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43B27A2B-FF2B-4DF8-80F4-B1A440445D5B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4" i="1" l="1"/>
  <c r="G327" i="1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G37" i="2" s="1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202" i="2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F16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43" i="1"/>
  <c r="B312" i="1"/>
  <c r="T210" i="5" l="1"/>
  <c r="T294" i="5"/>
  <c r="T37" i="5"/>
  <c r="T179" i="5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G224" i="2"/>
  <c r="C208" i="2"/>
  <c r="P208" i="3" s="1"/>
  <c r="C208" i="3" s="1"/>
  <c r="G200" i="2"/>
  <c r="G184" i="2"/>
  <c r="G160" i="2"/>
  <c r="B144" i="2"/>
  <c r="G136" i="2"/>
  <c r="C104" i="2"/>
  <c r="G88" i="2"/>
  <c r="B48" i="2"/>
  <c r="C40" i="2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C151" i="2"/>
  <c r="C143" i="2"/>
  <c r="P143" i="3" s="1"/>
  <c r="C143" i="3" s="1"/>
  <c r="C127" i="2"/>
  <c r="G119" i="2"/>
  <c r="C103" i="2"/>
  <c r="G95" i="2"/>
  <c r="C71" i="2"/>
  <c r="C55" i="2"/>
  <c r="G47" i="2"/>
  <c r="F31" i="2"/>
  <c r="S31" i="3" s="1"/>
  <c r="F31" i="3" s="1"/>
  <c r="F7" i="2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G221" i="2"/>
  <c r="G133" i="2"/>
  <c r="T133" i="3" s="1"/>
  <c r="G133" i="3" s="1"/>
  <c r="G125" i="2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G28" i="2"/>
  <c r="B237" i="1"/>
  <c r="E237" i="1"/>
  <c r="G283" i="2"/>
  <c r="G235" i="2"/>
  <c r="G211" i="2"/>
  <c r="G163" i="2"/>
  <c r="G139" i="2"/>
  <c r="F95" i="2"/>
  <c r="C167" i="2"/>
  <c r="P167" i="3" s="1"/>
  <c r="C167" i="3" s="1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P209" i="3"/>
  <c r="C20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T232" i="5" s="1"/>
  <c r="E11" i="5"/>
  <c r="T11" i="5" s="1"/>
  <c r="E275" i="5"/>
  <c r="T275" i="5" s="1"/>
  <c r="E86" i="5"/>
  <c r="T86" i="5" s="1"/>
  <c r="E316" i="5"/>
  <c r="T316" i="5" s="1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T306" i="5" s="1"/>
  <c r="E290" i="5"/>
  <c r="T290" i="5" s="1"/>
  <c r="E191" i="5"/>
  <c r="T191" i="5" s="1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T218" i="5" s="1"/>
  <c r="E206" i="5"/>
  <c r="T206" i="5" s="1"/>
  <c r="E78" i="5"/>
  <c r="T78" i="5" s="1"/>
  <c r="E46" i="5"/>
  <c r="T46" i="5" s="1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T185" i="5" s="1"/>
  <c r="E165" i="5"/>
  <c r="T165" i="5" s="1"/>
  <c r="E154" i="5"/>
  <c r="T154" i="5" s="1"/>
  <c r="E142" i="5"/>
  <c r="T142" i="5" s="1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T328" i="5" s="1"/>
  <c r="E320" i="5"/>
  <c r="T320" i="5" s="1"/>
  <c r="D316" i="5"/>
  <c r="E312" i="5"/>
  <c r="T312" i="5" s="1"/>
  <c r="E284" i="5"/>
  <c r="T284" i="5" s="1"/>
  <c r="E276" i="5"/>
  <c r="T276" i="5" s="1"/>
  <c r="E268" i="5"/>
  <c r="T268" i="5" s="1"/>
  <c r="E260" i="5"/>
  <c r="T260" i="5" s="1"/>
  <c r="E252" i="5"/>
  <c r="T252" i="5" s="1"/>
  <c r="E244" i="5"/>
  <c r="T244" i="5" s="1"/>
  <c r="E236" i="5"/>
  <c r="T236" i="5" s="1"/>
  <c r="D232" i="5"/>
  <c r="D212" i="5"/>
  <c r="K212" i="5" s="1"/>
  <c r="E153" i="5"/>
  <c r="T153" i="5" s="1"/>
  <c r="E141" i="5"/>
  <c r="T141" i="5" s="1"/>
  <c r="E126" i="5"/>
  <c r="T126" i="5" s="1"/>
  <c r="E62" i="5"/>
  <c r="T62" i="5" s="1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T327" i="5" s="1"/>
  <c r="D315" i="5"/>
  <c r="D295" i="5"/>
  <c r="E291" i="5"/>
  <c r="T291" i="5" s="1"/>
  <c r="E283" i="5"/>
  <c r="T283" i="5" s="1"/>
  <c r="D275" i="5"/>
  <c r="K275" i="5" s="1"/>
  <c r="D231" i="5"/>
  <c r="E227" i="5"/>
  <c r="T227" i="5" s="1"/>
  <c r="E207" i="5"/>
  <c r="T207" i="5" s="1"/>
  <c r="E195" i="5"/>
  <c r="T195" i="5" s="1"/>
  <c r="D191" i="5"/>
  <c r="E175" i="5"/>
  <c r="T175" i="5" s="1"/>
  <c r="D148" i="5"/>
  <c r="E94" i="5"/>
  <c r="T94" i="5" s="1"/>
  <c r="E61" i="5"/>
  <c r="T61" i="5" s="1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T329" i="5" s="1"/>
  <c r="D329" i="5"/>
  <c r="B329" i="5"/>
  <c r="E325" i="5"/>
  <c r="T325" i="5" s="1"/>
  <c r="D325" i="5"/>
  <c r="B325" i="5"/>
  <c r="E321" i="5"/>
  <c r="T321" i="5" s="1"/>
  <c r="D321" i="5"/>
  <c r="B321" i="5"/>
  <c r="E317" i="5"/>
  <c r="T317" i="5" s="1"/>
  <c r="D317" i="5"/>
  <c r="G317" i="5"/>
  <c r="B317" i="5"/>
  <c r="E313" i="5"/>
  <c r="T313" i="5" s="1"/>
  <c r="D313" i="5"/>
  <c r="B313" i="5"/>
  <c r="E309" i="5"/>
  <c r="T309" i="5" s="1"/>
  <c r="D309" i="5"/>
  <c r="B309" i="5"/>
  <c r="E305" i="5"/>
  <c r="T305" i="5" s="1"/>
  <c r="D305" i="5"/>
  <c r="B305" i="5"/>
  <c r="E301" i="5"/>
  <c r="T301" i="5" s="1"/>
  <c r="G301" i="5"/>
  <c r="D301" i="5"/>
  <c r="E297" i="5"/>
  <c r="T297" i="5" s="1"/>
  <c r="D297" i="5"/>
  <c r="B297" i="5"/>
  <c r="E293" i="5"/>
  <c r="T293" i="5" s="1"/>
  <c r="D293" i="5"/>
  <c r="B293" i="5"/>
  <c r="E289" i="5"/>
  <c r="T289" i="5" s="1"/>
  <c r="D289" i="5"/>
  <c r="B289" i="5"/>
  <c r="D285" i="5"/>
  <c r="E285" i="5"/>
  <c r="T285" i="5" s="1"/>
  <c r="G285" i="5"/>
  <c r="B285" i="5"/>
  <c r="E281" i="5"/>
  <c r="T281" i="5" s="1"/>
  <c r="D281" i="5"/>
  <c r="B281" i="5"/>
  <c r="E277" i="5"/>
  <c r="T277" i="5" s="1"/>
  <c r="B277" i="5"/>
  <c r="D277" i="5"/>
  <c r="D273" i="5"/>
  <c r="B273" i="5"/>
  <c r="E273" i="5"/>
  <c r="T273" i="5" s="1"/>
  <c r="E269" i="5"/>
  <c r="T269" i="5" s="1"/>
  <c r="G269" i="5"/>
  <c r="E265" i="5"/>
  <c r="T265" i="5" s="1"/>
  <c r="D265" i="5"/>
  <c r="B265" i="5"/>
  <c r="E261" i="5"/>
  <c r="T261" i="5" s="1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T249" i="5" s="1"/>
  <c r="D249" i="5"/>
  <c r="B249" i="5"/>
  <c r="E245" i="5"/>
  <c r="T245" i="5" s="1"/>
  <c r="B245" i="5"/>
  <c r="D245" i="5"/>
  <c r="E241" i="5"/>
  <c r="T241" i="5" s="1"/>
  <c r="D241" i="5"/>
  <c r="E237" i="5"/>
  <c r="T237" i="5" s="1"/>
  <c r="G237" i="5"/>
  <c r="B237" i="5"/>
  <c r="D237" i="5"/>
  <c r="E233" i="5"/>
  <c r="T233" i="5" s="1"/>
  <c r="D233" i="5"/>
  <c r="B233" i="5"/>
  <c r="E229" i="5"/>
  <c r="T229" i="5" s="1"/>
  <c r="B229" i="5"/>
  <c r="D229" i="5"/>
  <c r="E225" i="5"/>
  <c r="T225" i="5" s="1"/>
  <c r="D225" i="5"/>
  <c r="F225" i="5"/>
  <c r="B225" i="5"/>
  <c r="D221" i="5"/>
  <c r="E221" i="5"/>
  <c r="T221" i="5" s="1"/>
  <c r="G221" i="5"/>
  <c r="E217" i="5"/>
  <c r="T217" i="5" s="1"/>
  <c r="D217" i="5"/>
  <c r="B217" i="5"/>
  <c r="E213" i="5"/>
  <c r="T213" i="5" s="1"/>
  <c r="D213" i="5"/>
  <c r="B213" i="5"/>
  <c r="E209" i="5"/>
  <c r="T209" i="5" s="1"/>
  <c r="D209" i="5"/>
  <c r="B209" i="5"/>
  <c r="E205" i="5"/>
  <c r="T205" i="5" s="1"/>
  <c r="D205" i="5"/>
  <c r="G205" i="5"/>
  <c r="B205" i="5"/>
  <c r="D201" i="5"/>
  <c r="E201" i="5"/>
  <c r="T201" i="5" s="1"/>
  <c r="E197" i="5"/>
  <c r="T197" i="5" s="1"/>
  <c r="B197" i="5"/>
  <c r="E193" i="5"/>
  <c r="T193" i="5" s="1"/>
  <c r="D193" i="5"/>
  <c r="B193" i="5"/>
  <c r="E189" i="5"/>
  <c r="T189" i="5" s="1"/>
  <c r="D189" i="5"/>
  <c r="G189" i="5"/>
  <c r="B189" i="5"/>
  <c r="D107" i="5"/>
  <c r="E107" i="5"/>
  <c r="T107" i="5" s="1"/>
  <c r="B107" i="5"/>
  <c r="D100" i="5"/>
  <c r="E100" i="5"/>
  <c r="T100" i="5" s="1"/>
  <c r="B100" i="5"/>
  <c r="E96" i="5"/>
  <c r="T96" i="5" s="1"/>
  <c r="D96" i="5"/>
  <c r="K96" i="5" s="1"/>
  <c r="B96" i="5"/>
  <c r="D92" i="5"/>
  <c r="K92" i="5" s="1"/>
  <c r="E92" i="5"/>
  <c r="T92" i="5" s="1"/>
  <c r="B92" i="5"/>
  <c r="E88" i="5"/>
  <c r="T88" i="5" s="1"/>
  <c r="D88" i="5"/>
  <c r="K88" i="5" s="1"/>
  <c r="B88" i="5"/>
  <c r="D85" i="5"/>
  <c r="B85" i="5"/>
  <c r="E85" i="5"/>
  <c r="T85" i="5" s="1"/>
  <c r="D63" i="5"/>
  <c r="E63" i="5"/>
  <c r="T63" i="5" s="1"/>
  <c r="B63" i="5"/>
  <c r="E56" i="5"/>
  <c r="T56" i="5" s="1"/>
  <c r="D56" i="5"/>
  <c r="B56" i="5"/>
  <c r="E53" i="5"/>
  <c r="T53" i="5" s="1"/>
  <c r="D53" i="5"/>
  <c r="B53" i="5"/>
  <c r="E31" i="5"/>
  <c r="T31" i="5" s="1"/>
  <c r="D31" i="5"/>
  <c r="B31" i="5"/>
  <c r="D24" i="5"/>
  <c r="B24" i="5"/>
  <c r="E21" i="5"/>
  <c r="T21" i="5" s="1"/>
  <c r="D21" i="5"/>
  <c r="B21" i="5"/>
  <c r="D269" i="5"/>
  <c r="B310" i="1"/>
  <c r="G310" i="1"/>
  <c r="G273" i="1"/>
  <c r="B273" i="1"/>
  <c r="B240" i="2"/>
  <c r="E122" i="5"/>
  <c r="T122" i="5" s="1"/>
  <c r="G122" i="5"/>
  <c r="D122" i="5"/>
  <c r="E118" i="5"/>
  <c r="T118" i="5" s="1"/>
  <c r="D118" i="5"/>
  <c r="E114" i="5"/>
  <c r="T114" i="5" s="1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T171" i="5" s="1"/>
  <c r="E167" i="5"/>
  <c r="T167" i="5" s="1"/>
  <c r="D167" i="5"/>
  <c r="E163" i="5"/>
  <c r="T163" i="5" s="1"/>
  <c r="D163" i="5"/>
  <c r="B163" i="5"/>
  <c r="E159" i="5"/>
  <c r="T159" i="5" s="1"/>
  <c r="D159" i="5"/>
  <c r="B159" i="5"/>
  <c r="E152" i="5"/>
  <c r="T152" i="5" s="1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T133" i="5" s="1"/>
  <c r="D133" i="5"/>
  <c r="E129" i="5"/>
  <c r="T129" i="5" s="1"/>
  <c r="D129" i="5"/>
  <c r="B129" i="5"/>
  <c r="E125" i="5"/>
  <c r="T125" i="5" s="1"/>
  <c r="G125" i="5"/>
  <c r="B125" i="5"/>
  <c r="D125" i="5"/>
  <c r="E79" i="5"/>
  <c r="T79" i="5" s="1"/>
  <c r="D79" i="5"/>
  <c r="B79" i="5"/>
  <c r="E72" i="5"/>
  <c r="T72" i="5" s="1"/>
  <c r="D72" i="5"/>
  <c r="B72" i="5"/>
  <c r="E69" i="5"/>
  <c r="T69" i="5" s="1"/>
  <c r="D69" i="5"/>
  <c r="D47" i="5"/>
  <c r="E47" i="5"/>
  <c r="T47" i="5" s="1"/>
  <c r="B47" i="5"/>
  <c r="D40" i="5"/>
  <c r="E40" i="5"/>
  <c r="T40" i="5" s="1"/>
  <c r="B40" i="5"/>
  <c r="E37" i="5"/>
  <c r="D37" i="5"/>
  <c r="E15" i="5"/>
  <c r="T15" i="5" s="1"/>
  <c r="D15" i="5"/>
  <c r="B15" i="5"/>
  <c r="D8" i="5"/>
  <c r="B8" i="5"/>
  <c r="B37" i="5"/>
  <c r="G230" i="1"/>
  <c r="B230" i="1"/>
  <c r="B327" i="2"/>
  <c r="B292" i="2"/>
  <c r="E186" i="5"/>
  <c r="T186" i="5" s="1"/>
  <c r="G186" i="5"/>
  <c r="B186" i="5"/>
  <c r="D186" i="5"/>
  <c r="E182" i="5"/>
  <c r="T182" i="5" s="1"/>
  <c r="D182" i="5"/>
  <c r="E178" i="5"/>
  <c r="T178" i="5" s="1"/>
  <c r="D178" i="5"/>
  <c r="E174" i="5"/>
  <c r="T174" i="5" s="1"/>
  <c r="D174" i="5"/>
  <c r="E82" i="5"/>
  <c r="T82" i="5" s="1"/>
  <c r="D82" i="5"/>
  <c r="B82" i="5"/>
  <c r="E50" i="5"/>
  <c r="T50" i="5" s="1"/>
  <c r="D50" i="5"/>
  <c r="B50" i="5"/>
  <c r="D18" i="5"/>
  <c r="B18" i="5"/>
  <c r="E148" i="5"/>
  <c r="T148" i="5" s="1"/>
  <c r="F130" i="1"/>
  <c r="G130" i="1"/>
  <c r="E324" i="5"/>
  <c r="T324" i="5" s="1"/>
  <c r="D324" i="5"/>
  <c r="K324" i="5" s="1"/>
  <c r="E308" i="5"/>
  <c r="T308" i="5" s="1"/>
  <c r="D308" i="5"/>
  <c r="D304" i="5"/>
  <c r="E304" i="5"/>
  <c r="T304" i="5" s="1"/>
  <c r="E300" i="5"/>
  <c r="T300" i="5" s="1"/>
  <c r="D300" i="5"/>
  <c r="E296" i="5"/>
  <c r="T296" i="5" s="1"/>
  <c r="D296" i="5"/>
  <c r="E292" i="5"/>
  <c r="T292" i="5" s="1"/>
  <c r="D292" i="5"/>
  <c r="E288" i="5"/>
  <c r="T288" i="5" s="1"/>
  <c r="D288" i="5"/>
  <c r="E280" i="5"/>
  <c r="T280" i="5" s="1"/>
  <c r="D280" i="5"/>
  <c r="E272" i="5"/>
  <c r="T272" i="5" s="1"/>
  <c r="D272" i="5"/>
  <c r="D264" i="5"/>
  <c r="K264" i="5" s="1"/>
  <c r="E264" i="5"/>
  <c r="T264" i="5" s="1"/>
  <c r="E256" i="5"/>
  <c r="T256" i="5" s="1"/>
  <c r="D256" i="5"/>
  <c r="E248" i="5"/>
  <c r="T248" i="5" s="1"/>
  <c r="D248" i="5"/>
  <c r="E240" i="5"/>
  <c r="T240" i="5" s="1"/>
  <c r="D240" i="5"/>
  <c r="E228" i="5"/>
  <c r="T228" i="5" s="1"/>
  <c r="D228" i="5"/>
  <c r="E224" i="5"/>
  <c r="T224" i="5" s="1"/>
  <c r="D224" i="5"/>
  <c r="D220" i="5"/>
  <c r="K220" i="5" s="1"/>
  <c r="E220" i="5"/>
  <c r="T220" i="5" s="1"/>
  <c r="D216" i="5"/>
  <c r="E216" i="5"/>
  <c r="T216" i="5" s="1"/>
  <c r="E208" i="5"/>
  <c r="T208" i="5" s="1"/>
  <c r="D208" i="5"/>
  <c r="E204" i="5"/>
  <c r="T204" i="5" s="1"/>
  <c r="D204" i="5"/>
  <c r="D200" i="5"/>
  <c r="E200" i="5"/>
  <c r="T200" i="5" s="1"/>
  <c r="E196" i="5"/>
  <c r="T196" i="5" s="1"/>
  <c r="D196" i="5"/>
  <c r="K196" i="5" s="1"/>
  <c r="E192" i="5"/>
  <c r="T192" i="5" s="1"/>
  <c r="D192" i="5"/>
  <c r="K192" i="5" s="1"/>
  <c r="E188" i="5"/>
  <c r="T188" i="5" s="1"/>
  <c r="D188" i="5"/>
  <c r="E181" i="5"/>
  <c r="T181" i="5" s="1"/>
  <c r="D181" i="5"/>
  <c r="E177" i="5"/>
  <c r="T177" i="5" s="1"/>
  <c r="D177" i="5"/>
  <c r="E173" i="5"/>
  <c r="T173" i="5" s="1"/>
  <c r="D173" i="5"/>
  <c r="G173" i="5"/>
  <c r="D166" i="5"/>
  <c r="E166" i="5"/>
  <c r="T166" i="5" s="1"/>
  <c r="E162" i="5"/>
  <c r="T162" i="5" s="1"/>
  <c r="D162" i="5"/>
  <c r="E158" i="5"/>
  <c r="T158" i="5" s="1"/>
  <c r="D158" i="5"/>
  <c r="D155" i="5"/>
  <c r="E155" i="5"/>
  <c r="T155" i="5" s="1"/>
  <c r="E151" i="5"/>
  <c r="T151" i="5" s="1"/>
  <c r="D151" i="5"/>
  <c r="E143" i="5"/>
  <c r="T143" i="5" s="1"/>
  <c r="D143" i="5"/>
  <c r="E136" i="5"/>
  <c r="T136" i="5" s="1"/>
  <c r="D136" i="5"/>
  <c r="D132" i="5"/>
  <c r="E132" i="5"/>
  <c r="T132" i="5" s="1"/>
  <c r="E128" i="5"/>
  <c r="T128" i="5" s="1"/>
  <c r="D128" i="5"/>
  <c r="D124" i="5"/>
  <c r="E124" i="5"/>
  <c r="T124" i="5" s="1"/>
  <c r="E121" i="5"/>
  <c r="T121" i="5" s="1"/>
  <c r="D121" i="5"/>
  <c r="E117" i="5"/>
  <c r="T117" i="5" s="1"/>
  <c r="D117" i="5"/>
  <c r="E113" i="5"/>
  <c r="T113" i="5" s="1"/>
  <c r="D113" i="5"/>
  <c r="E109" i="5"/>
  <c r="T109" i="5" s="1"/>
  <c r="G109" i="5"/>
  <c r="E106" i="5"/>
  <c r="T106" i="5" s="1"/>
  <c r="D106" i="5"/>
  <c r="E103" i="5"/>
  <c r="T103" i="5" s="1"/>
  <c r="D103" i="5"/>
  <c r="E99" i="5"/>
  <c r="T99" i="5" s="1"/>
  <c r="D99" i="5"/>
  <c r="C99" i="5"/>
  <c r="E95" i="5"/>
  <c r="T95" i="5" s="1"/>
  <c r="D95" i="5"/>
  <c r="E91" i="5"/>
  <c r="T91" i="5" s="1"/>
  <c r="D91" i="5"/>
  <c r="E84" i="5"/>
  <c r="T84" i="5" s="1"/>
  <c r="D84" i="5"/>
  <c r="E81" i="5"/>
  <c r="T81" i="5" s="1"/>
  <c r="D81" i="5"/>
  <c r="E75" i="5"/>
  <c r="T75" i="5" s="1"/>
  <c r="D75" i="5"/>
  <c r="E68" i="5"/>
  <c r="T68" i="5" s="1"/>
  <c r="D68" i="5"/>
  <c r="E65" i="5"/>
  <c r="T65" i="5" s="1"/>
  <c r="D65" i="5"/>
  <c r="D59" i="5"/>
  <c r="E59" i="5"/>
  <c r="T59" i="5" s="1"/>
  <c r="E52" i="5"/>
  <c r="T52" i="5" s="1"/>
  <c r="D52" i="5"/>
  <c r="E49" i="5"/>
  <c r="T49" i="5" s="1"/>
  <c r="D49" i="5"/>
  <c r="D43" i="5"/>
  <c r="E43" i="5"/>
  <c r="T43" i="5" s="1"/>
  <c r="E33" i="5"/>
  <c r="T33" i="5" s="1"/>
  <c r="D33" i="5"/>
  <c r="D27" i="5"/>
  <c r="E27" i="5"/>
  <c r="T27" i="5" s="1"/>
  <c r="D17" i="5"/>
  <c r="E17" i="5"/>
  <c r="T17" i="5" s="1"/>
  <c r="I306" i="3"/>
  <c r="B306" i="3"/>
  <c r="B250" i="3"/>
  <c r="I250" i="3"/>
  <c r="I162" i="3"/>
  <c r="K162" i="3" s="1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T315" i="5" s="1"/>
  <c r="E231" i="5"/>
  <c r="T231" i="5" s="1"/>
  <c r="E190" i="5"/>
  <c r="T190" i="5" s="1"/>
  <c r="E147" i="5"/>
  <c r="T147" i="5" s="1"/>
  <c r="E9" i="5"/>
  <c r="T9" i="5" s="1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T331" i="5" s="1"/>
  <c r="D331" i="5"/>
  <c r="E323" i="5"/>
  <c r="T323" i="5" s="1"/>
  <c r="D323" i="5"/>
  <c r="E319" i="5"/>
  <c r="T319" i="5" s="1"/>
  <c r="D319" i="5"/>
  <c r="E311" i="5"/>
  <c r="T311" i="5" s="1"/>
  <c r="D311" i="5"/>
  <c r="E307" i="5"/>
  <c r="T307" i="5" s="1"/>
  <c r="D307" i="5"/>
  <c r="E303" i="5"/>
  <c r="T303" i="5" s="1"/>
  <c r="D303" i="5"/>
  <c r="E299" i="5"/>
  <c r="T299" i="5" s="1"/>
  <c r="D299" i="5"/>
  <c r="E287" i="5"/>
  <c r="T287" i="5" s="1"/>
  <c r="D287" i="5"/>
  <c r="E279" i="5"/>
  <c r="T279" i="5" s="1"/>
  <c r="D279" i="5"/>
  <c r="E271" i="5"/>
  <c r="T271" i="5" s="1"/>
  <c r="D271" i="5"/>
  <c r="K271" i="5" s="1"/>
  <c r="E267" i="5"/>
  <c r="T267" i="5" s="1"/>
  <c r="D267" i="5"/>
  <c r="D263" i="5"/>
  <c r="E263" i="5"/>
  <c r="T263" i="5" s="1"/>
  <c r="E259" i="5"/>
  <c r="T259" i="5" s="1"/>
  <c r="D259" i="5"/>
  <c r="E255" i="5"/>
  <c r="T255" i="5" s="1"/>
  <c r="D255" i="5"/>
  <c r="E251" i="5"/>
  <c r="T251" i="5" s="1"/>
  <c r="D251" i="5"/>
  <c r="E247" i="5"/>
  <c r="T247" i="5" s="1"/>
  <c r="D247" i="5"/>
  <c r="D243" i="5"/>
  <c r="E243" i="5"/>
  <c r="T243" i="5" s="1"/>
  <c r="E239" i="5"/>
  <c r="T239" i="5" s="1"/>
  <c r="D239" i="5"/>
  <c r="E235" i="5"/>
  <c r="T235" i="5" s="1"/>
  <c r="D235" i="5"/>
  <c r="E223" i="5"/>
  <c r="T223" i="5" s="1"/>
  <c r="D223" i="5"/>
  <c r="E219" i="5"/>
  <c r="T219" i="5" s="1"/>
  <c r="D219" i="5"/>
  <c r="E215" i="5"/>
  <c r="T215" i="5" s="1"/>
  <c r="D215" i="5"/>
  <c r="E211" i="5"/>
  <c r="T211" i="5" s="1"/>
  <c r="D211" i="5"/>
  <c r="E203" i="5"/>
  <c r="T203" i="5" s="1"/>
  <c r="D203" i="5"/>
  <c r="E199" i="5"/>
  <c r="T199" i="5" s="1"/>
  <c r="D199" i="5"/>
  <c r="E184" i="5"/>
  <c r="T184" i="5" s="1"/>
  <c r="D184" i="5"/>
  <c r="E180" i="5"/>
  <c r="T180" i="5" s="1"/>
  <c r="D180" i="5"/>
  <c r="D176" i="5"/>
  <c r="E176" i="5"/>
  <c r="T176" i="5" s="1"/>
  <c r="E172" i="5"/>
  <c r="T172" i="5" s="1"/>
  <c r="D172" i="5"/>
  <c r="E169" i="5"/>
  <c r="T169" i="5" s="1"/>
  <c r="D169" i="5"/>
  <c r="E161" i="5"/>
  <c r="T161" i="5" s="1"/>
  <c r="D161" i="5"/>
  <c r="E157" i="5"/>
  <c r="T157" i="5" s="1"/>
  <c r="G157" i="5"/>
  <c r="D157" i="5"/>
  <c r="E150" i="5"/>
  <c r="T150" i="5" s="1"/>
  <c r="D150" i="5"/>
  <c r="E146" i="5"/>
  <c r="T146" i="5" s="1"/>
  <c r="D146" i="5"/>
  <c r="D139" i="5"/>
  <c r="E139" i="5"/>
  <c r="T139" i="5" s="1"/>
  <c r="E135" i="5"/>
  <c r="T135" i="5" s="1"/>
  <c r="D135" i="5"/>
  <c r="D131" i="5"/>
  <c r="E131" i="5"/>
  <c r="T131" i="5" s="1"/>
  <c r="E127" i="5"/>
  <c r="T127" i="5" s="1"/>
  <c r="D127" i="5"/>
  <c r="E120" i="5"/>
  <c r="T120" i="5" s="1"/>
  <c r="D120" i="5"/>
  <c r="E112" i="5"/>
  <c r="T112" i="5" s="1"/>
  <c r="D112" i="5"/>
  <c r="K112" i="5" s="1"/>
  <c r="D108" i="5"/>
  <c r="E108" i="5"/>
  <c r="T108" i="5" s="1"/>
  <c r="E105" i="5"/>
  <c r="T105" i="5" s="1"/>
  <c r="D105" i="5"/>
  <c r="E102" i="5"/>
  <c r="T102" i="5" s="1"/>
  <c r="D102" i="5"/>
  <c r="E98" i="5"/>
  <c r="T98" i="5" s="1"/>
  <c r="D98" i="5"/>
  <c r="E90" i="5"/>
  <c r="T90" i="5" s="1"/>
  <c r="D90" i="5"/>
  <c r="G90" i="5"/>
  <c r="E87" i="5"/>
  <c r="T87" i="5" s="1"/>
  <c r="D87" i="5"/>
  <c r="E80" i="5"/>
  <c r="T80" i="5" s="1"/>
  <c r="D80" i="5"/>
  <c r="K80" i="5" s="1"/>
  <c r="E77" i="5"/>
  <c r="T77" i="5" s="1"/>
  <c r="G77" i="5"/>
  <c r="E74" i="5"/>
  <c r="T74" i="5" s="1"/>
  <c r="D74" i="5"/>
  <c r="E71" i="5"/>
  <c r="T71" i="5" s="1"/>
  <c r="D71" i="5"/>
  <c r="E64" i="5"/>
  <c r="T64" i="5" s="1"/>
  <c r="D64" i="5"/>
  <c r="E58" i="5"/>
  <c r="T58" i="5" s="1"/>
  <c r="D58" i="5"/>
  <c r="E48" i="5"/>
  <c r="T48" i="5" s="1"/>
  <c r="D48" i="5"/>
  <c r="E45" i="5"/>
  <c r="T45" i="5" s="1"/>
  <c r="G45" i="5"/>
  <c r="E42" i="5"/>
  <c r="T42" i="5" s="1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T13" i="5" s="1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K93" i="3" s="1"/>
  <c r="G61" i="5"/>
  <c r="D306" i="5"/>
  <c r="D291" i="5"/>
  <c r="D207" i="5"/>
  <c r="D165" i="5"/>
  <c r="D142" i="5"/>
  <c r="D78" i="5"/>
  <c r="D46" i="5"/>
  <c r="E295" i="5"/>
  <c r="T295" i="5" s="1"/>
  <c r="E212" i="5"/>
  <c r="T212" i="5" s="1"/>
  <c r="E116" i="5"/>
  <c r="T116" i="5" s="1"/>
  <c r="E55" i="5"/>
  <c r="T55" i="5" s="1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T330" i="5" s="1"/>
  <c r="G330" i="5"/>
  <c r="D330" i="5"/>
  <c r="D326" i="5"/>
  <c r="E326" i="5"/>
  <c r="T326" i="5" s="1"/>
  <c r="E322" i="5"/>
  <c r="T322" i="5" s="1"/>
  <c r="D322" i="5"/>
  <c r="E318" i="5"/>
  <c r="T318" i="5" s="1"/>
  <c r="D318" i="5"/>
  <c r="E314" i="5"/>
  <c r="T314" i="5" s="1"/>
  <c r="D314" i="5"/>
  <c r="G314" i="5"/>
  <c r="E310" i="5"/>
  <c r="T310" i="5" s="1"/>
  <c r="D310" i="5"/>
  <c r="E302" i="5"/>
  <c r="T302" i="5" s="1"/>
  <c r="D302" i="5"/>
  <c r="E298" i="5"/>
  <c r="T298" i="5" s="1"/>
  <c r="G298" i="5"/>
  <c r="E294" i="5"/>
  <c r="D294" i="5"/>
  <c r="E286" i="5"/>
  <c r="T286" i="5" s="1"/>
  <c r="D286" i="5"/>
  <c r="K286" i="5" s="1"/>
  <c r="E282" i="5"/>
  <c r="T282" i="5" s="1"/>
  <c r="D282" i="5"/>
  <c r="E278" i="5"/>
  <c r="T278" i="5" s="1"/>
  <c r="D278" i="5"/>
  <c r="E274" i="5"/>
  <c r="T274" i="5" s="1"/>
  <c r="D274" i="5"/>
  <c r="E270" i="5"/>
  <c r="T270" i="5" s="1"/>
  <c r="D270" i="5"/>
  <c r="E266" i="5"/>
  <c r="T266" i="5" s="1"/>
  <c r="D266" i="5"/>
  <c r="G266" i="5"/>
  <c r="E262" i="5"/>
  <c r="T262" i="5" s="1"/>
  <c r="D262" i="5"/>
  <c r="E258" i="5"/>
  <c r="T258" i="5" s="1"/>
  <c r="D258" i="5"/>
  <c r="E254" i="5"/>
  <c r="T254" i="5" s="1"/>
  <c r="D254" i="5"/>
  <c r="E250" i="5"/>
  <c r="T250" i="5" s="1"/>
  <c r="D250" i="5"/>
  <c r="G250" i="5"/>
  <c r="E246" i="5"/>
  <c r="T246" i="5" s="1"/>
  <c r="D246" i="5"/>
  <c r="E242" i="5"/>
  <c r="T242" i="5" s="1"/>
  <c r="D242" i="5"/>
  <c r="E238" i="5"/>
  <c r="T238" i="5" s="1"/>
  <c r="D238" i="5"/>
  <c r="E234" i="5"/>
  <c r="T234" i="5" s="1"/>
  <c r="D234" i="5"/>
  <c r="G234" i="5"/>
  <c r="E230" i="5"/>
  <c r="T230" i="5" s="1"/>
  <c r="D230" i="5"/>
  <c r="E226" i="5"/>
  <c r="T226" i="5" s="1"/>
  <c r="D226" i="5"/>
  <c r="E222" i="5"/>
  <c r="T222" i="5" s="1"/>
  <c r="D222" i="5"/>
  <c r="E214" i="5"/>
  <c r="T214" i="5" s="1"/>
  <c r="D214" i="5"/>
  <c r="E202" i="5"/>
  <c r="T202" i="5" s="1"/>
  <c r="G202" i="5"/>
  <c r="D202" i="5"/>
  <c r="E198" i="5"/>
  <c r="T198" i="5" s="1"/>
  <c r="D198" i="5"/>
  <c r="E194" i="5"/>
  <c r="T194" i="5" s="1"/>
  <c r="D194" i="5"/>
  <c r="E187" i="5"/>
  <c r="T187" i="5" s="1"/>
  <c r="D187" i="5"/>
  <c r="E183" i="5"/>
  <c r="T183" i="5" s="1"/>
  <c r="D183" i="5"/>
  <c r="E179" i="5"/>
  <c r="D179" i="5"/>
  <c r="E168" i="5"/>
  <c r="T168" i="5" s="1"/>
  <c r="D168" i="5"/>
  <c r="D164" i="5"/>
  <c r="E164" i="5"/>
  <c r="T164" i="5" s="1"/>
  <c r="D160" i="5"/>
  <c r="E160" i="5"/>
  <c r="T160" i="5" s="1"/>
  <c r="E156" i="5"/>
  <c r="T156" i="5" s="1"/>
  <c r="D156" i="5"/>
  <c r="E149" i="5"/>
  <c r="T149" i="5" s="1"/>
  <c r="D149" i="5"/>
  <c r="E145" i="5"/>
  <c r="T145" i="5" s="1"/>
  <c r="D145" i="5"/>
  <c r="E138" i="5"/>
  <c r="T138" i="5" s="1"/>
  <c r="D138" i="5"/>
  <c r="E134" i="5"/>
  <c r="T134" i="5" s="1"/>
  <c r="D134" i="5"/>
  <c r="E130" i="5"/>
  <c r="T130" i="5" s="1"/>
  <c r="D130" i="5"/>
  <c r="D123" i="5"/>
  <c r="E123" i="5"/>
  <c r="T123" i="5" s="1"/>
  <c r="E119" i="5"/>
  <c r="T119" i="5" s="1"/>
  <c r="D119" i="5"/>
  <c r="E111" i="5"/>
  <c r="T111" i="5" s="1"/>
  <c r="D111" i="5"/>
  <c r="E104" i="5"/>
  <c r="T104" i="5" s="1"/>
  <c r="D104" i="5"/>
  <c r="D101" i="5"/>
  <c r="E101" i="5"/>
  <c r="T101" i="5" s="1"/>
  <c r="E97" i="5"/>
  <c r="T97" i="5" s="1"/>
  <c r="D97" i="5"/>
  <c r="E93" i="5"/>
  <c r="T93" i="5" s="1"/>
  <c r="G93" i="5"/>
  <c r="E89" i="5"/>
  <c r="T89" i="5" s="1"/>
  <c r="D89" i="5"/>
  <c r="E83" i="5"/>
  <c r="T83" i="5" s="1"/>
  <c r="D83" i="5"/>
  <c r="E76" i="5"/>
  <c r="T76" i="5" s="1"/>
  <c r="D76" i="5"/>
  <c r="E73" i="5"/>
  <c r="T73" i="5" s="1"/>
  <c r="D73" i="5"/>
  <c r="E70" i="5"/>
  <c r="T70" i="5" s="1"/>
  <c r="D70" i="5"/>
  <c r="D67" i="5"/>
  <c r="E67" i="5"/>
  <c r="T67" i="5" s="1"/>
  <c r="E60" i="5"/>
  <c r="T60" i="5" s="1"/>
  <c r="D60" i="5"/>
  <c r="E57" i="5"/>
  <c r="T57" i="5" s="1"/>
  <c r="D57" i="5"/>
  <c r="D51" i="5"/>
  <c r="E51" i="5"/>
  <c r="T51" i="5" s="1"/>
  <c r="E44" i="5"/>
  <c r="T44" i="5" s="1"/>
  <c r="D44" i="5"/>
  <c r="K44" i="5" s="1"/>
  <c r="E41" i="5"/>
  <c r="T41" i="5" s="1"/>
  <c r="D41" i="5"/>
  <c r="E38" i="5"/>
  <c r="T38" i="5" s="1"/>
  <c r="D38" i="5"/>
  <c r="D35" i="5"/>
  <c r="E35" i="5"/>
  <c r="T35" i="5" s="1"/>
  <c r="D25" i="5"/>
  <c r="E25" i="5"/>
  <c r="T25" i="5" s="1"/>
  <c r="E19" i="5"/>
  <c r="T19" i="5" s="1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T170" i="5" s="1"/>
  <c r="E115" i="5"/>
  <c r="T115" i="5" s="1"/>
  <c r="E54" i="5"/>
  <c r="T54" i="5" s="1"/>
  <c r="E7" i="5"/>
  <c r="T7" i="5" s="1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K69" i="3" s="1"/>
  <c r="I81" i="3"/>
  <c r="K81" i="3" s="1"/>
  <c r="I96" i="3"/>
  <c r="I112" i="3"/>
  <c r="K112" i="3" s="1"/>
  <c r="I125" i="3"/>
  <c r="K125" i="3" s="1"/>
  <c r="I137" i="3"/>
  <c r="I152" i="3"/>
  <c r="K152" i="3" s="1"/>
  <c r="I157" i="3"/>
  <c r="K157" i="3" s="1"/>
  <c r="I165" i="3"/>
  <c r="K165" i="3" s="1"/>
  <c r="I177" i="3"/>
  <c r="K177" i="3" s="1"/>
  <c r="I185" i="3"/>
  <c r="K185" i="3" s="1"/>
  <c r="I191" i="3"/>
  <c r="K191" i="3" s="1"/>
  <c r="I199" i="3"/>
  <c r="K199" i="3" s="1"/>
  <c r="I204" i="3"/>
  <c r="K204" i="3" s="1"/>
  <c r="I212" i="3"/>
  <c r="K212" i="3" s="1"/>
  <c r="I218" i="3"/>
  <c r="I226" i="3"/>
  <c r="K226" i="3" s="1"/>
  <c r="I233" i="3"/>
  <c r="I241" i="3"/>
  <c r="I247" i="3"/>
  <c r="K247" i="3" s="1"/>
  <c r="I253" i="3"/>
  <c r="K253" i="3" s="1"/>
  <c r="I261" i="3"/>
  <c r="I268" i="3"/>
  <c r="I276" i="3"/>
  <c r="I282" i="3"/>
  <c r="K282" i="3" s="1"/>
  <c r="I290" i="3"/>
  <c r="K290" i="3" s="1"/>
  <c r="I296" i="3"/>
  <c r="I304" i="3"/>
  <c r="K304" i="3" s="1"/>
  <c r="I309" i="3"/>
  <c r="K309" i="3" s="1"/>
  <c r="I316" i="3"/>
  <c r="I324" i="3"/>
  <c r="K324" i="3" s="1"/>
  <c r="I329" i="3"/>
  <c r="I16" i="3"/>
  <c r="K16" i="3" s="1"/>
  <c r="I29" i="3"/>
  <c r="I41" i="3"/>
  <c r="I57" i="3"/>
  <c r="K57" i="3" s="1"/>
  <c r="I72" i="3"/>
  <c r="K72" i="3" s="1"/>
  <c r="I85" i="3"/>
  <c r="I101" i="3"/>
  <c r="K101" i="3" s="1"/>
  <c r="I113" i="3"/>
  <c r="I128" i="3"/>
  <c r="K128" i="3" s="1"/>
  <c r="I144" i="3"/>
  <c r="I153" i="3"/>
  <c r="K153" i="3" s="1"/>
  <c r="I159" i="3"/>
  <c r="K159" i="3" s="1"/>
  <c r="I167" i="3"/>
  <c r="I172" i="3"/>
  <c r="I180" i="3"/>
  <c r="K180" i="3" s="1"/>
  <c r="I186" i="3"/>
  <c r="I193" i="3"/>
  <c r="K193" i="3" s="1"/>
  <c r="I200" i="3"/>
  <c r="I207" i="3"/>
  <c r="K207" i="3" s="1"/>
  <c r="I213" i="3"/>
  <c r="K213" i="3" s="1"/>
  <c r="I221" i="3"/>
  <c r="K221" i="3" s="1"/>
  <c r="I228" i="3"/>
  <c r="I236" i="3"/>
  <c r="K236" i="3" s="1"/>
  <c r="I242" i="3"/>
  <c r="K242" i="3" s="1"/>
  <c r="I248" i="3"/>
  <c r="K248" i="3" s="1"/>
  <c r="I256" i="3"/>
  <c r="K256" i="3" s="1"/>
  <c r="I263" i="3"/>
  <c r="K263" i="3" s="1"/>
  <c r="I271" i="3"/>
  <c r="I277" i="3"/>
  <c r="I285" i="3"/>
  <c r="I292" i="3"/>
  <c r="K292" i="3" s="1"/>
  <c r="I297" i="3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K308" i="3" s="1"/>
  <c r="I295" i="3"/>
  <c r="I281" i="3"/>
  <c r="I266" i="3"/>
  <c r="K266" i="3" s="1"/>
  <c r="I252" i="3"/>
  <c r="K252" i="3" s="1"/>
  <c r="I239" i="3"/>
  <c r="K239" i="3" s="1"/>
  <c r="I224" i="3"/>
  <c r="K224" i="3" s="1"/>
  <c r="I209" i="3"/>
  <c r="I197" i="3"/>
  <c r="K197" i="3" s="1"/>
  <c r="I184" i="3"/>
  <c r="I170" i="3"/>
  <c r="I156" i="3"/>
  <c r="I136" i="3"/>
  <c r="K136" i="3" s="1"/>
  <c r="I105" i="3"/>
  <c r="K105" i="3" s="1"/>
  <c r="I80" i="3"/>
  <c r="K80" i="3" s="1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K12" i="3" s="1"/>
  <c r="I20" i="3"/>
  <c r="K20" i="3" s="1"/>
  <c r="I28" i="3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I148" i="3"/>
  <c r="H275" i="1"/>
  <c r="I327" i="3"/>
  <c r="K327" i="3" s="1"/>
  <c r="I322" i="3"/>
  <c r="I317" i="3"/>
  <c r="K317" i="3" s="1"/>
  <c r="I312" i="3"/>
  <c r="I303" i="3"/>
  <c r="K303" i="3" s="1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I260" i="3"/>
  <c r="K260" i="3" s="1"/>
  <c r="I255" i="3"/>
  <c r="I249" i="3"/>
  <c r="K249" i="3" s="1"/>
  <c r="I244" i="3"/>
  <c r="I240" i="3"/>
  <c r="K240" i="3" s="1"/>
  <c r="I234" i="3"/>
  <c r="K234" i="3" s="1"/>
  <c r="I229" i="3"/>
  <c r="K229" i="3" s="1"/>
  <c r="I225" i="3"/>
  <c r="K225" i="3" s="1"/>
  <c r="I220" i="3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K151" i="3" s="1"/>
  <c r="I141" i="3"/>
  <c r="K141" i="3" s="1"/>
  <c r="I129" i="3"/>
  <c r="I120" i="3"/>
  <c r="K120" i="3" s="1"/>
  <c r="I109" i="3"/>
  <c r="K109" i="3" s="1"/>
  <c r="I97" i="3"/>
  <c r="K97" i="3" s="1"/>
  <c r="I88" i="3"/>
  <c r="I77" i="3"/>
  <c r="K77" i="3" s="1"/>
  <c r="I65" i="3"/>
  <c r="K65" i="3" s="1"/>
  <c r="I56" i="3"/>
  <c r="K56" i="3" s="1"/>
  <c r="I45" i="3"/>
  <c r="K45" i="3" s="1"/>
  <c r="I33" i="3"/>
  <c r="I24" i="3"/>
  <c r="K24" i="3" s="1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I135" i="3"/>
  <c r="K135" i="3" s="1"/>
  <c r="I130" i="3"/>
  <c r="I127" i="3"/>
  <c r="K127" i="3" s="1"/>
  <c r="I122" i="3"/>
  <c r="K122" i="3" s="1"/>
  <c r="I119" i="3"/>
  <c r="K119" i="3" s="1"/>
  <c r="I114" i="3"/>
  <c r="I111" i="3"/>
  <c r="K111" i="3" s="1"/>
  <c r="I106" i="3"/>
  <c r="K106" i="3" s="1"/>
  <c r="I103" i="3"/>
  <c r="I98" i="3"/>
  <c r="K98" i="3" s="1"/>
  <c r="I95" i="3"/>
  <c r="I90" i="3"/>
  <c r="K90" i="3" s="1"/>
  <c r="I87" i="3"/>
  <c r="K87" i="3" s="1"/>
  <c r="I82" i="3"/>
  <c r="K82" i="3" s="1"/>
  <c r="I79" i="3"/>
  <c r="K79" i="3" s="1"/>
  <c r="I74" i="3"/>
  <c r="I71" i="3"/>
  <c r="I66" i="3"/>
  <c r="K66" i="3" s="1"/>
  <c r="I63" i="3"/>
  <c r="I58" i="3"/>
  <c r="K58" i="3" s="1"/>
  <c r="I55" i="3"/>
  <c r="K55" i="3" s="1"/>
  <c r="I50" i="3"/>
  <c r="K50" i="3" s="1"/>
  <c r="I47" i="3"/>
  <c r="I42" i="3"/>
  <c r="K42" i="3" s="1"/>
  <c r="I39" i="3"/>
  <c r="K39" i="3" s="1"/>
  <c r="I34" i="3"/>
  <c r="K34" i="3" s="1"/>
  <c r="I31" i="3"/>
  <c r="I26" i="3"/>
  <c r="K26" i="3" s="1"/>
  <c r="I23" i="3"/>
  <c r="I18" i="3"/>
  <c r="I15" i="3"/>
  <c r="I10" i="3"/>
  <c r="K10" i="3" s="1"/>
  <c r="I7" i="3"/>
  <c r="I6" i="3"/>
  <c r="K6" i="3" s="1"/>
  <c r="I326" i="3"/>
  <c r="K326" i="3" s="1"/>
  <c r="I323" i="3"/>
  <c r="I318" i="3"/>
  <c r="K318" i="3" s="1"/>
  <c r="I315" i="3"/>
  <c r="K315" i="3" s="1"/>
  <c r="I310" i="3"/>
  <c r="K310" i="3" s="1"/>
  <c r="I307" i="3"/>
  <c r="K307" i="3" s="1"/>
  <c r="I302" i="3"/>
  <c r="I299" i="3"/>
  <c r="K299" i="3" s="1"/>
  <c r="I294" i="3"/>
  <c r="K294" i="3" s="1"/>
  <c r="I291" i="3"/>
  <c r="K291" i="3" s="1"/>
  <c r="I286" i="3"/>
  <c r="I283" i="3"/>
  <c r="K283" i="3" s="1"/>
  <c r="I278" i="3"/>
  <c r="K278" i="3" s="1"/>
  <c r="I275" i="3"/>
  <c r="K275" i="3" s="1"/>
  <c r="I270" i="3"/>
  <c r="I267" i="3"/>
  <c r="I262" i="3"/>
  <c r="K262" i="3" s="1"/>
  <c r="I259" i="3"/>
  <c r="K259" i="3" s="1"/>
  <c r="I254" i="3"/>
  <c r="I251" i="3"/>
  <c r="K251" i="3" s="1"/>
  <c r="I246" i="3"/>
  <c r="K246" i="3" s="1"/>
  <c r="I243" i="3"/>
  <c r="K243" i="3" s="1"/>
  <c r="I238" i="3"/>
  <c r="I235" i="3"/>
  <c r="I230" i="3"/>
  <c r="K230" i="3" s="1"/>
  <c r="I227" i="3"/>
  <c r="K227" i="3" s="1"/>
  <c r="I222" i="3"/>
  <c r="I219" i="3"/>
  <c r="K219" i="3" s="1"/>
  <c r="I214" i="3"/>
  <c r="I211" i="3"/>
  <c r="K211" i="3" s="1"/>
  <c r="I206" i="3"/>
  <c r="K206" i="3" s="1"/>
  <c r="I203" i="3"/>
  <c r="I198" i="3"/>
  <c r="K198" i="3" s="1"/>
  <c r="I195" i="3"/>
  <c r="I190" i="3"/>
  <c r="I187" i="3"/>
  <c r="I182" i="3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I134" i="3"/>
  <c r="K134" i="3" s="1"/>
  <c r="I131" i="3"/>
  <c r="I126" i="3"/>
  <c r="K126" i="3" s="1"/>
  <c r="I123" i="3"/>
  <c r="I118" i="3"/>
  <c r="I115" i="3"/>
  <c r="K115" i="3" s="1"/>
  <c r="I110" i="3"/>
  <c r="K110" i="3" s="1"/>
  <c r="I107" i="3"/>
  <c r="I102" i="3"/>
  <c r="K102" i="3" s="1"/>
  <c r="I99" i="3"/>
  <c r="K99" i="3" s="1"/>
  <c r="I94" i="3"/>
  <c r="I91" i="3"/>
  <c r="I86" i="3"/>
  <c r="K86" i="3" s="1"/>
  <c r="I83" i="3"/>
  <c r="I78" i="3"/>
  <c r="K78" i="3" s="1"/>
  <c r="I75" i="3"/>
  <c r="I70" i="3"/>
  <c r="K70" i="3" s="1"/>
  <c r="I67" i="3"/>
  <c r="K67" i="3" s="1"/>
  <c r="I62" i="3"/>
  <c r="K62" i="3" s="1"/>
  <c r="I59" i="3"/>
  <c r="I54" i="3"/>
  <c r="I51" i="3"/>
  <c r="I46" i="3"/>
  <c r="K46" i="3" s="1"/>
  <c r="I43" i="3"/>
  <c r="K43" i="3" s="1"/>
  <c r="I38" i="3"/>
  <c r="K38" i="3" s="1"/>
  <c r="I35" i="3"/>
  <c r="I30" i="3"/>
  <c r="K30" i="3" s="1"/>
  <c r="I27" i="3"/>
  <c r="I22" i="3"/>
  <c r="K22" i="3" s="1"/>
  <c r="I19" i="3"/>
  <c r="I14" i="3"/>
  <c r="K14" i="3" s="1"/>
  <c r="H34" i="1"/>
  <c r="H293" i="1"/>
  <c r="H296" i="1"/>
  <c r="H41" i="1"/>
  <c r="F43" i="1"/>
  <c r="F39" i="1"/>
  <c r="F35" i="1"/>
  <c r="F31" i="1"/>
  <c r="F27" i="1"/>
  <c r="F23" i="1"/>
  <c r="F19" i="1"/>
  <c r="F15" i="1"/>
  <c r="F11" i="1"/>
  <c r="E36" i="5"/>
  <c r="T36" i="5" s="1"/>
  <c r="E34" i="5"/>
  <c r="T34" i="5" s="1"/>
  <c r="E32" i="5"/>
  <c r="T32" i="5" s="1"/>
  <c r="E30" i="5"/>
  <c r="T30" i="5" s="1"/>
  <c r="E28" i="5"/>
  <c r="T28" i="5" s="1"/>
  <c r="E26" i="5"/>
  <c r="T26" i="5" s="1"/>
  <c r="E24" i="5"/>
  <c r="T24" i="5" s="1"/>
  <c r="E22" i="5"/>
  <c r="T22" i="5" s="1"/>
  <c r="E20" i="5"/>
  <c r="T20" i="5" s="1"/>
  <c r="E18" i="5"/>
  <c r="T18" i="5" s="1"/>
  <c r="E16" i="5"/>
  <c r="T16" i="5" s="1"/>
  <c r="E14" i="5"/>
  <c r="T14" i="5" s="1"/>
  <c r="E12" i="5"/>
  <c r="T12" i="5" s="1"/>
  <c r="E10" i="5"/>
  <c r="T10" i="5" s="1"/>
  <c r="E8" i="5"/>
  <c r="T8" i="5" s="1"/>
  <c r="K235" i="3" l="1"/>
  <c r="K302" i="3"/>
  <c r="K209" i="3"/>
  <c r="K296" i="3"/>
  <c r="K241" i="3"/>
  <c r="K96" i="3"/>
  <c r="K231" i="3"/>
  <c r="K75" i="3"/>
  <c r="K83" i="3"/>
  <c r="K244" i="3"/>
  <c r="K217" i="3"/>
  <c r="K107" i="3"/>
  <c r="K130" i="3"/>
  <c r="K182" i="3"/>
  <c r="K15" i="3"/>
  <c r="K13" i="3"/>
  <c r="K28" i="3"/>
  <c r="K168" i="3"/>
  <c r="K73" i="3"/>
  <c r="K265" i="3"/>
  <c r="K328" i="3"/>
  <c r="K325" i="3"/>
  <c r="K133" i="3"/>
  <c r="K238" i="3"/>
  <c r="K71" i="3"/>
  <c r="K322" i="3"/>
  <c r="K54" i="3"/>
  <c r="K118" i="3"/>
  <c r="K214" i="3"/>
  <c r="K47" i="3"/>
  <c r="K27" i="3"/>
  <c r="K59" i="3"/>
  <c r="K91" i="3"/>
  <c r="K187" i="3"/>
  <c r="K18" i="3"/>
  <c r="K255" i="3"/>
  <c r="K276" i="3"/>
  <c r="K194" i="3"/>
  <c r="K250" i="3"/>
  <c r="K270" i="3"/>
  <c r="K254" i="3"/>
  <c r="K203" i="3"/>
  <c r="K190" i="3"/>
  <c r="K131" i="3"/>
  <c r="K183" i="3"/>
  <c r="K264" i="3"/>
  <c r="K170" i="3"/>
  <c r="K281" i="3"/>
  <c r="K285" i="3"/>
  <c r="K85" i="3"/>
  <c r="K316" i="3"/>
  <c r="K137" i="3"/>
  <c r="K139" i="3"/>
  <c r="H57" i="1"/>
  <c r="H26" i="1"/>
  <c r="K123" i="3"/>
  <c r="K148" i="3"/>
  <c r="K297" i="3"/>
  <c r="K186" i="3"/>
  <c r="K113" i="3"/>
  <c r="K329" i="3"/>
  <c r="K218" i="3"/>
  <c r="K53" i="3"/>
  <c r="K188" i="3"/>
  <c r="K117" i="3"/>
  <c r="K273" i="3"/>
  <c r="K48" i="3"/>
  <c r="K232" i="3"/>
  <c r="H129" i="1"/>
  <c r="H51" i="1"/>
  <c r="H202" i="1"/>
  <c r="H132" i="1"/>
  <c r="K94" i="3"/>
  <c r="K222" i="3"/>
  <c r="K286" i="3"/>
  <c r="K23" i="3"/>
  <c r="K33" i="3"/>
  <c r="K220" i="3"/>
  <c r="K140" i="3"/>
  <c r="K156" i="3"/>
  <c r="K268" i="3"/>
  <c r="K40" i="3"/>
  <c r="K189" i="3"/>
  <c r="K237" i="3"/>
  <c r="K208" i="3"/>
  <c r="K145" i="3"/>
  <c r="K89" i="3"/>
  <c r="K280" i="3"/>
  <c r="K114" i="3"/>
  <c r="H137" i="1"/>
  <c r="H59" i="1"/>
  <c r="H198" i="1"/>
  <c r="H128" i="1"/>
  <c r="K195" i="3"/>
  <c r="K323" i="3"/>
  <c r="K129" i="3"/>
  <c r="K132" i="3"/>
  <c r="K11" i="3"/>
  <c r="K228" i="3"/>
  <c r="K172" i="3"/>
  <c r="K261" i="3"/>
  <c r="K25" i="3"/>
  <c r="K272" i="3"/>
  <c r="K149" i="3"/>
  <c r="K258" i="3"/>
  <c r="K175" i="3"/>
  <c r="K216" i="3"/>
  <c r="H300" i="1"/>
  <c r="H297" i="1"/>
  <c r="K35" i="3"/>
  <c r="H199" i="1"/>
  <c r="H168" i="1"/>
  <c r="H146" i="1"/>
  <c r="H68" i="1"/>
  <c r="K31" i="3"/>
  <c r="K63" i="3"/>
  <c r="K95" i="3"/>
  <c r="K312" i="3"/>
  <c r="K184" i="3"/>
  <c r="K295" i="3"/>
  <c r="K277" i="3"/>
  <c r="K167" i="3"/>
  <c r="K9" i="3"/>
  <c r="K306" i="3"/>
  <c r="K288" i="3"/>
  <c r="K161" i="3"/>
  <c r="K154" i="3"/>
  <c r="K301" i="3"/>
  <c r="K121" i="3"/>
  <c r="H204" i="1"/>
  <c r="H173" i="1"/>
  <c r="H138" i="1"/>
  <c r="H56" i="1"/>
  <c r="K267" i="3"/>
  <c r="K21" i="3"/>
  <c r="K271" i="3"/>
  <c r="K32" i="3"/>
  <c r="K181" i="3"/>
  <c r="K202" i="3"/>
  <c r="K223" i="3"/>
  <c r="K8" i="3"/>
  <c r="K7" i="3"/>
  <c r="K103" i="3"/>
  <c r="K49" i="3"/>
  <c r="K41" i="3"/>
  <c r="K64" i="3"/>
  <c r="K17" i="3"/>
  <c r="K245" i="3"/>
  <c r="K313" i="3"/>
  <c r="K300" i="3"/>
  <c r="K176" i="3"/>
  <c r="K61" i="3"/>
  <c r="H244" i="1"/>
  <c r="H233" i="1"/>
  <c r="H90" i="1"/>
  <c r="H252" i="1"/>
  <c r="H245" i="1"/>
  <c r="H82" i="1"/>
  <c r="K19" i="3"/>
  <c r="K51" i="3"/>
  <c r="K74" i="3"/>
  <c r="K138" i="3"/>
  <c r="K88" i="3"/>
  <c r="K200" i="3"/>
  <c r="K144" i="3"/>
  <c r="K29" i="3"/>
  <c r="K233" i="3"/>
  <c r="K104" i="3"/>
  <c r="K37" i="3"/>
  <c r="K257" i="3"/>
  <c r="K320" i="3"/>
  <c r="K287" i="3"/>
  <c r="K314" i="3"/>
  <c r="E331" i="1"/>
  <c r="B26" i="10" s="1"/>
  <c r="G6" i="3"/>
  <c r="H6" i="3" s="1"/>
  <c r="T6" i="3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7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<sst xmlns="http://schemas.openxmlformats.org/spreadsheetml/2006/main" count="4484" uniqueCount="1168">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</sst>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activeCell="H331" sqref="D331:H33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3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15457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3877078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6897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1927014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47984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15533245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12502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3973720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4720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1018911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24757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8243743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11856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3309999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6163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1610365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32570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8840212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24486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7326516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12083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3526696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19654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5092348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99972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23794590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28285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8864164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5247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1586344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285338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85522908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18312</v>
      </c>
      <c r="G22" s="22">
        <f>IF(OR(Notes!$B$3="Pay 1 Regular State Payment Budget",Notes!$B$3="Pay 2 Regular State Payment Budget"),0,INDEX(Data[],MATCH($A22,Data[Dist],0),MATCH(G$4,Data[#Headers],0)))</f>
        <v>28017</v>
      </c>
      <c r="H22" s="22">
        <f>INDEX(Data[],MATCH($A22,Data[Dist],0),MATCH(H$4,Data[#Headers],0))</f>
        <v>5727779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9052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1678848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6220</v>
      </c>
      <c r="G24" s="22">
        <f>IF(OR(Notes!$B$3="Pay 1 Regular State Payment Budget",Notes!$B$3="Pay 2 Regular State Payment Budget"),0,INDEX(Data[],MATCH($A24,Data[Dist],0),MATCH(G$4,Data[#Headers],0)))</f>
        <v>637</v>
      </c>
      <c r="H24" s="22">
        <f>INDEX(Data[],MATCH($A24,Data[Dist],0),MATCH(H$4,Data[#Headers],0))</f>
        <v>1181540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31568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10712776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11498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3315504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17848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4156771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39614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13498736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8122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2723668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10394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2552189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11300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3339931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10644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3321276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14225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3988930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16666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4925983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3945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1027864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34626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9616699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90460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27693086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18816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4496914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56631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18531250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45881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16203408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12802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3937641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12594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3238741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11590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3268031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10888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2518804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86925</v>
      </c>
      <c r="G45" s="22">
        <f>IF(OR(Notes!$B$3="Pay 1 Regular State Payment Budget",Notes!$B$3="Pay 2 Regular State Payment Budget"),0,INDEX(Data[],MATCH($A45,Data[Dist],0),MATCH(G$4,Data[#Headers],0)))</f>
        <v>1049691</v>
      </c>
      <c r="H45" s="22">
        <f>INDEX(Data[],MATCH($A45,Data[Dist],0),MATCH(H$4,Data[#Headers],0))</f>
        <v>30203716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10446</v>
      </c>
      <c r="G46" s="22">
        <f>IF(OR(Notes!$B$3="Pay 1 Regular State Payment Budget",Notes!$B$3="Pay 2 Regular State Payment Budget"),0,INDEX(Data[],MATCH($A46,Data[Dist],0),MATCH(G$4,Data[#Headers],0)))</f>
        <v>67238</v>
      </c>
      <c r="H46" s="22">
        <f>INDEX(Data[],MATCH($A46,Data[Dist],0),MATCH(H$4,Data[#Headers],0))</f>
        <v>1747595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6323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1878325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8586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2347908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19237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5700395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12914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4627614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45284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16313647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37036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9602533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124303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38134573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359376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115642615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27065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8877935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29990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10880521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18084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5165722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10172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3106628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32717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9811134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9782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3033701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14472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5478656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17229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5102119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28627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9714024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33548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11025047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6467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1726129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23313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7824037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22273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6975811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22768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6414849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32483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11316699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6517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2217513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6533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1105070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66156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19487962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26416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5031937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81160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31284526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15925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5022098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115922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33426376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10446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3160641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10199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2430939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16706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5614194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9570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2914058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8604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1801746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196082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76128559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31458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10284296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78319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23644481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9737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3033682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318960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107003976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25867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8025333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34286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9020314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4504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1377220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45629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17437459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19431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6427272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692975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261938626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2522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891802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19731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6242797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226626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75155386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8244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2538421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8539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2093381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11338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3263380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21741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6448649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21437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7459800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12662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3733330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12203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3860567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12376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3943266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10640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3666387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7460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1944413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8386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2214030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9030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2602486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12626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4276127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14979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4116116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10403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3051330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4177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1291197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27067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8931329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9604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2626744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35315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9746670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23766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7303776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80188</v>
      </c>
      <c r="G116" s="22">
        <f>IF(OR(Notes!$B$3="Pay 1 Regular State Payment Budget",Notes!$B$3="Pay 2 Regular State Payment Budget"),0,INDEX(Data[],MATCH($A116,Data[Dist],0),MATCH(G$4,Data[#Headers],0)))</f>
        <v>129795</v>
      </c>
      <c r="H116" s="22">
        <f>INDEX(Data[],MATCH($A116,Data[Dist],0),MATCH(H$4,Data[#Headers],0))</f>
        <v>27856816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47336</v>
      </c>
      <c r="G117" s="22">
        <f>IF(OR(Notes!$B$3="Pay 1 Regular State Payment Budget",Notes!$B$3="Pay 2 Regular State Payment Budget"),0,INDEX(Data[],MATCH($A117,Data[Dist],0),MATCH(G$4,Data[#Headers],0)))</f>
        <v>47118</v>
      </c>
      <c r="H117" s="22">
        <f>INDEX(Data[],MATCH($A117,Data[Dist],0),MATCH(H$4,Data[#Headers],0))</f>
        <v>15058132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9773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3019456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10448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2591219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19141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4206834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10239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2732351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35730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9979114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3918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1208003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13901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3810388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43210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13446432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6665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1840067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8512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1988557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14108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4113662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5731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1332108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33739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10041839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10084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2780714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15297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4801629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9010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2539215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14454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3576371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7055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1943916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5089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1216834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25209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7982122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30969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9490863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6620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1134837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14450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3239513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13128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3467960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12545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3682153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25934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7448325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9273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1953333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16094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5574121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28076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8351424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31159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10199585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77386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26037949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18888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5995187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325159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91489091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22570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6969671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11259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3590403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14999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3829633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9928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3267616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26684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7590896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20134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6470268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157286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48162121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41659</v>
      </c>
      <c r="G158" s="22">
        <f>IF(OR(Notes!$B$3="Pay 1 Regular State Payment Budget",Notes!$B$3="Pay 2 Regular State Payment Budget"),0,INDEX(Data[],MATCH($A158,Data[Dist],0),MATCH(G$4,Data[#Headers],0)))</f>
        <v>92991</v>
      </c>
      <c r="H158" s="22">
        <f>INDEX(Data[],MATCH($A158,Data[Dist],0),MATCH(H$4,Data[#Headers],0))</f>
        <v>15880361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8122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2250052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10608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3162521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39659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13621668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12725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3447649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7584</v>
      </c>
      <c r="G163" s="22">
        <f>IF(OR(Notes!$B$3="Pay 1 Regular State Payment Budget",Notes!$B$3="Pay 2 Regular State Payment Budget"),0,INDEX(Data[],MATCH($A163,Data[Dist],0),MATCH(G$4,Data[#Headers],0)))</f>
        <v>174685</v>
      </c>
      <c r="H163" s="22">
        <f>INDEX(Data[],MATCH($A163,Data[Dist],0),MATCH(H$4,Data[#Headers],0))</f>
        <v>2772235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6740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1958661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13770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3986804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11827</v>
      </c>
      <c r="G166" s="22">
        <f>IF(OR(Notes!$B$3="Pay 1 Regular State Payment Budget",Notes!$B$3="Pay 2 Regular State Payment Budget"),0,INDEX(Data[],MATCH($A166,Data[Dist],0),MATCH(G$4,Data[#Headers],0)))</f>
        <v>608078</v>
      </c>
      <c r="H166" s="22">
        <f>INDEX(Data[],MATCH($A166,Data[Dist],0),MATCH(H$4,Data[#Headers],0))</f>
        <v>2506376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50335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15521646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10142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3288728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59800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15647148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16344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4762890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173064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54843065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15112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5070359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13576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4187156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7134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1857067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15475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4564919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10133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2788106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15087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5258834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11901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3247001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14763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3461867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13371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3186244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27022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9765975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14932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3803040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10476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2123887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40479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14636690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121033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46554323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11516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3333040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76666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24447761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34140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9787514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19710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5570584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6929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2492777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11300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3149592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27650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8253638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17172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5203827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18161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5866703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10563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1979825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21825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6685270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7780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2456516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4765</v>
      </c>
      <c r="G198" s="22">
        <f>IF(OR(Notes!$B$3="Pay 1 Regular State Payment Budget",Notes!$B$3="Pay 2 Regular State Payment Budget"),0,INDEX(Data[],MATCH($A198,Data[Dist],0),MATCH(G$4,Data[#Headers],0)))</f>
        <v>43880</v>
      </c>
      <c r="H198" s="22">
        <f>INDEX(Data[],MATCH($A198,Data[Dist],0),MATCH(H$4,Data[#Headers],0))</f>
        <v>1543782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4369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1449377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4164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1258272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13473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3808674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40350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13213426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25022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7912225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4995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1749615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103017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34404875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13344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3906031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31512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9764385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11167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2937950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20942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5511216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12205</v>
      </c>
      <c r="G210" s="22">
        <f>IF(OR(Notes!$B$3="Pay 1 Regular State Payment Budget",Notes!$B$3="Pay 2 Regular State Payment Budget"),0,INDEX(Data[],MATCH($A210,Data[Dist],0),MATCH(G$4,Data[#Headers],0)))</f>
        <v>29199</v>
      </c>
      <c r="H210" s="22">
        <f>INDEX(Data[],MATCH($A210,Data[Dist],0),MATCH(H$4,Data[#Headers],0))</f>
        <v>4273574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66600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23226169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18134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5301079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11867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3491777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25626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8176054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11000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3056720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12540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3474479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5323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739653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47133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15061401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69753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20469927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10201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2704276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11507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3358470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77132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26866165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16128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4438765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20834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5432654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29859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10997043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13281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3322938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24000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797927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4853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1466471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4011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804783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20102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5899253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50770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16956479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114102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44775873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14477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3548642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4204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1005679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12644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1758758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12365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3269055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49083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13673488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41751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15859910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125130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36993843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16029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5599400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15083</v>
      </c>
      <c r="G241" s="22">
        <f>IF(OR(Notes!$B$3="Pay 1 Regular State Payment Budget",Notes!$B$3="Pay 2 Regular State Payment Budget"),0,INDEX(Data[],MATCH($A241,Data[Dist],0),MATCH(G$4,Data[#Headers],0)))</f>
        <v>138278</v>
      </c>
      <c r="H241" s="22">
        <f>INDEX(Data[],MATCH($A241,Data[Dist],0),MATCH(H$4,Data[#Headers],0))</f>
        <v>2448723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15607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5763462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23241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7254529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23304</v>
      </c>
      <c r="G244" s="22">
        <f>IF(OR(Notes!$B$3="Pay 1 Regular State Payment Budget",Notes!$B$3="Pay 2 Regular State Payment Budget"),0,INDEX(Data[],MATCH($A244,Data[Dist],0),MATCH(G$4,Data[#Headers],0)))</f>
        <v>316708</v>
      </c>
      <c r="H244" s="22">
        <f>INDEX(Data[],MATCH($A244,Data[Dist],0),MATCH(H$4,Data[#Headers],0))</f>
        <v>7214960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7521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1482560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7465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1534449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19168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5961755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22613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6792783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9593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2683180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4346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1260950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12851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3178168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24027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3109660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8017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1937990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4864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959656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32057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8449626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5337</v>
      </c>
      <c r="G256" s="22">
        <f>IF(OR(Notes!$B$3="Pay 1 Regular State Payment Budget",Notes!$B$3="Pay 2 Regular State Payment Budget"),0,INDEX(Data[],MATCH($A256,Data[Dist],0),MATCH(G$4,Data[#Headers],0)))</f>
        <v>3765</v>
      </c>
      <c r="H256" s="22">
        <f>INDEX(Data[],MATCH($A256,Data[Dist],0),MATCH(H$4,Data[#Headers],0))</f>
        <v>1491936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17199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4638512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24829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7892835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23651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7072403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15515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4435412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8692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2723800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12437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3991234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33786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11046985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334160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129514013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9937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2698357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20908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5234582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32681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9389807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11387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3757329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14112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3642365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24628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6985972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4355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1226045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32593</v>
      </c>
      <c r="G272" s="22">
        <f>IF(OR(Notes!$B$3="Pay 1 Regular State Payment Budget",Notes!$B$3="Pay 2 Regular State Payment Budget"),0,INDEX(Data[],MATCH($A272,Data[Dist],0),MATCH(G$4,Data[#Headers],0)))</f>
        <v>840985</v>
      </c>
      <c r="H272" s="22">
        <f>INDEX(Data[],MATCH($A272,Data[Dist],0),MATCH(H$4,Data[#Headers],0))</f>
        <v>10826977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11635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3518324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162379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53685010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45606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15614166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26299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3069227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9158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2845861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4436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1507089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13164</v>
      </c>
      <c r="G279" s="22">
        <f>IF(OR(Notes!$B$3="Pay 1 Regular State Payment Budget",Notes!$B$3="Pay 2 Regular State Payment Budget"),0,INDEX(Data[],MATCH($A279,Data[Dist],0),MATCH(G$4,Data[#Headers],0)))</f>
        <v>26814</v>
      </c>
      <c r="H279" s="22">
        <f>INDEX(Data[],MATCH($A279,Data[Dist],0),MATCH(H$4,Data[#Headers],0))</f>
        <v>4040925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57010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22715555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2990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913617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21329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5489530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17330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5137472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18661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5843300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12953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3400595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14774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4545806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5985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1778011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8573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2772955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7989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2213883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7273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2551519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3603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806187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17220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5128579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8690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1623995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77643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23621558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21777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6226786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20143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5966649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7005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2081111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36513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11715468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11020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3769649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18814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5117827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12034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3731152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14810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4786460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36615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12427586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240322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92622272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296203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82722344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49491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15655192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12937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3649494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38939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11757897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7388</v>
      </c>
      <c r="G309" s="22">
        <f>IF(OR(Notes!$B$3="Pay 1 Regular State Payment Budget",Notes!$B$3="Pay 2 Regular State Payment Budget"),0,INDEX(Data[],MATCH($A309,Data[Dist],0),MATCH(G$4,Data[#Headers],0)))</f>
        <v>113706</v>
      </c>
      <c r="H309" s="22">
        <f>INDEX(Data[],MATCH($A309,Data[Dist],0),MATCH(H$4,Data[#Headers],0))</f>
        <v>1601076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17697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4958581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9120</v>
      </c>
      <c r="G311" s="22">
        <f>IF(OR(Notes!$B$3="Pay 1 Regular State Payment Budget",Notes!$B$3="Pay 2 Regular State Payment Budget"),0,INDEX(Data[],MATCH($A311,Data[Dist],0),MATCH(G$4,Data[#Headers],0)))</f>
        <v>78614</v>
      </c>
      <c r="H311" s="22">
        <f>INDEX(Data[],MATCH($A311,Data[Dist],0),MATCH(H$4,Data[#Headers],0))</f>
        <v>2717050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6039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1621057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30704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8904834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195427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50862866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72063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20405957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8023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1987777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27812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9788836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21131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5614603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17715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5190923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13551</v>
      </c>
      <c r="G320" s="22">
        <f>IF(OR(Notes!$B$3="Pay 1 Regular State Payment Budget",Notes!$B$3="Pay 2 Regular State Payment Budget"),0,INDEX(Data[],MATCH($A320,Data[Dist],0),MATCH(G$4,Data[#Headers],0)))</f>
        <v>19055</v>
      </c>
      <c r="H320" s="22">
        <f>INDEX(Data[],MATCH($A320,Data[Dist],0),MATCH(H$4,Data[#Headers],0))</f>
        <v>3989577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17904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6419309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11973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2751718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4152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1048047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26126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7785181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19183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6266623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6895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2175580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37545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11778999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10494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3242490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11631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3640414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23935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7385700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10954583</v>
      </c>
      <c r="G331" s="24">
        <f t="shared" si="0"/>
        <v>3809254</v>
      </c>
      <c r="H331" s="24">
        <f t="shared" si="0"/>
        <v>3459020661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2884322</v>
      </c>
      <c r="I6" s="22">
        <f>INDEX(Data[],MATCH($A6,Data[Dist],0),MATCH(I$4,Data[#Headers],0))</f>
        <v>3877078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1483012</v>
      </c>
      <c r="I7" s="22">
        <f>INDEX(Data[],MATCH($A7,Data[Dist],0),MATCH(I$4,Data[#Headers],0))</f>
        <v>1927014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12883863</v>
      </c>
      <c r="I8" s="22">
        <f>INDEX(Data[],MATCH($A8,Data[Dist],0),MATCH(I$4,Data[#Headers],0))</f>
        <v>15533245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3203771</v>
      </c>
      <c r="I9" s="22">
        <f>INDEX(Data[],MATCH($A9,Data[Dist],0),MATCH(I$4,Data[#Headers],0))</f>
        <v>3973720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753880</v>
      </c>
      <c r="I10" s="22">
        <f>INDEX(Data[],MATCH($A10,Data[Dist],0),MATCH(I$4,Data[#Headers],0))</f>
        <v>1018911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6768107</v>
      </c>
      <c r="I11" s="22">
        <f>INDEX(Data[],MATCH($A11,Data[Dist],0),MATCH(I$4,Data[#Headers],0))</f>
        <v>8243743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2571022</v>
      </c>
      <c r="I12" s="22">
        <f>INDEX(Data[],MATCH($A12,Data[Dist],0),MATCH(I$4,Data[#Headers],0))</f>
        <v>3309999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1245688</v>
      </c>
      <c r="I13" s="22">
        <f>INDEX(Data[],MATCH($A13,Data[Dist],0),MATCH(I$4,Data[#Headers],0))</f>
        <v>1610365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6708720</v>
      </c>
      <c r="I14" s="22">
        <f>INDEX(Data[],MATCH($A14,Data[Dist],0),MATCH(I$4,Data[#Headers],0))</f>
        <v>8840212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5750928</v>
      </c>
      <c r="I15" s="22">
        <f>INDEX(Data[],MATCH($A15,Data[Dist],0),MATCH(I$4,Data[#Headers],0))</f>
        <v>7326516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2720275</v>
      </c>
      <c r="I16" s="22">
        <f>INDEX(Data[],MATCH($A16,Data[Dist],0),MATCH(I$4,Data[#Headers],0))</f>
        <v>3526696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3857044</v>
      </c>
      <c r="I17" s="22">
        <f>INDEX(Data[],MATCH($A17,Data[Dist],0),MATCH(I$4,Data[#Headers],0))</f>
        <v>5092348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17746823</v>
      </c>
      <c r="I18" s="22">
        <f>INDEX(Data[],MATCH($A18,Data[Dist],0),MATCH(I$4,Data[#Headers],0))</f>
        <v>23794590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7076871</v>
      </c>
      <c r="I19" s="22">
        <f>INDEX(Data[],MATCH($A19,Data[Dist],0),MATCH(I$4,Data[#Headers],0))</f>
        <v>8864164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1257270</v>
      </c>
      <c r="I20" s="22">
        <f>INDEX(Data[],MATCH($A20,Data[Dist],0),MATCH(I$4,Data[#Headers],0))</f>
        <v>1586344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70465363</v>
      </c>
      <c r="I21" s="22">
        <f>INDEX(Data[],MATCH($A21,Data[Dist],0),MATCH(I$4,Data[#Headers],0))</f>
        <v>85522908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4610883</v>
      </c>
      <c r="I22" s="22">
        <f>INDEX(Data[],MATCH($A22,Data[Dist],0),MATCH(I$4,Data[#Headers],0))</f>
        <v>5727779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1085272</v>
      </c>
      <c r="I23" s="22">
        <f>INDEX(Data[],MATCH($A23,Data[Dist],0),MATCH(I$4,Data[#Headers],0))</f>
        <v>1678848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788177</v>
      </c>
      <c r="I24" s="22">
        <f>INDEX(Data[],MATCH($A24,Data[Dist],0),MATCH(I$4,Data[#Headers],0))</f>
        <v>1181540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8704574</v>
      </c>
      <c r="I25" s="22">
        <f>INDEX(Data[],MATCH($A25,Data[Dist],0),MATCH(I$4,Data[#Headers],0))</f>
        <v>10712776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2559054</v>
      </c>
      <c r="I26" s="22">
        <f>INDEX(Data[],MATCH($A26,Data[Dist],0),MATCH(I$4,Data[#Headers],0))</f>
        <v>3315504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3109089</v>
      </c>
      <c r="I27" s="22">
        <f>INDEX(Data[],MATCH($A27,Data[Dist],0),MATCH(I$4,Data[#Headers],0))</f>
        <v>4156771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11074470</v>
      </c>
      <c r="I28" s="22">
        <f>INDEX(Data[],MATCH($A28,Data[Dist],0),MATCH(I$4,Data[#Headers],0))</f>
        <v>13498736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2196637</v>
      </c>
      <c r="I29" s="22">
        <f>INDEX(Data[],MATCH($A29,Data[Dist],0),MATCH(I$4,Data[#Headers],0))</f>
        <v>2723668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1892915</v>
      </c>
      <c r="I30" s="22">
        <f>INDEX(Data[],MATCH($A30,Data[Dist],0),MATCH(I$4,Data[#Headers],0))</f>
        <v>2552189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2624618</v>
      </c>
      <c r="I31" s="22">
        <f>INDEX(Data[],MATCH($A31,Data[Dist],0),MATCH(I$4,Data[#Headers],0))</f>
        <v>3339931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2680686</v>
      </c>
      <c r="I32" s="22">
        <f>INDEX(Data[],MATCH($A32,Data[Dist],0),MATCH(I$4,Data[#Headers],0))</f>
        <v>3321276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3005471</v>
      </c>
      <c r="I33" s="22">
        <f>INDEX(Data[],MATCH($A33,Data[Dist],0),MATCH(I$4,Data[#Headers],0))</f>
        <v>3988930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3948459</v>
      </c>
      <c r="I34" s="22">
        <f>INDEX(Data[],MATCH($A34,Data[Dist],0),MATCH(I$4,Data[#Headers],0))</f>
        <v>4925983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809707</v>
      </c>
      <c r="I35" s="22">
        <f>INDEX(Data[],MATCH($A35,Data[Dist],0),MATCH(I$4,Data[#Headers],0))</f>
        <v>1027864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7449437</v>
      </c>
      <c r="I36" s="22">
        <f>INDEX(Data[],MATCH($A36,Data[Dist],0),MATCH(I$4,Data[#Headers],0))</f>
        <v>9616699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22085593</v>
      </c>
      <c r="I37" s="22">
        <f>INDEX(Data[],MATCH($A37,Data[Dist],0),MATCH(I$4,Data[#Headers],0))</f>
        <v>27693086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3292187</v>
      </c>
      <c r="I38" s="22">
        <f>INDEX(Data[],MATCH($A38,Data[Dist],0),MATCH(I$4,Data[#Headers],0))</f>
        <v>4496914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15258967</v>
      </c>
      <c r="I39" s="22">
        <f>INDEX(Data[],MATCH($A39,Data[Dist],0),MATCH(I$4,Data[#Headers],0))</f>
        <v>18531250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13351349</v>
      </c>
      <c r="I40" s="22">
        <f>INDEX(Data[],MATCH($A40,Data[Dist],0),MATCH(I$4,Data[#Headers],0))</f>
        <v>16203408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3041667</v>
      </c>
      <c r="I41" s="22">
        <f>INDEX(Data[],MATCH($A41,Data[Dist],0),MATCH(I$4,Data[#Headers],0))</f>
        <v>3937641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2426576</v>
      </c>
      <c r="I42" s="22">
        <f>INDEX(Data[],MATCH($A42,Data[Dist],0),MATCH(I$4,Data[#Headers],0))</f>
        <v>3238741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2547044</v>
      </c>
      <c r="I43" s="22">
        <f>INDEX(Data[],MATCH($A43,Data[Dist],0),MATCH(I$4,Data[#Headers],0))</f>
        <v>3268031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1812474</v>
      </c>
      <c r="I44" s="22">
        <f>INDEX(Data[],MATCH($A44,Data[Dist],0),MATCH(I$4,Data[#Headers],0))</f>
        <v>2518804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25090920</v>
      </c>
      <c r="I45" s="22">
        <f>INDEX(Data[],MATCH($A45,Data[Dist],0),MATCH(I$4,Data[#Headers],0))</f>
        <v>30203716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1087384</v>
      </c>
      <c r="I46" s="22">
        <f>INDEX(Data[],MATCH($A46,Data[Dist],0),MATCH(I$4,Data[#Headers],0))</f>
        <v>1747595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1470431</v>
      </c>
      <c r="I47" s="22">
        <f>INDEX(Data[],MATCH($A47,Data[Dist],0),MATCH(I$4,Data[#Headers],0))</f>
        <v>1878325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1827301</v>
      </c>
      <c r="I48" s="22">
        <f>INDEX(Data[],MATCH($A48,Data[Dist],0),MATCH(I$4,Data[#Headers],0))</f>
        <v>2347908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4475367</v>
      </c>
      <c r="I49" s="22">
        <f>INDEX(Data[],MATCH($A49,Data[Dist],0),MATCH(I$4,Data[#Headers],0))</f>
        <v>5700395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3664359</v>
      </c>
      <c r="I50" s="22">
        <f>INDEX(Data[],MATCH($A50,Data[Dist],0),MATCH(I$4,Data[#Headers],0))</f>
        <v>4627614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13564876</v>
      </c>
      <c r="I51" s="22">
        <f>INDEX(Data[],MATCH($A51,Data[Dist],0),MATCH(I$4,Data[#Headers],0))</f>
        <v>16313647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7083239</v>
      </c>
      <c r="I52" s="22">
        <f>INDEX(Data[],MATCH($A52,Data[Dist],0),MATCH(I$4,Data[#Headers],0))</f>
        <v>9602533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31063841</v>
      </c>
      <c r="I53" s="22">
        <f>INDEX(Data[],MATCH($A53,Data[Dist],0),MATCH(I$4,Data[#Headers],0))</f>
        <v>38134573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94299053</v>
      </c>
      <c r="I54" s="22">
        <f>INDEX(Data[],MATCH($A54,Data[Dist],0),MATCH(I$4,Data[#Headers],0))</f>
        <v>115642615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7204420</v>
      </c>
      <c r="I55" s="22">
        <f>INDEX(Data[],MATCH($A55,Data[Dist],0),MATCH(I$4,Data[#Headers],0))</f>
        <v>8877935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9068162</v>
      </c>
      <c r="I56" s="22">
        <f>INDEX(Data[],MATCH($A56,Data[Dist],0),MATCH(I$4,Data[#Headers],0))</f>
        <v>10880521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3967894</v>
      </c>
      <c r="I57" s="22">
        <f>INDEX(Data[],MATCH($A57,Data[Dist],0),MATCH(I$4,Data[#Headers],0))</f>
        <v>5165722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2448588</v>
      </c>
      <c r="I58" s="22">
        <f>INDEX(Data[],MATCH($A58,Data[Dist],0),MATCH(I$4,Data[#Headers],0))</f>
        <v>3106628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7749404</v>
      </c>
      <c r="I59" s="22">
        <f>INDEX(Data[],MATCH($A59,Data[Dist],0),MATCH(I$4,Data[#Headers],0))</f>
        <v>9811134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2419747</v>
      </c>
      <c r="I60" s="22">
        <f>INDEX(Data[],MATCH($A60,Data[Dist],0),MATCH(I$4,Data[#Headers],0))</f>
        <v>3033701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4545819</v>
      </c>
      <c r="I61" s="22">
        <f>INDEX(Data[],MATCH($A61,Data[Dist],0),MATCH(I$4,Data[#Headers],0))</f>
        <v>5478656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4054999</v>
      </c>
      <c r="I62" s="22">
        <f>INDEX(Data[],MATCH($A62,Data[Dist],0),MATCH(I$4,Data[#Headers],0))</f>
        <v>5102119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8004853</v>
      </c>
      <c r="I63" s="22">
        <f>INDEX(Data[],MATCH($A63,Data[Dist],0),MATCH(I$4,Data[#Headers],0))</f>
        <v>9714024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8966807</v>
      </c>
      <c r="I64" s="22">
        <f>INDEX(Data[],MATCH($A64,Data[Dist],0),MATCH(I$4,Data[#Headers],0))</f>
        <v>11025047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1317694</v>
      </c>
      <c r="I65" s="22">
        <f>INDEX(Data[],MATCH($A65,Data[Dist],0),MATCH(I$4,Data[#Headers],0))</f>
        <v>1726129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6445618</v>
      </c>
      <c r="I66" s="22">
        <f>INDEX(Data[],MATCH($A66,Data[Dist],0),MATCH(I$4,Data[#Headers],0))</f>
        <v>7824037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5749736</v>
      </c>
      <c r="I67" s="22">
        <f>INDEX(Data[],MATCH($A67,Data[Dist],0),MATCH(I$4,Data[#Headers],0))</f>
        <v>6975811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4956877</v>
      </c>
      <c r="I68" s="22">
        <f>INDEX(Data[],MATCH($A68,Data[Dist],0),MATCH(I$4,Data[#Headers],0))</f>
        <v>6414849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9395271</v>
      </c>
      <c r="I69" s="22">
        <f>INDEX(Data[],MATCH($A69,Data[Dist],0),MATCH(I$4,Data[#Headers],0))</f>
        <v>11316699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1806745</v>
      </c>
      <c r="I70" s="22">
        <f>INDEX(Data[],MATCH($A70,Data[Dist],0),MATCH(I$4,Data[#Headers],0))</f>
        <v>2217513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721018</v>
      </c>
      <c r="I71" s="22">
        <f>INDEX(Data[],MATCH($A71,Data[Dist],0),MATCH(I$4,Data[#Headers],0))</f>
        <v>1105070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15486648</v>
      </c>
      <c r="I72" s="22">
        <f>INDEX(Data[],MATCH($A72,Data[Dist],0),MATCH(I$4,Data[#Headers],0))</f>
        <v>19487962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3483605</v>
      </c>
      <c r="I73" s="22">
        <f>INDEX(Data[],MATCH($A73,Data[Dist],0),MATCH(I$4,Data[#Headers],0))</f>
        <v>5031937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26271574</v>
      </c>
      <c r="I74" s="22">
        <f>INDEX(Data[],MATCH($A74,Data[Dist],0),MATCH(I$4,Data[#Headers],0))</f>
        <v>31284526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4054609</v>
      </c>
      <c r="I75" s="22">
        <f>INDEX(Data[],MATCH($A75,Data[Dist],0),MATCH(I$4,Data[#Headers],0))</f>
        <v>5022098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26571884</v>
      </c>
      <c r="I76" s="22">
        <f>INDEX(Data[],MATCH($A76,Data[Dist],0),MATCH(I$4,Data[#Headers],0))</f>
        <v>33426376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2552732</v>
      </c>
      <c r="I77" s="22">
        <f>INDEX(Data[],MATCH($A77,Data[Dist],0),MATCH(I$4,Data[#Headers],0))</f>
        <v>3160641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1783592</v>
      </c>
      <c r="I78" s="22">
        <f>INDEX(Data[],MATCH($A78,Data[Dist],0),MATCH(I$4,Data[#Headers],0))</f>
        <v>2430939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4572156</v>
      </c>
      <c r="I79" s="22">
        <f>INDEX(Data[],MATCH($A79,Data[Dist],0),MATCH(I$4,Data[#Headers],0))</f>
        <v>5614194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2286022</v>
      </c>
      <c r="I80" s="22">
        <f>INDEX(Data[],MATCH($A80,Data[Dist],0),MATCH(I$4,Data[#Headers],0))</f>
        <v>2914058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1212339</v>
      </c>
      <c r="I81" s="22">
        <f>INDEX(Data[],MATCH($A81,Data[Dist],0),MATCH(I$4,Data[#Headers],0))</f>
        <v>1801746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64417471</v>
      </c>
      <c r="I82" s="22">
        <f>INDEX(Data[],MATCH($A82,Data[Dist],0),MATCH(I$4,Data[#Headers],0))</f>
        <v>76128559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8290209</v>
      </c>
      <c r="I83" s="22">
        <f>INDEX(Data[],MATCH($A83,Data[Dist],0),MATCH(I$4,Data[#Headers],0))</f>
        <v>10284296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19015121</v>
      </c>
      <c r="I84" s="22">
        <f>INDEX(Data[],MATCH($A84,Data[Dist],0),MATCH(I$4,Data[#Headers],0))</f>
        <v>23644481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2353820</v>
      </c>
      <c r="I85" s="22">
        <f>INDEX(Data[],MATCH($A85,Data[Dist],0),MATCH(I$4,Data[#Headers],0))</f>
        <v>3033682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87705881</v>
      </c>
      <c r="I86" s="22">
        <f>INDEX(Data[],MATCH($A86,Data[Dist],0),MATCH(I$4,Data[#Headers],0))</f>
        <v>107003976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6490090</v>
      </c>
      <c r="I87" s="22">
        <f>INDEX(Data[],MATCH($A87,Data[Dist],0),MATCH(I$4,Data[#Headers],0))</f>
        <v>8025333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6863011</v>
      </c>
      <c r="I88" s="22">
        <f>INDEX(Data[],MATCH($A88,Data[Dist],0),MATCH(I$4,Data[#Headers],0))</f>
        <v>9020314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1110684</v>
      </c>
      <c r="I89" s="22">
        <f>INDEX(Data[],MATCH($A89,Data[Dist],0),MATCH(I$4,Data[#Headers],0))</f>
        <v>1377220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14735976</v>
      </c>
      <c r="I90" s="22">
        <f>INDEX(Data[],MATCH($A90,Data[Dist],0),MATCH(I$4,Data[#Headers],0))</f>
        <v>17437459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5217736</v>
      </c>
      <c r="I91" s="22">
        <f>INDEX(Data[],MATCH($A91,Data[Dist],0),MATCH(I$4,Data[#Headers],0))</f>
        <v>6427272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218526362</v>
      </c>
      <c r="I92" s="22">
        <f>INDEX(Data[],MATCH($A92,Data[Dist],0),MATCH(I$4,Data[#Headers],0))</f>
        <v>261938626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696928</v>
      </c>
      <c r="I93" s="22">
        <f>INDEX(Data[],MATCH($A93,Data[Dist],0),MATCH(I$4,Data[#Headers],0))</f>
        <v>891802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5069565</v>
      </c>
      <c r="I94" s="22">
        <f>INDEX(Data[],MATCH($A94,Data[Dist],0),MATCH(I$4,Data[#Headers],0))</f>
        <v>6242797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60512520</v>
      </c>
      <c r="I95" s="22">
        <f>INDEX(Data[],MATCH($A95,Data[Dist],0),MATCH(I$4,Data[#Headers],0))</f>
        <v>75155386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2024902</v>
      </c>
      <c r="I96" s="22">
        <f>INDEX(Data[],MATCH($A96,Data[Dist],0),MATCH(I$4,Data[#Headers],0))</f>
        <v>2538421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1494610</v>
      </c>
      <c r="I97" s="22">
        <f>INDEX(Data[],MATCH($A97,Data[Dist],0),MATCH(I$4,Data[#Headers],0))</f>
        <v>2093381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2463274</v>
      </c>
      <c r="I98" s="22">
        <f>INDEX(Data[],MATCH($A98,Data[Dist],0),MATCH(I$4,Data[#Headers],0))</f>
        <v>3263380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5143068</v>
      </c>
      <c r="I99" s="22">
        <f>INDEX(Data[],MATCH($A99,Data[Dist],0),MATCH(I$4,Data[#Headers],0))</f>
        <v>6448649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6132856</v>
      </c>
      <c r="I100" s="22">
        <f>INDEX(Data[],MATCH($A100,Data[Dist],0),MATCH(I$4,Data[#Headers],0))</f>
        <v>7459800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2918571</v>
      </c>
      <c r="I101" s="22">
        <f>INDEX(Data[],MATCH($A101,Data[Dist],0),MATCH(I$4,Data[#Headers],0))</f>
        <v>3733330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3068020</v>
      </c>
      <c r="I102" s="22">
        <f>INDEX(Data[],MATCH($A102,Data[Dist],0),MATCH(I$4,Data[#Headers],0))</f>
        <v>3860567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3147919</v>
      </c>
      <c r="I103" s="22">
        <f>INDEX(Data[],MATCH($A103,Data[Dist],0),MATCH(I$4,Data[#Headers],0))</f>
        <v>3943266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2980980</v>
      </c>
      <c r="I104" s="22">
        <f>INDEX(Data[],MATCH($A104,Data[Dist],0),MATCH(I$4,Data[#Headers],0))</f>
        <v>3666387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1472412</v>
      </c>
      <c r="I105" s="22">
        <f>INDEX(Data[],MATCH($A105,Data[Dist],0),MATCH(I$4,Data[#Headers],0))</f>
        <v>1944413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1676839</v>
      </c>
      <c r="I106" s="22">
        <f>INDEX(Data[],MATCH($A106,Data[Dist],0),MATCH(I$4,Data[#Headers],0))</f>
        <v>2214030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1966641</v>
      </c>
      <c r="I107" s="22">
        <f>INDEX(Data[],MATCH($A107,Data[Dist],0),MATCH(I$4,Data[#Headers],0))</f>
        <v>2602486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3445004</v>
      </c>
      <c r="I108" s="22">
        <f>INDEX(Data[],MATCH($A108,Data[Dist],0),MATCH(I$4,Data[#Headers],0))</f>
        <v>4276127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3126603</v>
      </c>
      <c r="I109" s="22">
        <f>INDEX(Data[],MATCH($A109,Data[Dist],0),MATCH(I$4,Data[#Headers],0))</f>
        <v>4116116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2357381</v>
      </c>
      <c r="I110" s="22">
        <f>INDEX(Data[],MATCH($A110,Data[Dist],0),MATCH(I$4,Data[#Headers],0))</f>
        <v>3051330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1022906</v>
      </c>
      <c r="I111" s="22">
        <f>INDEX(Data[],MATCH($A111,Data[Dist],0),MATCH(I$4,Data[#Headers],0))</f>
        <v>1291197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7267997</v>
      </c>
      <c r="I112" s="22">
        <f>INDEX(Data[],MATCH($A112,Data[Dist],0),MATCH(I$4,Data[#Headers],0))</f>
        <v>8931329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2010973</v>
      </c>
      <c r="I113" s="22">
        <f>INDEX(Data[],MATCH($A113,Data[Dist],0),MATCH(I$4,Data[#Headers],0))</f>
        <v>2626744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7692354</v>
      </c>
      <c r="I114" s="22">
        <f>INDEX(Data[],MATCH($A114,Data[Dist],0),MATCH(I$4,Data[#Headers],0))</f>
        <v>9746670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5807948</v>
      </c>
      <c r="I115" s="22">
        <f>INDEX(Data[],MATCH($A115,Data[Dist],0),MATCH(I$4,Data[#Headers],0))</f>
        <v>7303776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22751870</v>
      </c>
      <c r="I116" s="22">
        <f>INDEX(Data[],MATCH($A116,Data[Dist],0),MATCH(I$4,Data[#Headers],0))</f>
        <v>27856816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12428945</v>
      </c>
      <c r="I117" s="22">
        <f>INDEX(Data[],MATCH($A117,Data[Dist],0),MATCH(I$4,Data[#Headers],0))</f>
        <v>15058132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2419012</v>
      </c>
      <c r="I118" s="22">
        <f>INDEX(Data[],MATCH($A118,Data[Dist],0),MATCH(I$4,Data[#Headers],0))</f>
        <v>3019456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1929123</v>
      </c>
      <c r="I119" s="22">
        <f>INDEX(Data[],MATCH($A119,Data[Dist],0),MATCH(I$4,Data[#Headers],0))</f>
        <v>2591219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2892296</v>
      </c>
      <c r="I120" s="22">
        <f>INDEX(Data[],MATCH($A120,Data[Dist],0),MATCH(I$4,Data[#Headers],0))</f>
        <v>4206834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2098807</v>
      </c>
      <c r="I121" s="22">
        <f>INDEX(Data[],MATCH($A121,Data[Dist],0),MATCH(I$4,Data[#Headers],0))</f>
        <v>2732351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7910704</v>
      </c>
      <c r="I122" s="22">
        <f>INDEX(Data[],MATCH($A122,Data[Dist],0),MATCH(I$4,Data[#Headers],0))</f>
        <v>9979114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930456</v>
      </c>
      <c r="I123" s="22">
        <f>INDEX(Data[],MATCH($A123,Data[Dist],0),MATCH(I$4,Data[#Headers],0))</f>
        <v>1208003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2956535</v>
      </c>
      <c r="I124" s="22">
        <f>INDEX(Data[],MATCH($A124,Data[Dist],0),MATCH(I$4,Data[#Headers],0))</f>
        <v>3810388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11066004</v>
      </c>
      <c r="I125" s="22">
        <f>INDEX(Data[],MATCH($A125,Data[Dist],0),MATCH(I$4,Data[#Headers],0))</f>
        <v>13446432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1343474</v>
      </c>
      <c r="I126" s="22">
        <f>INDEX(Data[],MATCH($A126,Data[Dist],0),MATCH(I$4,Data[#Headers],0))</f>
        <v>1840067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1433884</v>
      </c>
      <c r="I127" s="22">
        <f>INDEX(Data[],MATCH($A127,Data[Dist],0),MATCH(I$4,Data[#Headers],0))</f>
        <v>1988557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3265881</v>
      </c>
      <c r="I128" s="22">
        <f>INDEX(Data[],MATCH($A128,Data[Dist],0),MATCH(I$4,Data[#Headers],0))</f>
        <v>4113662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906352</v>
      </c>
      <c r="I129" s="22">
        <f>INDEX(Data[],MATCH($A129,Data[Dist],0),MATCH(I$4,Data[#Headers],0))</f>
        <v>1332108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8024842</v>
      </c>
      <c r="I130" s="22">
        <f>INDEX(Data[],MATCH($A130,Data[Dist],0),MATCH(I$4,Data[#Headers],0))</f>
        <v>10041839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2152353</v>
      </c>
      <c r="I131" s="22">
        <f>INDEX(Data[],MATCH($A131,Data[Dist],0),MATCH(I$4,Data[#Headers],0))</f>
        <v>2780714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3792691</v>
      </c>
      <c r="I132" s="22">
        <f>INDEX(Data[],MATCH($A132,Data[Dist],0),MATCH(I$4,Data[#Headers],0))</f>
        <v>4801629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1927980</v>
      </c>
      <c r="I133" s="22">
        <f>INDEX(Data[],MATCH($A133,Data[Dist],0),MATCH(I$4,Data[#Headers],0))</f>
        <v>2539215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2733684</v>
      </c>
      <c r="I134" s="22">
        <f>INDEX(Data[],MATCH($A134,Data[Dist],0),MATCH(I$4,Data[#Headers],0))</f>
        <v>3576371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1501443</v>
      </c>
      <c r="I135" s="22">
        <f>INDEX(Data[],MATCH($A135,Data[Dist],0),MATCH(I$4,Data[#Headers],0))</f>
        <v>1943916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907202</v>
      </c>
      <c r="I136" s="22">
        <f>INDEX(Data[],MATCH($A136,Data[Dist],0),MATCH(I$4,Data[#Headers],0))</f>
        <v>1216834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6423309</v>
      </c>
      <c r="I137" s="22">
        <f>INDEX(Data[],MATCH($A137,Data[Dist],0),MATCH(I$4,Data[#Headers],0))</f>
        <v>7982122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7560900</v>
      </c>
      <c r="I138" s="22">
        <f>INDEX(Data[],MATCH($A138,Data[Dist],0),MATCH(I$4,Data[#Headers],0))</f>
        <v>9490863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721019</v>
      </c>
      <c r="I139" s="22">
        <f>INDEX(Data[],MATCH($A139,Data[Dist],0),MATCH(I$4,Data[#Headers],0))</f>
        <v>1134837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2326927</v>
      </c>
      <c r="I140" s="22">
        <f>INDEX(Data[],MATCH($A140,Data[Dist],0),MATCH(I$4,Data[#Headers],0))</f>
        <v>3239513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2632972</v>
      </c>
      <c r="I141" s="22">
        <f>INDEX(Data[],MATCH($A141,Data[Dist],0),MATCH(I$4,Data[#Headers],0))</f>
        <v>3467960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2877893</v>
      </c>
      <c r="I142" s="22">
        <f>INDEX(Data[],MATCH($A142,Data[Dist],0),MATCH(I$4,Data[#Headers],0))</f>
        <v>3682153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5836386</v>
      </c>
      <c r="I143" s="22">
        <f>INDEX(Data[],MATCH($A143,Data[Dist],0),MATCH(I$4,Data[#Headers],0))</f>
        <v>7448325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1384196</v>
      </c>
      <c r="I144" s="22">
        <f>INDEX(Data[],MATCH($A144,Data[Dist],0),MATCH(I$4,Data[#Headers],0))</f>
        <v>1953333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4550795</v>
      </c>
      <c r="I145" s="22">
        <f>INDEX(Data[],MATCH($A145,Data[Dist],0),MATCH(I$4,Data[#Headers],0))</f>
        <v>5574121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6589740</v>
      </c>
      <c r="I146" s="22">
        <f>INDEX(Data[],MATCH($A146,Data[Dist],0),MATCH(I$4,Data[#Headers],0))</f>
        <v>8351424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8134649</v>
      </c>
      <c r="I147" s="22">
        <f>INDEX(Data[],MATCH($A147,Data[Dist],0),MATCH(I$4,Data[#Headers],0))</f>
        <v>10199585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21714784</v>
      </c>
      <c r="I148" s="22">
        <f>INDEX(Data[],MATCH($A148,Data[Dist],0),MATCH(I$4,Data[#Headers],0))</f>
        <v>26037949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4867182</v>
      </c>
      <c r="I149" s="22">
        <f>INDEX(Data[],MATCH($A149,Data[Dist],0),MATCH(I$4,Data[#Headers],0))</f>
        <v>5995187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73014527</v>
      </c>
      <c r="I150" s="22">
        <f>INDEX(Data[],MATCH($A150,Data[Dist],0),MATCH(I$4,Data[#Headers],0))</f>
        <v>91489091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5538160</v>
      </c>
      <c r="I151" s="22">
        <f>INDEX(Data[],MATCH($A151,Data[Dist],0),MATCH(I$4,Data[#Headers],0))</f>
        <v>6969671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2906174</v>
      </c>
      <c r="I152" s="22">
        <f>INDEX(Data[],MATCH($A152,Data[Dist],0),MATCH(I$4,Data[#Headers],0))</f>
        <v>3590403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2828032</v>
      </c>
      <c r="I153" s="22">
        <f>INDEX(Data[],MATCH($A153,Data[Dist],0),MATCH(I$4,Data[#Headers],0))</f>
        <v>3829633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2619571</v>
      </c>
      <c r="I154" s="22">
        <f>INDEX(Data[],MATCH($A154,Data[Dist],0),MATCH(I$4,Data[#Headers],0))</f>
        <v>3267616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5883836</v>
      </c>
      <c r="I155" s="22">
        <f>INDEX(Data[],MATCH($A155,Data[Dist],0),MATCH(I$4,Data[#Headers],0))</f>
        <v>7590896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5241561</v>
      </c>
      <c r="I156" s="22">
        <f>INDEX(Data[],MATCH($A156,Data[Dist],0),MATCH(I$4,Data[#Headers],0))</f>
        <v>6470268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39414964</v>
      </c>
      <c r="I157" s="22">
        <f>INDEX(Data[],MATCH($A157,Data[Dist],0),MATCH(I$4,Data[#Headers],0))</f>
        <v>48162121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13360024</v>
      </c>
      <c r="I158" s="22">
        <f>INDEX(Data[],MATCH($A158,Data[Dist],0),MATCH(I$4,Data[#Headers],0))</f>
        <v>15880361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1741967</v>
      </c>
      <c r="I159" s="22">
        <f>INDEX(Data[],MATCH($A159,Data[Dist],0),MATCH(I$4,Data[#Headers],0))</f>
        <v>2250052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2582833</v>
      </c>
      <c r="I160" s="22">
        <f>INDEX(Data[],MATCH($A160,Data[Dist],0),MATCH(I$4,Data[#Headers],0))</f>
        <v>3162521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11277864</v>
      </c>
      <c r="I161" s="22">
        <f>INDEX(Data[],MATCH($A161,Data[Dist],0),MATCH(I$4,Data[#Headers],0))</f>
        <v>13621668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2655728</v>
      </c>
      <c r="I162" s="22">
        <f>INDEX(Data[],MATCH($A162,Data[Dist],0),MATCH(I$4,Data[#Headers],0))</f>
        <v>3447649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2255240</v>
      </c>
      <c r="I163" s="22">
        <f>INDEX(Data[],MATCH($A163,Data[Dist],0),MATCH(I$4,Data[#Headers],0))</f>
        <v>2772235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1509915</v>
      </c>
      <c r="I164" s="22">
        <f>INDEX(Data[],MATCH($A164,Data[Dist],0),MATCH(I$4,Data[#Headers],0))</f>
        <v>1958661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3165242</v>
      </c>
      <c r="I165" s="22">
        <f>INDEX(Data[],MATCH($A165,Data[Dist],0),MATCH(I$4,Data[#Headers],0))</f>
        <v>3986804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1739006</v>
      </c>
      <c r="I166" s="22">
        <f>INDEX(Data[],MATCH($A166,Data[Dist],0),MATCH(I$4,Data[#Headers],0))</f>
        <v>2506376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12562952</v>
      </c>
      <c r="I167" s="22">
        <f>INDEX(Data[],MATCH($A167,Data[Dist],0),MATCH(I$4,Data[#Headers],0))</f>
        <v>15521646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2591574</v>
      </c>
      <c r="I168" s="22">
        <f>INDEX(Data[],MATCH($A168,Data[Dist],0),MATCH(I$4,Data[#Headers],0))</f>
        <v>3288728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12288089</v>
      </c>
      <c r="I169" s="22">
        <f>INDEX(Data[],MATCH($A169,Data[Dist],0),MATCH(I$4,Data[#Headers],0))</f>
        <v>15647148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3779276</v>
      </c>
      <c r="I170" s="22">
        <f>INDEX(Data[],MATCH($A170,Data[Dist],0),MATCH(I$4,Data[#Headers],0))</f>
        <v>4762890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45227773</v>
      </c>
      <c r="I171" s="22">
        <f>INDEX(Data[],MATCH($A171,Data[Dist],0),MATCH(I$4,Data[#Headers],0))</f>
        <v>54843065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4138545</v>
      </c>
      <c r="I172" s="22">
        <f>INDEX(Data[],MATCH($A172,Data[Dist],0),MATCH(I$4,Data[#Headers],0))</f>
        <v>5070359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3379117</v>
      </c>
      <c r="I173" s="22">
        <f>INDEX(Data[],MATCH($A173,Data[Dist],0),MATCH(I$4,Data[#Headers],0))</f>
        <v>4187156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1382709</v>
      </c>
      <c r="I174" s="22">
        <f>INDEX(Data[],MATCH($A174,Data[Dist],0),MATCH(I$4,Data[#Headers],0))</f>
        <v>1857067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3560334</v>
      </c>
      <c r="I175" s="22">
        <f>INDEX(Data[],MATCH($A175,Data[Dist],0),MATCH(I$4,Data[#Headers],0))</f>
        <v>4564919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2161769</v>
      </c>
      <c r="I176" s="22">
        <f>INDEX(Data[],MATCH($A176,Data[Dist],0),MATCH(I$4,Data[#Headers],0))</f>
        <v>2788106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4368827</v>
      </c>
      <c r="I177" s="22">
        <f>INDEX(Data[],MATCH($A177,Data[Dist],0),MATCH(I$4,Data[#Headers],0))</f>
        <v>5258834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2497498</v>
      </c>
      <c r="I178" s="22">
        <f>INDEX(Data[],MATCH($A178,Data[Dist],0),MATCH(I$4,Data[#Headers],0))</f>
        <v>3247001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2550387</v>
      </c>
      <c r="I179" s="22">
        <f>INDEX(Data[],MATCH($A179,Data[Dist],0),MATCH(I$4,Data[#Headers],0))</f>
        <v>3461867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2356390</v>
      </c>
      <c r="I180" s="22">
        <f>INDEX(Data[],MATCH($A180,Data[Dist],0),MATCH(I$4,Data[#Headers],0))</f>
        <v>3186244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8030913</v>
      </c>
      <c r="I181" s="22">
        <f>INDEX(Data[],MATCH($A181,Data[Dist],0),MATCH(I$4,Data[#Headers],0))</f>
        <v>9765975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2878131</v>
      </c>
      <c r="I182" s="22">
        <f>INDEX(Data[],MATCH($A182,Data[Dist],0),MATCH(I$4,Data[#Headers],0))</f>
        <v>3803040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1480481</v>
      </c>
      <c r="I183" s="22">
        <f>INDEX(Data[],MATCH($A183,Data[Dist],0),MATCH(I$4,Data[#Headers],0))</f>
        <v>2123887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12061226</v>
      </c>
      <c r="I184" s="22">
        <f>INDEX(Data[],MATCH($A184,Data[Dist],0),MATCH(I$4,Data[#Headers],0))</f>
        <v>14636690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39172632</v>
      </c>
      <c r="I185" s="22">
        <f>INDEX(Data[],MATCH($A185,Data[Dist],0),MATCH(I$4,Data[#Headers],0))</f>
        <v>46554323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2669097</v>
      </c>
      <c r="I186" s="22">
        <f>INDEX(Data[],MATCH($A186,Data[Dist],0),MATCH(I$4,Data[#Headers],0))</f>
        <v>3333040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19774869</v>
      </c>
      <c r="I187" s="22">
        <f>INDEX(Data[],MATCH($A187,Data[Dist],0),MATCH(I$4,Data[#Headers],0))</f>
        <v>24447761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7788113</v>
      </c>
      <c r="I188" s="22">
        <f>INDEX(Data[],MATCH($A188,Data[Dist],0),MATCH(I$4,Data[#Headers],0))</f>
        <v>9787514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4548277</v>
      </c>
      <c r="I189" s="22">
        <f>INDEX(Data[],MATCH($A189,Data[Dist],0),MATCH(I$4,Data[#Headers],0))</f>
        <v>5570584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2013334</v>
      </c>
      <c r="I190" s="22">
        <f>INDEX(Data[],MATCH($A190,Data[Dist],0),MATCH(I$4,Data[#Headers],0))</f>
        <v>2492777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2459727</v>
      </c>
      <c r="I191" s="22">
        <f>INDEX(Data[],MATCH($A191,Data[Dist],0),MATCH(I$4,Data[#Headers],0))</f>
        <v>3149592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6515276</v>
      </c>
      <c r="I192" s="22">
        <f>INDEX(Data[],MATCH($A192,Data[Dist],0),MATCH(I$4,Data[#Headers],0))</f>
        <v>8253638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4222060</v>
      </c>
      <c r="I193" s="22">
        <f>INDEX(Data[],MATCH($A193,Data[Dist],0),MATCH(I$4,Data[#Headers],0))</f>
        <v>5203827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4687465</v>
      </c>
      <c r="I194" s="22">
        <f>INDEX(Data[],MATCH($A194,Data[Dist],0),MATCH(I$4,Data[#Headers],0))</f>
        <v>5866703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1311362</v>
      </c>
      <c r="I195" s="22">
        <f>INDEX(Data[],MATCH($A195,Data[Dist],0),MATCH(I$4,Data[#Headers],0))</f>
        <v>1979825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5330823</v>
      </c>
      <c r="I196" s="22">
        <f>INDEX(Data[],MATCH($A196,Data[Dist],0),MATCH(I$4,Data[#Headers],0))</f>
        <v>6685270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1942571</v>
      </c>
      <c r="I197" s="22">
        <f>INDEX(Data[],MATCH($A197,Data[Dist],0),MATCH(I$4,Data[#Headers],0))</f>
        <v>2456516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1231340</v>
      </c>
      <c r="I198" s="22">
        <f>INDEX(Data[],MATCH($A198,Data[Dist],0),MATCH(I$4,Data[#Headers],0))</f>
        <v>1543782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1161309</v>
      </c>
      <c r="I199" s="22">
        <f>INDEX(Data[],MATCH($A199,Data[Dist],0),MATCH(I$4,Data[#Headers],0))</f>
        <v>1449377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1008040</v>
      </c>
      <c r="I200" s="22">
        <f>INDEX(Data[],MATCH($A200,Data[Dist],0),MATCH(I$4,Data[#Headers],0))</f>
        <v>1258272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2914607</v>
      </c>
      <c r="I201" s="22">
        <f>INDEX(Data[],MATCH($A201,Data[Dist],0),MATCH(I$4,Data[#Headers],0))</f>
        <v>3808674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10829741</v>
      </c>
      <c r="I202" s="22">
        <f>INDEX(Data[],MATCH($A202,Data[Dist],0),MATCH(I$4,Data[#Headers],0))</f>
        <v>13213426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6424611</v>
      </c>
      <c r="I203" s="22">
        <f>INDEX(Data[],MATCH($A203,Data[Dist],0),MATCH(I$4,Data[#Headers],0))</f>
        <v>7912225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1374228</v>
      </c>
      <c r="I204" s="22">
        <f>INDEX(Data[],MATCH($A204,Data[Dist],0),MATCH(I$4,Data[#Headers],0))</f>
        <v>1749615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28170803</v>
      </c>
      <c r="I205" s="22">
        <f>INDEX(Data[],MATCH($A205,Data[Dist],0),MATCH(I$4,Data[#Headers],0))</f>
        <v>34404875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3080686</v>
      </c>
      <c r="I206" s="22">
        <f>INDEX(Data[],MATCH($A206,Data[Dist],0),MATCH(I$4,Data[#Headers],0))</f>
        <v>3906031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7819306</v>
      </c>
      <c r="I207" s="22">
        <f>INDEX(Data[],MATCH($A207,Data[Dist],0),MATCH(I$4,Data[#Headers],0))</f>
        <v>9764385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2233792</v>
      </c>
      <c r="I208" s="22">
        <f>INDEX(Data[],MATCH($A208,Data[Dist],0),MATCH(I$4,Data[#Headers],0))</f>
        <v>2937950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4189368</v>
      </c>
      <c r="I209" s="22">
        <f>INDEX(Data[],MATCH($A209,Data[Dist],0),MATCH(I$4,Data[#Headers],0))</f>
        <v>5511216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3541240</v>
      </c>
      <c r="I210" s="22">
        <f>INDEX(Data[],MATCH($A210,Data[Dist],0),MATCH(I$4,Data[#Headers],0))</f>
        <v>4273574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19366356</v>
      </c>
      <c r="I211" s="22">
        <f>INDEX(Data[],MATCH($A211,Data[Dist],0),MATCH(I$4,Data[#Headers],0))</f>
        <v>23226169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4153821</v>
      </c>
      <c r="I212" s="22">
        <f>INDEX(Data[],MATCH($A212,Data[Dist],0),MATCH(I$4,Data[#Headers],0))</f>
        <v>5301079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2688168</v>
      </c>
      <c r="I213" s="22">
        <f>INDEX(Data[],MATCH($A213,Data[Dist],0),MATCH(I$4,Data[#Headers],0))</f>
        <v>3491777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6597205</v>
      </c>
      <c r="I214" s="22">
        <f>INDEX(Data[],MATCH($A214,Data[Dist],0),MATCH(I$4,Data[#Headers],0))</f>
        <v>8176054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2365658</v>
      </c>
      <c r="I215" s="22">
        <f>INDEX(Data[],MATCH($A215,Data[Dist],0),MATCH(I$4,Data[#Headers],0))</f>
        <v>3056720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2757603</v>
      </c>
      <c r="I216" s="22">
        <f>INDEX(Data[],MATCH($A216,Data[Dist],0),MATCH(I$4,Data[#Headers],0))</f>
        <v>3474479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353957</v>
      </c>
      <c r="I217" s="22">
        <f>INDEX(Data[],MATCH($A217,Data[Dist],0),MATCH(I$4,Data[#Headers],0))</f>
        <v>739653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12334400</v>
      </c>
      <c r="I218" s="22">
        <f>INDEX(Data[],MATCH($A218,Data[Dist],0),MATCH(I$4,Data[#Headers],0))</f>
        <v>15061401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16334096</v>
      </c>
      <c r="I219" s="22">
        <f>INDEX(Data[],MATCH($A219,Data[Dist],0),MATCH(I$4,Data[#Headers],0))</f>
        <v>20469927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2014666</v>
      </c>
      <c r="I220" s="22">
        <f>INDEX(Data[],MATCH($A220,Data[Dist],0),MATCH(I$4,Data[#Headers],0))</f>
        <v>2704276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2610709</v>
      </c>
      <c r="I221" s="22">
        <f>INDEX(Data[],MATCH($A221,Data[Dist],0),MATCH(I$4,Data[#Headers],0))</f>
        <v>3358470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22421082</v>
      </c>
      <c r="I222" s="22">
        <f>INDEX(Data[],MATCH($A222,Data[Dist],0),MATCH(I$4,Data[#Headers],0))</f>
        <v>26866165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3452148</v>
      </c>
      <c r="I223" s="22">
        <f>INDEX(Data[],MATCH($A223,Data[Dist],0),MATCH(I$4,Data[#Headers],0))</f>
        <v>4438765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4125895</v>
      </c>
      <c r="I224" s="22">
        <f>INDEX(Data[],MATCH($A224,Data[Dist],0),MATCH(I$4,Data[#Headers],0))</f>
        <v>5432654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9284356</v>
      </c>
      <c r="I225" s="22">
        <f>INDEX(Data[],MATCH($A225,Data[Dist],0),MATCH(I$4,Data[#Headers],0))</f>
        <v>10997043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2455230</v>
      </c>
      <c r="I226" s="22">
        <f>INDEX(Data[],MATCH($A226,Data[Dist],0),MATCH(I$4,Data[#Headers],0))</f>
        <v>3322938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-723027</v>
      </c>
      <c r="I227" s="22">
        <f>INDEX(Data[],MATCH($A227,Data[Dist],0),MATCH(I$4,Data[#Headers],0))</f>
        <v>797927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1143741</v>
      </c>
      <c r="I228" s="22">
        <f>INDEX(Data[],MATCH($A228,Data[Dist],0),MATCH(I$4,Data[#Headers],0))</f>
        <v>1466471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553577</v>
      </c>
      <c r="I229" s="22">
        <f>INDEX(Data[],MATCH($A229,Data[Dist],0),MATCH(I$4,Data[#Headers],0))</f>
        <v>804783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4616121</v>
      </c>
      <c r="I230" s="22">
        <f>INDEX(Data[],MATCH($A230,Data[Dist],0),MATCH(I$4,Data[#Headers],0))</f>
        <v>5899253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13869218</v>
      </c>
      <c r="I231" s="22">
        <f>INDEX(Data[],MATCH($A231,Data[Dist],0),MATCH(I$4,Data[#Headers],0))</f>
        <v>16956479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37938386</v>
      </c>
      <c r="I232" s="22">
        <f>INDEX(Data[],MATCH($A232,Data[Dist],0),MATCH(I$4,Data[#Headers],0))</f>
        <v>44775873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2658226</v>
      </c>
      <c r="I233" s="22">
        <f>INDEX(Data[],MATCH($A233,Data[Dist],0),MATCH(I$4,Data[#Headers],0))</f>
        <v>3548642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742782</v>
      </c>
      <c r="I234" s="22">
        <f>INDEX(Data[],MATCH($A234,Data[Dist],0),MATCH(I$4,Data[#Headers],0))</f>
        <v>1005679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947075</v>
      </c>
      <c r="I235" s="22">
        <f>INDEX(Data[],MATCH($A235,Data[Dist],0),MATCH(I$4,Data[#Headers],0))</f>
        <v>1758758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2467078</v>
      </c>
      <c r="I236" s="22">
        <f>INDEX(Data[],MATCH($A236,Data[Dist],0),MATCH(I$4,Data[#Headers],0))</f>
        <v>3269055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10757707</v>
      </c>
      <c r="I237" s="22">
        <f>INDEX(Data[],MATCH($A237,Data[Dist],0),MATCH(I$4,Data[#Headers],0))</f>
        <v>13673488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13279947</v>
      </c>
      <c r="I238" s="22">
        <f>INDEX(Data[],MATCH($A238,Data[Dist],0),MATCH(I$4,Data[#Headers],0))</f>
        <v>15859910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29912675</v>
      </c>
      <c r="I239" s="22">
        <f>INDEX(Data[],MATCH($A239,Data[Dist],0),MATCH(I$4,Data[#Headers],0))</f>
        <v>36993843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4650964</v>
      </c>
      <c r="I240" s="22">
        <f>INDEX(Data[],MATCH($A240,Data[Dist],0),MATCH(I$4,Data[#Headers],0))</f>
        <v>5599400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1439389</v>
      </c>
      <c r="I241" s="22">
        <f>INDEX(Data[],MATCH($A241,Data[Dist],0),MATCH(I$4,Data[#Headers],0))</f>
        <v>2448723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4821721</v>
      </c>
      <c r="I242" s="22">
        <f>INDEX(Data[],MATCH($A242,Data[Dist],0),MATCH(I$4,Data[#Headers],0))</f>
        <v>5763462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5855083</v>
      </c>
      <c r="I243" s="22">
        <f>INDEX(Data[],MATCH($A243,Data[Dist],0),MATCH(I$4,Data[#Headers],0))</f>
        <v>7254529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5701944</v>
      </c>
      <c r="I244" s="22">
        <f>INDEX(Data[],MATCH($A244,Data[Dist],0),MATCH(I$4,Data[#Headers],0))</f>
        <v>7214960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1029759</v>
      </c>
      <c r="I245" s="22">
        <f>INDEX(Data[],MATCH($A245,Data[Dist],0),MATCH(I$4,Data[#Headers],0))</f>
        <v>1482560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969273</v>
      </c>
      <c r="I246" s="22">
        <f>INDEX(Data[],MATCH($A246,Data[Dist],0),MATCH(I$4,Data[#Headers],0))</f>
        <v>1534449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4674251</v>
      </c>
      <c r="I247" s="22">
        <f>INDEX(Data[],MATCH($A247,Data[Dist],0),MATCH(I$4,Data[#Headers],0))</f>
        <v>5961755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5427652</v>
      </c>
      <c r="I248" s="22">
        <f>INDEX(Data[],MATCH($A248,Data[Dist],0),MATCH(I$4,Data[#Headers],0))</f>
        <v>6792783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2088692</v>
      </c>
      <c r="I249" s="22">
        <f>INDEX(Data[],MATCH($A249,Data[Dist],0),MATCH(I$4,Data[#Headers],0))</f>
        <v>2683180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979151</v>
      </c>
      <c r="I250" s="22">
        <f>INDEX(Data[],MATCH($A250,Data[Dist],0),MATCH(I$4,Data[#Headers],0))</f>
        <v>1260950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2398236</v>
      </c>
      <c r="I251" s="22">
        <f>INDEX(Data[],MATCH($A251,Data[Dist],0),MATCH(I$4,Data[#Headers],0))</f>
        <v>3178168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1618061</v>
      </c>
      <c r="I252" s="22">
        <f>INDEX(Data[],MATCH($A252,Data[Dist],0),MATCH(I$4,Data[#Headers],0))</f>
        <v>3109660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1435838</v>
      </c>
      <c r="I253" s="22">
        <f>INDEX(Data[],MATCH($A253,Data[Dist],0),MATCH(I$4,Data[#Headers],0))</f>
        <v>1937990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673855</v>
      </c>
      <c r="I254" s="22">
        <f>INDEX(Data[],MATCH($A254,Data[Dist],0),MATCH(I$4,Data[#Headers],0))</f>
        <v>959656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6509621</v>
      </c>
      <c r="I255" s="22">
        <f>INDEX(Data[],MATCH($A255,Data[Dist],0),MATCH(I$4,Data[#Headers],0))</f>
        <v>8449626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1111152</v>
      </c>
      <c r="I256" s="22">
        <f>INDEX(Data[],MATCH($A256,Data[Dist],0),MATCH(I$4,Data[#Headers],0))</f>
        <v>1491936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3543286</v>
      </c>
      <c r="I257" s="22">
        <f>INDEX(Data[],MATCH($A257,Data[Dist],0),MATCH(I$4,Data[#Headers],0))</f>
        <v>4638512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6310362</v>
      </c>
      <c r="I258" s="22">
        <f>INDEX(Data[],MATCH($A258,Data[Dist],0),MATCH(I$4,Data[#Headers],0))</f>
        <v>7892835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5662205</v>
      </c>
      <c r="I259" s="22">
        <f>INDEX(Data[],MATCH($A259,Data[Dist],0),MATCH(I$4,Data[#Headers],0))</f>
        <v>7072403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3450863</v>
      </c>
      <c r="I260" s="22">
        <f>INDEX(Data[],MATCH($A260,Data[Dist],0),MATCH(I$4,Data[#Headers],0))</f>
        <v>4435412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2148607</v>
      </c>
      <c r="I261" s="22">
        <f>INDEX(Data[],MATCH($A261,Data[Dist],0),MATCH(I$4,Data[#Headers],0))</f>
        <v>2723800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3201483</v>
      </c>
      <c r="I262" s="22">
        <f>INDEX(Data[],MATCH($A262,Data[Dist],0),MATCH(I$4,Data[#Headers],0))</f>
        <v>3991234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8732076</v>
      </c>
      <c r="I263" s="22">
        <f>INDEX(Data[],MATCH($A263,Data[Dist],0),MATCH(I$4,Data[#Headers],0))</f>
        <v>11046985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109758334</v>
      </c>
      <c r="I264" s="22">
        <f>INDEX(Data[],MATCH($A264,Data[Dist],0),MATCH(I$4,Data[#Headers],0))</f>
        <v>129514013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1989064</v>
      </c>
      <c r="I265" s="22">
        <f>INDEX(Data[],MATCH($A265,Data[Dist],0),MATCH(I$4,Data[#Headers],0))</f>
        <v>2698357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3889405</v>
      </c>
      <c r="I266" s="22">
        <f>INDEX(Data[],MATCH($A266,Data[Dist],0),MATCH(I$4,Data[#Headers],0))</f>
        <v>5234582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7520696</v>
      </c>
      <c r="I267" s="22">
        <f>INDEX(Data[],MATCH($A267,Data[Dist],0),MATCH(I$4,Data[#Headers],0))</f>
        <v>9389807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3071089</v>
      </c>
      <c r="I268" s="22">
        <f>INDEX(Data[],MATCH($A268,Data[Dist],0),MATCH(I$4,Data[#Headers],0))</f>
        <v>3757329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2722879</v>
      </c>
      <c r="I269" s="22">
        <f>INDEX(Data[],MATCH($A269,Data[Dist],0),MATCH(I$4,Data[#Headers],0))</f>
        <v>3642365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5435572</v>
      </c>
      <c r="I270" s="22">
        <f>INDEX(Data[],MATCH($A270,Data[Dist],0),MATCH(I$4,Data[#Headers],0))</f>
        <v>6985972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969427</v>
      </c>
      <c r="I271" s="22">
        <f>INDEX(Data[],MATCH($A271,Data[Dist],0),MATCH(I$4,Data[#Headers],0))</f>
        <v>1226045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8827443</v>
      </c>
      <c r="I272" s="22">
        <f>INDEX(Data[],MATCH($A272,Data[Dist],0),MATCH(I$4,Data[#Headers],0))</f>
        <v>10826977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2709746</v>
      </c>
      <c r="I273" s="22">
        <f>INDEX(Data[],MATCH($A273,Data[Dist],0),MATCH(I$4,Data[#Headers],0))</f>
        <v>3518324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44472332</v>
      </c>
      <c r="I274" s="22">
        <f>INDEX(Data[],MATCH($A274,Data[Dist],0),MATCH(I$4,Data[#Headers],0))</f>
        <v>53685010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12588756</v>
      </c>
      <c r="I275" s="22">
        <f>INDEX(Data[],MATCH($A275,Data[Dist],0),MATCH(I$4,Data[#Headers],0))</f>
        <v>15614166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1407192</v>
      </c>
      <c r="I276" s="22">
        <f>INDEX(Data[],MATCH($A276,Data[Dist],0),MATCH(I$4,Data[#Headers],0))</f>
        <v>3069227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2257619</v>
      </c>
      <c r="I277" s="22">
        <f>INDEX(Data[],MATCH($A277,Data[Dist],0),MATCH(I$4,Data[#Headers],0))</f>
        <v>2845861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1167021</v>
      </c>
      <c r="I278" s="22">
        <f>INDEX(Data[],MATCH($A278,Data[Dist],0),MATCH(I$4,Data[#Headers],0))</f>
        <v>1507089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3194746</v>
      </c>
      <c r="I279" s="22">
        <f>INDEX(Data[],MATCH($A279,Data[Dist],0),MATCH(I$4,Data[#Headers],0))</f>
        <v>4040925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19102738</v>
      </c>
      <c r="I280" s="22">
        <f>INDEX(Data[],MATCH($A280,Data[Dist],0),MATCH(I$4,Data[#Headers],0))</f>
        <v>22715555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698097</v>
      </c>
      <c r="I281" s="22">
        <f>INDEX(Data[],MATCH($A281,Data[Dist],0),MATCH(I$4,Data[#Headers],0))</f>
        <v>913617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4187341</v>
      </c>
      <c r="I282" s="22">
        <f>INDEX(Data[],MATCH($A282,Data[Dist],0),MATCH(I$4,Data[#Headers],0))</f>
        <v>5489530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4054630</v>
      </c>
      <c r="I283" s="22">
        <f>INDEX(Data[],MATCH($A283,Data[Dist],0),MATCH(I$4,Data[#Headers],0))</f>
        <v>5137472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4762119</v>
      </c>
      <c r="I284" s="22">
        <f>INDEX(Data[],MATCH($A284,Data[Dist],0),MATCH(I$4,Data[#Headers],0))</f>
        <v>5843300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2725190</v>
      </c>
      <c r="I285" s="22">
        <f>INDEX(Data[],MATCH($A285,Data[Dist],0),MATCH(I$4,Data[#Headers],0))</f>
        <v>3400595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3615558</v>
      </c>
      <c r="I286" s="22">
        <f>INDEX(Data[],MATCH($A286,Data[Dist],0),MATCH(I$4,Data[#Headers],0))</f>
        <v>4545806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1390396</v>
      </c>
      <c r="I287" s="22">
        <f>INDEX(Data[],MATCH($A287,Data[Dist],0),MATCH(I$4,Data[#Headers],0))</f>
        <v>1778011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2306194</v>
      </c>
      <c r="I288" s="22">
        <f>INDEX(Data[],MATCH($A288,Data[Dist],0),MATCH(I$4,Data[#Headers],0))</f>
        <v>2772955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1658700</v>
      </c>
      <c r="I289" s="22">
        <f>INDEX(Data[],MATCH($A289,Data[Dist],0),MATCH(I$4,Data[#Headers],0))</f>
        <v>2213883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2097671</v>
      </c>
      <c r="I290" s="22">
        <f>INDEX(Data[],MATCH($A290,Data[Dist],0),MATCH(I$4,Data[#Headers],0))</f>
        <v>2551519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599265</v>
      </c>
      <c r="I291" s="22">
        <f>INDEX(Data[],MATCH($A291,Data[Dist],0),MATCH(I$4,Data[#Headers],0))</f>
        <v>806187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4128996</v>
      </c>
      <c r="I292" s="22">
        <f>INDEX(Data[],MATCH($A292,Data[Dist],0),MATCH(I$4,Data[#Headers],0))</f>
        <v>5128579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1007553</v>
      </c>
      <c r="I293" s="22">
        <f>INDEX(Data[],MATCH($A293,Data[Dist],0),MATCH(I$4,Data[#Headers],0))</f>
        <v>1623995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18788061</v>
      </c>
      <c r="I294" s="22">
        <f>INDEX(Data[],MATCH($A294,Data[Dist],0),MATCH(I$4,Data[#Headers],0))</f>
        <v>23621558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4884546</v>
      </c>
      <c r="I295" s="22">
        <f>INDEX(Data[],MATCH($A295,Data[Dist],0),MATCH(I$4,Data[#Headers],0))</f>
        <v>6226786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4716101</v>
      </c>
      <c r="I296" s="22">
        <f>INDEX(Data[],MATCH($A296,Data[Dist],0),MATCH(I$4,Data[#Headers],0))</f>
        <v>5966649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1649673</v>
      </c>
      <c r="I297" s="22">
        <f>INDEX(Data[],MATCH($A297,Data[Dist],0),MATCH(I$4,Data[#Headers],0))</f>
        <v>2081111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9449697</v>
      </c>
      <c r="I298" s="22">
        <f>INDEX(Data[],MATCH($A298,Data[Dist],0),MATCH(I$4,Data[#Headers],0))</f>
        <v>11715468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3038170</v>
      </c>
      <c r="I299" s="22">
        <f>INDEX(Data[],MATCH($A299,Data[Dist],0),MATCH(I$4,Data[#Headers],0))</f>
        <v>3769649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3972358</v>
      </c>
      <c r="I300" s="22">
        <f>INDEX(Data[],MATCH($A300,Data[Dist],0),MATCH(I$4,Data[#Headers],0))</f>
        <v>5117827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2982471</v>
      </c>
      <c r="I301" s="22">
        <f>INDEX(Data[],MATCH($A301,Data[Dist],0),MATCH(I$4,Data[#Headers],0))</f>
        <v>3731152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3805771</v>
      </c>
      <c r="I302" s="22">
        <f>INDEX(Data[],MATCH($A302,Data[Dist],0),MATCH(I$4,Data[#Headers],0))</f>
        <v>4786460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10179299</v>
      </c>
      <c r="I303" s="22">
        <f>INDEX(Data[],MATCH($A303,Data[Dist],0),MATCH(I$4,Data[#Headers],0))</f>
        <v>12427586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78194087</v>
      </c>
      <c r="I304" s="22">
        <f>INDEX(Data[],MATCH($A304,Data[Dist],0),MATCH(I$4,Data[#Headers],0))</f>
        <v>92622272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67505510</v>
      </c>
      <c r="I305" s="22">
        <f>INDEX(Data[],MATCH($A305,Data[Dist],0),MATCH(I$4,Data[#Headers],0))</f>
        <v>82722344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12615778</v>
      </c>
      <c r="I306" s="22">
        <f>INDEX(Data[],MATCH($A306,Data[Dist],0),MATCH(I$4,Data[#Headers],0))</f>
        <v>15655192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2821392</v>
      </c>
      <c r="I307" s="22">
        <f>INDEX(Data[],MATCH($A307,Data[Dist],0),MATCH(I$4,Data[#Headers],0))</f>
        <v>3649494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9279257</v>
      </c>
      <c r="I308" s="22">
        <f>INDEX(Data[],MATCH($A308,Data[Dist],0),MATCH(I$4,Data[#Headers],0))</f>
        <v>11757897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1129768</v>
      </c>
      <c r="I309" s="22">
        <f>INDEX(Data[],MATCH($A309,Data[Dist],0),MATCH(I$4,Data[#Headers],0))</f>
        <v>1601076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3849808</v>
      </c>
      <c r="I310" s="22">
        <f>INDEX(Data[],MATCH($A310,Data[Dist],0),MATCH(I$4,Data[#Headers],0))</f>
        <v>4958581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2034798</v>
      </c>
      <c r="I311" s="22">
        <f>INDEX(Data[],MATCH($A311,Data[Dist],0),MATCH(I$4,Data[#Headers],0))</f>
        <v>2717050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1217740</v>
      </c>
      <c r="I312" s="22">
        <f>INDEX(Data[],MATCH($A312,Data[Dist],0),MATCH(I$4,Data[#Headers],0))</f>
        <v>1621057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7007293</v>
      </c>
      <c r="I313" s="22">
        <f>INDEX(Data[],MATCH($A313,Data[Dist],0),MATCH(I$4,Data[#Headers],0))</f>
        <v>8904834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39617221</v>
      </c>
      <c r="I314" s="22">
        <f>INDEX(Data[],MATCH($A314,Data[Dist],0),MATCH(I$4,Data[#Headers],0))</f>
        <v>50862866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15591327</v>
      </c>
      <c r="I315" s="22">
        <f>INDEX(Data[],MATCH($A315,Data[Dist],0),MATCH(I$4,Data[#Headers],0))</f>
        <v>20405957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1522548</v>
      </c>
      <c r="I316" s="22">
        <f>INDEX(Data[],MATCH($A316,Data[Dist],0),MATCH(I$4,Data[#Headers],0))</f>
        <v>1987777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8080041</v>
      </c>
      <c r="I317" s="22">
        <f>INDEX(Data[],MATCH($A317,Data[Dist],0),MATCH(I$4,Data[#Headers],0))</f>
        <v>9788836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4252915</v>
      </c>
      <c r="I318" s="22">
        <f>INDEX(Data[],MATCH($A318,Data[Dist],0),MATCH(I$4,Data[#Headers],0))</f>
        <v>5614603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4089775</v>
      </c>
      <c r="I319" s="22">
        <f>INDEX(Data[],MATCH($A319,Data[Dist],0),MATCH(I$4,Data[#Headers],0))</f>
        <v>5190923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3152757</v>
      </c>
      <c r="I320" s="22">
        <f>INDEX(Data[],MATCH($A320,Data[Dist],0),MATCH(I$4,Data[#Headers],0))</f>
        <v>3989577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5311794</v>
      </c>
      <c r="I321" s="22">
        <f>INDEX(Data[],MATCH($A321,Data[Dist],0),MATCH(I$4,Data[#Headers],0))</f>
        <v>6419309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1979065</v>
      </c>
      <c r="I322" s="22">
        <f>INDEX(Data[],MATCH($A322,Data[Dist],0),MATCH(I$4,Data[#Headers],0))</f>
        <v>2751718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753011</v>
      </c>
      <c r="I323" s="22">
        <f>INDEX(Data[],MATCH($A323,Data[Dist],0),MATCH(I$4,Data[#Headers],0))</f>
        <v>1048047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6202623</v>
      </c>
      <c r="I324" s="22">
        <f>INDEX(Data[],MATCH($A324,Data[Dist],0),MATCH(I$4,Data[#Headers],0))</f>
        <v>7785181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5039977</v>
      </c>
      <c r="I325" s="22">
        <f>INDEX(Data[],MATCH($A325,Data[Dist],0),MATCH(I$4,Data[#Headers],0))</f>
        <v>6266623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1732848</v>
      </c>
      <c r="I326" s="22">
        <f>INDEX(Data[],MATCH($A326,Data[Dist],0),MATCH(I$4,Data[#Headers],0))</f>
        <v>2175580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9595754</v>
      </c>
      <c r="I327" s="22">
        <f>INDEX(Data[],MATCH($A327,Data[Dist],0),MATCH(I$4,Data[#Headers],0))</f>
        <v>11778999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2513968</v>
      </c>
      <c r="I328" s="22">
        <f>INDEX(Data[],MATCH($A328,Data[Dist],0),MATCH(I$4,Data[#Headers],0))</f>
        <v>3242490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2931423</v>
      </c>
      <c r="I329" s="22">
        <f>INDEX(Data[],MATCH($A329,Data[Dist],0),MATCH(I$4,Data[#Headers],0))</f>
        <v>3640414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5908318</v>
      </c>
      <c r="I330" s="22">
        <f>INDEX(Data[],MATCH($A330,Data[Dist],0),MATCH(I$4,Data[#Headers],0))</f>
        <v>7385700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2796749175</v>
      </c>
      <c r="I331" s="24">
        <f t="shared" si="0"/>
        <v>3459020661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3" customWidth="1"/>
    <col min="6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(May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May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May</v>
      </c>
      <c r="H6" s="43" t="str">
        <f>Notes!$B$3</f>
        <v>Pay 3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386677</v>
      </c>
      <c r="E7" s="160">
        <f>INDEX(Data[],MATCH($A7,Data[Dist],0),MATCH(E$6,Data[#Headers],0))</f>
        <v>386677</v>
      </c>
      <c r="F7" s="160">
        <f>INDEX(Data[],MATCH($A7,Data[Dist],0),MATCH(F$6,Data[#Headers],0))</f>
        <v>386677</v>
      </c>
      <c r="G7" s="22">
        <f>INDEX(Data[],MATCH($A7,Data[Dist],0),MATCH(G$6,Data[#Headers],0))</f>
        <v>3490401</v>
      </c>
      <c r="H7" s="22">
        <f>INDEX(Data[],MATCH($A7,Data[Dist],0),MATCH(H$6,Data[#Headers],0))-G7</f>
        <v>386677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773354</v>
      </c>
      <c r="L7" s="22">
        <f>INDEX(Notes!$I$2:$N$11,MATCH(Notes!$B$2,Notes!$I$2:$I$11,0),6)*$E7</f>
        <v>1160031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386677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192242</v>
      </c>
      <c r="E8" s="160">
        <f>INDEX(Data[],MATCH($A8,Data[Dist],0),MATCH(E$6,Data[#Headers],0))</f>
        <v>192242</v>
      </c>
      <c r="F8" s="160">
        <f>INDEX(Data[],MATCH($A8,Data[Dist],0),MATCH(F$6,Data[#Headers],0))</f>
        <v>192240</v>
      </c>
      <c r="G8" s="22">
        <f>INDEX(Data[],MATCH($A8,Data[Dist],0),MATCH(G$6,Data[#Headers],0))</f>
        <v>1734774</v>
      </c>
      <c r="H8" s="22">
        <f>INDEX(Data[],MATCH($A8,Data[Dist],0),MATCH(H$6,Data[#Headers],0))-G8</f>
        <v>192240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384484</v>
      </c>
      <c r="L8" s="22">
        <f>INDEX(Notes!$I$2:$N$11,MATCH(Notes!$B$2,Notes!$I$2:$I$11,0),6)*$E8</f>
        <v>576726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192242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1550126</v>
      </c>
      <c r="E9" s="160">
        <f>INDEX(Data[],MATCH($A9,Data[Dist],0),MATCH(E$6,Data[#Headers],0))</f>
        <v>1550125</v>
      </c>
      <c r="F9" s="160">
        <f>INDEX(Data[],MATCH($A9,Data[Dist],0),MATCH(F$6,Data[#Headers],0))</f>
        <v>1550126</v>
      </c>
      <c r="G9" s="22">
        <f>INDEX(Data[],MATCH($A9,Data[Dist],0),MATCH(G$6,Data[#Headers],0))</f>
        <v>13983119</v>
      </c>
      <c r="H9" s="22">
        <f>INDEX(Data[],MATCH($A9,Data[Dist],0),MATCH(H$6,Data[#Headers],0))-G9</f>
        <v>1550126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3100252</v>
      </c>
      <c r="L9" s="22">
        <f>INDEX(Notes!$I$2:$N$11,MATCH(Notes!$B$2,Notes!$I$2:$I$11,0),6)*$E9</f>
        <v>4650375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1550125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396539</v>
      </c>
      <c r="E10" s="160">
        <f>INDEX(Data[],MATCH($A10,Data[Dist],0),MATCH(E$6,Data[#Headers],0))</f>
        <v>396539</v>
      </c>
      <c r="F10" s="160">
        <f>INDEX(Data[],MATCH($A10,Data[Dist],0),MATCH(F$6,Data[#Headers],0))</f>
        <v>396537</v>
      </c>
      <c r="G10" s="22">
        <f>INDEX(Data[],MATCH($A10,Data[Dist],0),MATCH(G$6,Data[#Headers],0))</f>
        <v>3577183</v>
      </c>
      <c r="H10" s="22">
        <f>INDEX(Data[],MATCH($A10,Data[Dist],0),MATCH(H$6,Data[#Headers],0))-G10</f>
        <v>396537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793078</v>
      </c>
      <c r="L10" s="22">
        <f>INDEX(Notes!$I$2:$N$11,MATCH(Notes!$B$2,Notes!$I$2:$I$11,0),6)*$E10</f>
        <v>1189617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396539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101577</v>
      </c>
      <c r="E11" s="160">
        <f>INDEX(Data[],MATCH($A11,Data[Dist],0),MATCH(E$6,Data[#Headers],0))</f>
        <v>101576</v>
      </c>
      <c r="F11" s="160">
        <f>INDEX(Data[],MATCH($A11,Data[Dist],0),MATCH(F$6,Data[#Headers],0))</f>
        <v>101577</v>
      </c>
      <c r="G11" s="22">
        <f>INDEX(Data[],MATCH($A11,Data[Dist],0),MATCH(G$6,Data[#Headers],0))</f>
        <v>917334</v>
      </c>
      <c r="H11" s="22">
        <f>INDEX(Data[],MATCH($A11,Data[Dist],0),MATCH(H$6,Data[#Headers],0))-G11</f>
        <v>101577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203154</v>
      </c>
      <c r="L11" s="22">
        <f>INDEX(Notes!$I$2:$N$11,MATCH(Notes!$B$2,Notes!$I$2:$I$11,0),6)*$E11</f>
        <v>304728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101576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822724</v>
      </c>
      <c r="E12" s="160">
        <f>INDEX(Data[],MATCH($A12,Data[Dist],0),MATCH(E$6,Data[#Headers],0))</f>
        <v>822724</v>
      </c>
      <c r="F12" s="160">
        <f>INDEX(Data[],MATCH($A12,Data[Dist],0),MATCH(F$6,Data[#Headers],0))</f>
        <v>822723</v>
      </c>
      <c r="G12" s="22">
        <f>INDEX(Data[],MATCH($A12,Data[Dist],0),MATCH(G$6,Data[#Headers],0))</f>
        <v>7421020</v>
      </c>
      <c r="H12" s="22">
        <f>INDEX(Data[],MATCH($A12,Data[Dist],0),MATCH(H$6,Data[#Headers],0))-G12</f>
        <v>822723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1645448</v>
      </c>
      <c r="L12" s="22">
        <f>INDEX(Notes!$I$2:$N$11,MATCH(Notes!$B$2,Notes!$I$2:$I$11,0),6)*$E12</f>
        <v>2468172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822724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330209</v>
      </c>
      <c r="E13" s="160">
        <f>INDEX(Data[],MATCH($A13,Data[Dist],0),MATCH(E$6,Data[#Headers],0))</f>
        <v>330209</v>
      </c>
      <c r="F13" s="160">
        <f>INDEX(Data[],MATCH($A13,Data[Dist],0),MATCH(F$6,Data[#Headers],0))</f>
        <v>330210</v>
      </c>
      <c r="G13" s="22">
        <f>INDEX(Data[],MATCH($A13,Data[Dist],0),MATCH(G$6,Data[#Headers],0))</f>
        <v>2979789</v>
      </c>
      <c r="H13" s="22">
        <f>INDEX(Data[],MATCH($A13,Data[Dist],0),MATCH(H$6,Data[#Headers],0))-G13</f>
        <v>330210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660418</v>
      </c>
      <c r="L13" s="22">
        <f>INDEX(Notes!$I$2:$N$11,MATCH(Notes!$B$2,Notes!$I$2:$I$11,0),6)*$E13</f>
        <v>990627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330209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160626</v>
      </c>
      <c r="E14" s="160">
        <f>INDEX(Data[],MATCH($A14,Data[Dist],0),MATCH(E$6,Data[#Headers],0))</f>
        <v>160625</v>
      </c>
      <c r="F14" s="160">
        <f>INDEX(Data[],MATCH($A14,Data[Dist],0),MATCH(F$6,Data[#Headers],0))</f>
        <v>160626</v>
      </c>
      <c r="G14" s="22">
        <f>INDEX(Data[],MATCH($A14,Data[Dist],0),MATCH(G$6,Data[#Headers],0))</f>
        <v>1449739</v>
      </c>
      <c r="H14" s="22">
        <f>INDEX(Data[],MATCH($A14,Data[Dist],0),MATCH(H$6,Data[#Headers],0))-G14</f>
        <v>160626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321252</v>
      </c>
      <c r="L14" s="22">
        <f>INDEX(Notes!$I$2:$N$11,MATCH(Notes!$B$2,Notes!$I$2:$I$11,0),6)*$E14</f>
        <v>481875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160625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881850</v>
      </c>
      <c r="E15" s="160">
        <f>INDEX(Data[],MATCH($A15,Data[Dist],0),MATCH(E$6,Data[#Headers],0))</f>
        <v>881850</v>
      </c>
      <c r="F15" s="160">
        <f>INDEX(Data[],MATCH($A15,Data[Dist],0),MATCH(F$6,Data[#Headers],0))</f>
        <v>881850</v>
      </c>
      <c r="G15" s="22">
        <f>INDEX(Data[],MATCH($A15,Data[Dist],0),MATCH(G$6,Data[#Headers],0))</f>
        <v>7958362</v>
      </c>
      <c r="H15" s="22">
        <f>INDEX(Data[],MATCH($A15,Data[Dist],0),MATCH(H$6,Data[#Headers],0))-G15</f>
        <v>881850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1763700</v>
      </c>
      <c r="L15" s="22">
        <f>INDEX(Notes!$I$2:$N$11,MATCH(Notes!$B$2,Notes!$I$2:$I$11,0),6)*$E15</f>
        <v>2645550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881850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731019</v>
      </c>
      <c r="E16" s="160">
        <f>INDEX(Data[],MATCH($A16,Data[Dist],0),MATCH(E$6,Data[#Headers],0))</f>
        <v>731020</v>
      </c>
      <c r="F16" s="160">
        <f>INDEX(Data[],MATCH($A16,Data[Dist],0),MATCH(F$6,Data[#Headers],0))</f>
        <v>731018</v>
      </c>
      <c r="G16" s="22">
        <f>INDEX(Data[],MATCH($A16,Data[Dist],0),MATCH(G$6,Data[#Headers],0))</f>
        <v>6595498</v>
      </c>
      <c r="H16" s="22">
        <f>INDEX(Data[],MATCH($A16,Data[Dist],0),MATCH(H$6,Data[#Headers],0))-G16</f>
        <v>731018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1462038</v>
      </c>
      <c r="L16" s="22">
        <f>INDEX(Notes!$I$2:$N$11,MATCH(Notes!$B$2,Notes!$I$2:$I$11,0),6)*$E16</f>
        <v>2193060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731020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351864</v>
      </c>
      <c r="E17" s="160">
        <f>INDEX(Data[],MATCH($A17,Data[Dist],0),MATCH(E$6,Data[#Headers],0))</f>
        <v>351864</v>
      </c>
      <c r="F17" s="160">
        <f>INDEX(Data[],MATCH($A17,Data[Dist],0),MATCH(F$6,Data[#Headers],0))</f>
        <v>351864</v>
      </c>
      <c r="G17" s="22">
        <f>INDEX(Data[],MATCH($A17,Data[Dist],0),MATCH(G$6,Data[#Headers],0))</f>
        <v>3174832</v>
      </c>
      <c r="H17" s="22">
        <f>INDEX(Data[],MATCH($A17,Data[Dist],0),MATCH(H$6,Data[#Headers],0))-G17</f>
        <v>351864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703728</v>
      </c>
      <c r="L17" s="22">
        <f>INDEX(Notes!$I$2:$N$11,MATCH(Notes!$B$2,Notes!$I$2:$I$11,0),6)*$E17</f>
        <v>1055592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351864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507925</v>
      </c>
      <c r="E18" s="160">
        <f>INDEX(Data[],MATCH($A18,Data[Dist],0),MATCH(E$6,Data[#Headers],0))</f>
        <v>507925</v>
      </c>
      <c r="F18" s="160">
        <f>INDEX(Data[],MATCH($A18,Data[Dist],0),MATCH(F$6,Data[#Headers],0))</f>
        <v>507923</v>
      </c>
      <c r="G18" s="22">
        <f>INDEX(Data[],MATCH($A18,Data[Dist],0),MATCH(G$6,Data[#Headers],0))</f>
        <v>4584425</v>
      </c>
      <c r="H18" s="22">
        <f>INDEX(Data[],MATCH($A18,Data[Dist],0),MATCH(H$6,Data[#Headers],0))-G18</f>
        <v>507923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1015850</v>
      </c>
      <c r="L18" s="22">
        <f>INDEX(Notes!$I$2:$N$11,MATCH(Notes!$B$2,Notes!$I$2:$I$11,0),6)*$E18</f>
        <v>1523775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507925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2372794</v>
      </c>
      <c r="E19" s="160">
        <f>INDEX(Data[],MATCH($A19,Data[Dist],0),MATCH(E$6,Data[#Headers],0))</f>
        <v>2372795</v>
      </c>
      <c r="F19" s="160">
        <f>INDEX(Data[],MATCH($A19,Data[Dist],0),MATCH(F$6,Data[#Headers],0))</f>
        <v>2372793</v>
      </c>
      <c r="G19" s="22">
        <f>INDEX(Data[],MATCH($A19,Data[Dist],0),MATCH(G$6,Data[#Headers],0))</f>
        <v>21421797</v>
      </c>
      <c r="H19" s="22">
        <f>INDEX(Data[],MATCH($A19,Data[Dist],0),MATCH(H$6,Data[#Headers],0))-G19</f>
        <v>2372793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4745588</v>
      </c>
      <c r="L19" s="22">
        <f>INDEX(Notes!$I$2:$N$11,MATCH(Notes!$B$2,Notes!$I$2:$I$11,0),6)*$E19</f>
        <v>7118385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2372795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884531</v>
      </c>
      <c r="E20" s="160">
        <f>INDEX(Data[],MATCH($A20,Data[Dist],0),MATCH(E$6,Data[#Headers],0))</f>
        <v>884531</v>
      </c>
      <c r="F20" s="160">
        <f>INDEX(Data[],MATCH($A20,Data[Dist],0),MATCH(F$6,Data[#Headers],0))</f>
        <v>884529</v>
      </c>
      <c r="G20" s="22">
        <f>INDEX(Data[],MATCH($A20,Data[Dist],0),MATCH(G$6,Data[#Headers],0))</f>
        <v>7979635</v>
      </c>
      <c r="H20" s="22">
        <f>INDEX(Data[],MATCH($A20,Data[Dist],0),MATCH(H$6,Data[#Headers],0))-G20</f>
        <v>884529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1769062</v>
      </c>
      <c r="L20" s="22">
        <f>INDEX(Notes!$I$2:$N$11,MATCH(Notes!$B$2,Notes!$I$2:$I$11,0),6)*$E20</f>
        <v>2653593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884531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158285</v>
      </c>
      <c r="E21" s="160">
        <f>INDEX(Data[],MATCH($A21,Data[Dist],0),MATCH(E$6,Data[#Headers],0))</f>
        <v>158285</v>
      </c>
      <c r="F21" s="160">
        <f>INDEX(Data[],MATCH($A21,Data[Dist],0),MATCH(F$6,Data[#Headers],0))</f>
        <v>158283</v>
      </c>
      <c r="G21" s="22">
        <f>INDEX(Data[],MATCH($A21,Data[Dist],0),MATCH(G$6,Data[#Headers],0))</f>
        <v>1428061</v>
      </c>
      <c r="H21" s="22">
        <f>INDEX(Data[],MATCH($A21,Data[Dist],0),MATCH(H$6,Data[#Headers],0))-G21</f>
        <v>158283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316570</v>
      </c>
      <c r="L21" s="22">
        <f>INDEX(Notes!$I$2:$N$11,MATCH(Notes!$B$2,Notes!$I$2:$I$11,0),6)*$E21</f>
        <v>474855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158285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8533268</v>
      </c>
      <c r="E22" s="160">
        <f>INDEX(Data[],MATCH($A22,Data[Dist],0),MATCH(E$6,Data[#Headers],0))</f>
        <v>8533268</v>
      </c>
      <c r="F22" s="160">
        <f>INDEX(Data[],MATCH($A22,Data[Dist],0),MATCH(F$6,Data[#Headers],0))</f>
        <v>8533268</v>
      </c>
      <c r="G22" s="22">
        <f>INDEX(Data[],MATCH($A22,Data[Dist],0),MATCH(G$6,Data[#Headers],0))</f>
        <v>76989640</v>
      </c>
      <c r="H22" s="22">
        <f>INDEX(Data[],MATCH($A22,Data[Dist],0),MATCH(H$6,Data[#Headers],0))-G22</f>
        <v>8533268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17066536</v>
      </c>
      <c r="L22" s="22">
        <f>INDEX(Notes!$I$2:$N$11,MATCH(Notes!$B$2,Notes!$I$2:$I$11,0),6)*$E22</f>
        <v>25599804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8533268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574359</v>
      </c>
      <c r="E23" s="160">
        <f>INDEX(Data[],MATCH($A23,Data[Dist],0),MATCH(E$6,Data[#Headers],0))</f>
        <v>567354</v>
      </c>
      <c r="F23" s="160">
        <f>INDEX(Data[],MATCH($A23,Data[Dist],0),MATCH(F$6,Data[#Headers],0))</f>
        <v>567355</v>
      </c>
      <c r="G23" s="22">
        <f>INDEX(Data[],MATCH($A23,Data[Dist],0),MATCH(G$6,Data[#Headers],0))</f>
        <v>5160424</v>
      </c>
      <c r="H23" s="22">
        <f>INDEX(Data[],MATCH($A23,Data[Dist],0),MATCH(H$6,Data[#Headers],0))-G23</f>
        <v>567355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1148718</v>
      </c>
      <c r="L23" s="22">
        <f>INDEX(Notes!$I$2:$N$11,MATCH(Notes!$B$2,Notes!$I$2:$I$11,0),6)*$E23</f>
        <v>1702062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567354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167281</v>
      </c>
      <c r="E24" s="160">
        <f>INDEX(Data[],MATCH($A24,Data[Dist],0),MATCH(E$6,Data[#Headers],0))</f>
        <v>167282</v>
      </c>
      <c r="F24" s="160">
        <f>INDEX(Data[],MATCH($A24,Data[Dist],0),MATCH(F$6,Data[#Headers],0))</f>
        <v>167280</v>
      </c>
      <c r="G24" s="22">
        <f>INDEX(Data[],MATCH($A24,Data[Dist],0),MATCH(G$6,Data[#Headers],0))</f>
        <v>1511568</v>
      </c>
      <c r="H24" s="22">
        <f>INDEX(Data[],MATCH($A24,Data[Dist],0),MATCH(H$6,Data[#Headers],0))-G24</f>
        <v>167280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334562</v>
      </c>
      <c r="L24" s="22">
        <f>INDEX(Notes!$I$2:$N$11,MATCH(Notes!$B$2,Notes!$I$2:$I$11,0),6)*$E24</f>
        <v>501846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167282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117803</v>
      </c>
      <c r="E25" s="160">
        <f>INDEX(Data[],MATCH($A25,Data[Dist],0),MATCH(E$6,Data[#Headers],0))</f>
        <v>117644</v>
      </c>
      <c r="F25" s="160">
        <f>INDEX(Data[],MATCH($A25,Data[Dist],0),MATCH(F$6,Data[#Headers],0))</f>
        <v>117642</v>
      </c>
      <c r="G25" s="22">
        <f>INDEX(Data[],MATCH($A25,Data[Dist],0),MATCH(G$6,Data[#Headers],0))</f>
        <v>1063898</v>
      </c>
      <c r="H25" s="22">
        <f>INDEX(Data[],MATCH($A25,Data[Dist],0),MATCH(H$6,Data[#Headers],0))-G25</f>
        <v>117642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235606</v>
      </c>
      <c r="L25" s="22">
        <f>INDEX(Notes!$I$2:$N$11,MATCH(Notes!$B$2,Notes!$I$2:$I$11,0),6)*$E25</f>
        <v>352932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117644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1069173</v>
      </c>
      <c r="E26" s="160">
        <f>INDEX(Data[],MATCH($A26,Data[Dist],0),MATCH(E$6,Data[#Headers],0))</f>
        <v>1069174</v>
      </c>
      <c r="F26" s="160">
        <f>INDEX(Data[],MATCH($A26,Data[Dist],0),MATCH(F$6,Data[#Headers],0))</f>
        <v>1069172</v>
      </c>
      <c r="G26" s="22">
        <f>INDEX(Data[],MATCH($A26,Data[Dist],0),MATCH(G$6,Data[#Headers],0))</f>
        <v>9643604</v>
      </c>
      <c r="H26" s="22">
        <f>INDEX(Data[],MATCH($A26,Data[Dist],0),MATCH(H$6,Data[#Headers],0))-G26</f>
        <v>1069172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2138346</v>
      </c>
      <c r="L26" s="22">
        <f>INDEX(Notes!$I$2:$N$11,MATCH(Notes!$B$2,Notes!$I$2:$I$11,0),6)*$E26</f>
        <v>3207522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1069174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330784</v>
      </c>
      <c r="E27" s="160">
        <f>INDEX(Data[],MATCH($A27,Data[Dist],0),MATCH(E$6,Data[#Headers],0))</f>
        <v>330784</v>
      </c>
      <c r="F27" s="160">
        <f>INDEX(Data[],MATCH($A27,Data[Dist],0),MATCH(F$6,Data[#Headers],0))</f>
        <v>330784</v>
      </c>
      <c r="G27" s="22">
        <f>INDEX(Data[],MATCH($A27,Data[Dist],0),MATCH(G$6,Data[#Headers],0))</f>
        <v>2984720</v>
      </c>
      <c r="H27" s="22">
        <f>INDEX(Data[],MATCH($A27,Data[Dist],0),MATCH(H$6,Data[#Headers],0))-G27</f>
        <v>330784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661568</v>
      </c>
      <c r="L27" s="22">
        <f>INDEX(Notes!$I$2:$N$11,MATCH(Notes!$B$2,Notes!$I$2:$I$11,0),6)*$E27</f>
        <v>992352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330784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414487</v>
      </c>
      <c r="E28" s="160">
        <f>INDEX(Data[],MATCH($A28,Data[Dist],0),MATCH(E$6,Data[#Headers],0))</f>
        <v>414487</v>
      </c>
      <c r="F28" s="160">
        <f>INDEX(Data[],MATCH($A28,Data[Dist],0),MATCH(F$6,Data[#Headers],0))</f>
        <v>414488</v>
      </c>
      <c r="G28" s="22">
        <f>INDEX(Data[],MATCH($A28,Data[Dist],0),MATCH(G$6,Data[#Headers],0))</f>
        <v>3742283</v>
      </c>
      <c r="H28" s="22">
        <f>INDEX(Data[],MATCH($A28,Data[Dist],0),MATCH(H$6,Data[#Headers],0))-G28</f>
        <v>414488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828974</v>
      </c>
      <c r="L28" s="22">
        <f>INDEX(Notes!$I$2:$N$11,MATCH(Notes!$B$2,Notes!$I$2:$I$11,0),6)*$E28</f>
        <v>1243461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414487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1347233</v>
      </c>
      <c r="E29" s="160">
        <f>INDEX(Data[],MATCH($A29,Data[Dist],0),MATCH(E$6,Data[#Headers],0))</f>
        <v>1347233</v>
      </c>
      <c r="F29" s="160">
        <f>INDEX(Data[],MATCH($A29,Data[Dist],0),MATCH(F$6,Data[#Headers],0))</f>
        <v>1347231</v>
      </c>
      <c r="G29" s="22">
        <f>INDEX(Data[],MATCH($A29,Data[Dist],0),MATCH(G$6,Data[#Headers],0))</f>
        <v>12151505</v>
      </c>
      <c r="H29" s="22">
        <f>INDEX(Data[],MATCH($A29,Data[Dist],0),MATCH(H$6,Data[#Headers],0))-G29</f>
        <v>1347231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2694466</v>
      </c>
      <c r="L29" s="22">
        <f>INDEX(Notes!$I$2:$N$11,MATCH(Notes!$B$2,Notes!$I$2:$I$11,0),6)*$E29</f>
        <v>4041699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1347233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271825</v>
      </c>
      <c r="E30" s="160">
        <f>INDEX(Data[],MATCH($A30,Data[Dist],0),MATCH(E$6,Data[#Headers],0))</f>
        <v>271826</v>
      </c>
      <c r="F30" s="160">
        <f>INDEX(Data[],MATCH($A30,Data[Dist],0),MATCH(F$6,Data[#Headers],0))</f>
        <v>271824</v>
      </c>
      <c r="G30" s="22">
        <f>INDEX(Data[],MATCH($A30,Data[Dist],0),MATCH(G$6,Data[#Headers],0))</f>
        <v>2451844</v>
      </c>
      <c r="H30" s="22">
        <f>INDEX(Data[],MATCH($A30,Data[Dist],0),MATCH(H$6,Data[#Headers],0))-G30</f>
        <v>271824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543650</v>
      </c>
      <c r="L30" s="22">
        <f>INDEX(Notes!$I$2:$N$11,MATCH(Notes!$B$2,Notes!$I$2:$I$11,0),6)*$E30</f>
        <v>815478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271826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254526</v>
      </c>
      <c r="E31" s="160">
        <f>INDEX(Data[],MATCH($A31,Data[Dist],0),MATCH(E$6,Data[#Headers],0))</f>
        <v>254526</v>
      </c>
      <c r="F31" s="160">
        <f>INDEX(Data[],MATCH($A31,Data[Dist],0),MATCH(F$6,Data[#Headers],0))</f>
        <v>254527</v>
      </c>
      <c r="G31" s="22">
        <f>INDEX(Data[],MATCH($A31,Data[Dist],0),MATCH(G$6,Data[#Headers],0))</f>
        <v>2297662</v>
      </c>
      <c r="H31" s="22">
        <f>INDEX(Data[],MATCH($A31,Data[Dist],0),MATCH(H$6,Data[#Headers],0))-G31</f>
        <v>254527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509052</v>
      </c>
      <c r="L31" s="22">
        <f>INDEX(Notes!$I$2:$N$11,MATCH(Notes!$B$2,Notes!$I$2:$I$11,0),6)*$E31</f>
        <v>763578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254526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333240</v>
      </c>
      <c r="E32" s="160">
        <f>INDEX(Data[],MATCH($A32,Data[Dist],0),MATCH(E$6,Data[#Headers],0))</f>
        <v>333240</v>
      </c>
      <c r="F32" s="160">
        <f>INDEX(Data[],MATCH($A32,Data[Dist],0),MATCH(F$6,Data[#Headers],0))</f>
        <v>333239</v>
      </c>
      <c r="G32" s="22">
        <f>INDEX(Data[],MATCH($A32,Data[Dist],0),MATCH(G$6,Data[#Headers],0))</f>
        <v>3006692</v>
      </c>
      <c r="H32" s="22">
        <f>INDEX(Data[],MATCH($A32,Data[Dist],0),MATCH(H$6,Data[#Headers],0))-G32</f>
        <v>333239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666480</v>
      </c>
      <c r="L32" s="22">
        <f>INDEX(Notes!$I$2:$N$11,MATCH(Notes!$B$2,Notes!$I$2:$I$11,0),6)*$E32</f>
        <v>999720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333240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331418</v>
      </c>
      <c r="E33" s="160">
        <f>INDEX(Data[],MATCH($A33,Data[Dist],0),MATCH(E$6,Data[#Headers],0))</f>
        <v>331418</v>
      </c>
      <c r="F33" s="160">
        <f>INDEX(Data[],MATCH($A33,Data[Dist],0),MATCH(F$6,Data[#Headers],0))</f>
        <v>331418</v>
      </c>
      <c r="G33" s="22">
        <f>INDEX(Data[],MATCH($A33,Data[Dist],0),MATCH(G$6,Data[#Headers],0))</f>
        <v>2989858</v>
      </c>
      <c r="H33" s="22">
        <f>INDEX(Data[],MATCH($A33,Data[Dist],0),MATCH(H$6,Data[#Headers],0))-G33</f>
        <v>331418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662836</v>
      </c>
      <c r="L33" s="22">
        <f>INDEX(Notes!$I$2:$N$11,MATCH(Notes!$B$2,Notes!$I$2:$I$11,0),6)*$E33</f>
        <v>994254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331418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397944</v>
      </c>
      <c r="E34" s="160">
        <f>INDEX(Data[],MATCH($A34,Data[Dist],0),MATCH(E$6,Data[#Headers],0))</f>
        <v>397945</v>
      </c>
      <c r="F34" s="160">
        <f>INDEX(Data[],MATCH($A34,Data[Dist],0),MATCH(F$6,Data[#Headers],0))</f>
        <v>397943</v>
      </c>
      <c r="G34" s="22">
        <f>INDEX(Data[],MATCH($A34,Data[Dist],0),MATCH(G$6,Data[#Headers],0))</f>
        <v>3590987</v>
      </c>
      <c r="H34" s="22">
        <f>INDEX(Data[],MATCH($A34,Data[Dist],0),MATCH(H$6,Data[#Headers],0))-G34</f>
        <v>397943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795888</v>
      </c>
      <c r="L34" s="22">
        <f>INDEX(Notes!$I$2:$N$11,MATCH(Notes!$B$2,Notes!$I$2:$I$11,0),6)*$E34</f>
        <v>1193835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397945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491487</v>
      </c>
      <c r="E35" s="160">
        <f>INDEX(Data[],MATCH($A35,Data[Dist],0),MATCH(E$6,Data[#Headers],0))</f>
        <v>491487</v>
      </c>
      <c r="F35" s="160">
        <f>INDEX(Data[],MATCH($A35,Data[Dist],0),MATCH(F$6,Data[#Headers],0))</f>
        <v>491488</v>
      </c>
      <c r="G35" s="22">
        <f>INDEX(Data[],MATCH($A35,Data[Dist],0),MATCH(G$6,Data[#Headers],0))</f>
        <v>4434495</v>
      </c>
      <c r="H35" s="22">
        <f>INDEX(Data[],MATCH($A35,Data[Dist],0),MATCH(H$6,Data[#Headers],0))-G35</f>
        <v>491488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982974</v>
      </c>
      <c r="L35" s="22">
        <f>INDEX(Notes!$I$2:$N$11,MATCH(Notes!$B$2,Notes!$I$2:$I$11,0),6)*$E35</f>
        <v>1474461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491487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102523</v>
      </c>
      <c r="E36" s="160">
        <f>INDEX(Data[],MATCH($A36,Data[Dist],0),MATCH(E$6,Data[#Headers],0))</f>
        <v>102524</v>
      </c>
      <c r="F36" s="160">
        <f>INDEX(Data[],MATCH($A36,Data[Dist],0),MATCH(F$6,Data[#Headers],0))</f>
        <v>102522</v>
      </c>
      <c r="G36" s="22">
        <f>INDEX(Data[],MATCH($A36,Data[Dist],0),MATCH(G$6,Data[#Headers],0))</f>
        <v>925342</v>
      </c>
      <c r="H36" s="22">
        <f>INDEX(Data[],MATCH($A36,Data[Dist],0),MATCH(H$6,Data[#Headers],0))-G36</f>
        <v>102522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205046</v>
      </c>
      <c r="L36" s="22">
        <f>INDEX(Notes!$I$2:$N$11,MATCH(Notes!$B$2,Notes!$I$2:$I$11,0),6)*$E36</f>
        <v>307572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102524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959361</v>
      </c>
      <c r="E37" s="160">
        <f>INDEX(Data[],MATCH($A37,Data[Dist],0),MATCH(E$6,Data[#Headers],0))</f>
        <v>959361</v>
      </c>
      <c r="F37" s="160">
        <f>INDEX(Data[],MATCH($A37,Data[Dist],0),MATCH(F$6,Data[#Headers],0))</f>
        <v>959362</v>
      </c>
      <c r="G37" s="22">
        <f>INDEX(Data[],MATCH($A37,Data[Dist],0),MATCH(G$6,Data[#Headers],0))</f>
        <v>8657337</v>
      </c>
      <c r="H37" s="22">
        <f>INDEX(Data[],MATCH($A37,Data[Dist],0),MATCH(H$6,Data[#Headers],0))-G37</f>
        <v>959362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1918722</v>
      </c>
      <c r="L37" s="22">
        <f>INDEX(Notes!$I$2:$N$11,MATCH(Notes!$B$2,Notes!$I$2:$I$11,0),6)*$E37</f>
        <v>2878083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959361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2763278</v>
      </c>
      <c r="E38" s="160">
        <f>INDEX(Data[],MATCH($A38,Data[Dist],0),MATCH(E$6,Data[#Headers],0))</f>
        <v>2763278</v>
      </c>
      <c r="F38" s="160">
        <f>INDEX(Data[],MATCH($A38,Data[Dist],0),MATCH(F$6,Data[#Headers],0))</f>
        <v>2763276</v>
      </c>
      <c r="G38" s="22">
        <f>INDEX(Data[],MATCH($A38,Data[Dist],0),MATCH(G$6,Data[#Headers],0))</f>
        <v>24929810</v>
      </c>
      <c r="H38" s="22">
        <f>INDEX(Data[],MATCH($A38,Data[Dist],0),MATCH(H$6,Data[#Headers],0))-G38</f>
        <v>2763276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5526556</v>
      </c>
      <c r="L38" s="22">
        <f>INDEX(Notes!$I$2:$N$11,MATCH(Notes!$B$2,Notes!$I$2:$I$11,0),6)*$E38</f>
        <v>8289834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2763278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448437</v>
      </c>
      <c r="E39" s="160">
        <f>INDEX(Data[],MATCH($A39,Data[Dist],0),MATCH(E$6,Data[#Headers],0))</f>
        <v>448437</v>
      </c>
      <c r="F39" s="160">
        <f>INDEX(Data[],MATCH($A39,Data[Dist],0),MATCH(F$6,Data[#Headers],0))</f>
        <v>448437</v>
      </c>
      <c r="G39" s="22">
        <f>INDEX(Data[],MATCH($A39,Data[Dist],0),MATCH(G$6,Data[#Headers],0))</f>
        <v>4048477</v>
      </c>
      <c r="H39" s="22">
        <f>INDEX(Data[],MATCH($A39,Data[Dist],0),MATCH(H$6,Data[#Headers],0))-G39</f>
        <v>448437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896874</v>
      </c>
      <c r="L39" s="22">
        <f>INDEX(Notes!$I$2:$N$11,MATCH(Notes!$B$2,Notes!$I$2:$I$11,0),6)*$E39</f>
        <v>1345311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448437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1849350</v>
      </c>
      <c r="E40" s="160">
        <f>INDEX(Data[],MATCH($A40,Data[Dist],0),MATCH(E$6,Data[#Headers],0))</f>
        <v>1849350</v>
      </c>
      <c r="F40" s="160">
        <f>INDEX(Data[],MATCH($A40,Data[Dist],0),MATCH(F$6,Data[#Headers],0))</f>
        <v>1849348</v>
      </c>
      <c r="G40" s="22">
        <f>INDEX(Data[],MATCH($A40,Data[Dist],0),MATCH(G$6,Data[#Headers],0))</f>
        <v>16681902</v>
      </c>
      <c r="H40" s="22">
        <f>INDEX(Data[],MATCH($A40,Data[Dist],0),MATCH(H$6,Data[#Headers],0))-G40</f>
        <v>1849348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3698700</v>
      </c>
      <c r="L40" s="22">
        <f>INDEX(Notes!$I$2:$N$11,MATCH(Notes!$B$2,Notes!$I$2:$I$11,0),6)*$E40</f>
        <v>5548050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1849350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1617282</v>
      </c>
      <c r="E41" s="160">
        <f>INDEX(Data[],MATCH($A41,Data[Dist],0),MATCH(E$6,Data[#Headers],0))</f>
        <v>1617282</v>
      </c>
      <c r="F41" s="160">
        <f>INDEX(Data[],MATCH($A41,Data[Dist],0),MATCH(F$6,Data[#Headers],0))</f>
        <v>1617282</v>
      </c>
      <c r="G41" s="22">
        <f>INDEX(Data[],MATCH($A41,Data[Dist],0),MATCH(G$6,Data[#Headers],0))</f>
        <v>14586126</v>
      </c>
      <c r="H41" s="22">
        <f>INDEX(Data[],MATCH($A41,Data[Dist],0),MATCH(H$6,Data[#Headers],0))-G41</f>
        <v>1617282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3234564</v>
      </c>
      <c r="L41" s="22">
        <f>INDEX(Notes!$I$2:$N$11,MATCH(Notes!$B$2,Notes!$I$2:$I$11,0),6)*$E41</f>
        <v>4851846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1617282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392911</v>
      </c>
      <c r="E42" s="160">
        <f>INDEX(Data[],MATCH($A42,Data[Dist],0),MATCH(E$6,Data[#Headers],0))</f>
        <v>392911</v>
      </c>
      <c r="F42" s="160">
        <f>INDEX(Data[],MATCH($A42,Data[Dist],0),MATCH(F$6,Data[#Headers],0))</f>
        <v>392910</v>
      </c>
      <c r="G42" s="22">
        <f>INDEX(Data[],MATCH($A42,Data[Dist],0),MATCH(G$6,Data[#Headers],0))</f>
        <v>3544731</v>
      </c>
      <c r="H42" s="22">
        <f>INDEX(Data[],MATCH($A42,Data[Dist],0),MATCH(H$6,Data[#Headers],0))-G42</f>
        <v>392910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785822</v>
      </c>
      <c r="L42" s="22">
        <f>INDEX(Notes!$I$2:$N$11,MATCH(Notes!$B$2,Notes!$I$2:$I$11,0),6)*$E42</f>
        <v>1178733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392911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323034</v>
      </c>
      <c r="E43" s="160">
        <f>INDEX(Data[],MATCH($A43,Data[Dist],0),MATCH(E$6,Data[#Headers],0))</f>
        <v>323034</v>
      </c>
      <c r="F43" s="160">
        <f>INDEX(Data[],MATCH($A43,Data[Dist],0),MATCH(F$6,Data[#Headers],0))</f>
        <v>323035</v>
      </c>
      <c r="G43" s="22">
        <f>INDEX(Data[],MATCH($A43,Data[Dist],0),MATCH(G$6,Data[#Headers],0))</f>
        <v>2915706</v>
      </c>
      <c r="H43" s="22">
        <f>INDEX(Data[],MATCH($A43,Data[Dist],0),MATCH(H$6,Data[#Headers],0))-G43</f>
        <v>323035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646068</v>
      </c>
      <c r="L43" s="22">
        <f>INDEX(Notes!$I$2:$N$11,MATCH(Notes!$B$2,Notes!$I$2:$I$11,0),6)*$E43</f>
        <v>969102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323034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326031</v>
      </c>
      <c r="E44" s="160">
        <f>INDEX(Data[],MATCH($A44,Data[Dist],0),MATCH(E$6,Data[#Headers],0))</f>
        <v>326030</v>
      </c>
      <c r="F44" s="160">
        <f>INDEX(Data[],MATCH($A44,Data[Dist],0),MATCH(F$6,Data[#Headers],0))</f>
        <v>326031</v>
      </c>
      <c r="G44" s="22">
        <f>INDEX(Data[],MATCH($A44,Data[Dist],0),MATCH(G$6,Data[#Headers],0))</f>
        <v>2942000</v>
      </c>
      <c r="H44" s="22">
        <f>INDEX(Data[],MATCH($A44,Data[Dist],0),MATCH(H$6,Data[#Headers],0))-G44</f>
        <v>326031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652062</v>
      </c>
      <c r="L44" s="22">
        <f>INDEX(Notes!$I$2:$N$11,MATCH(Notes!$B$2,Notes!$I$2:$I$11,0),6)*$E44</f>
        <v>978090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326030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251155</v>
      </c>
      <c r="E45" s="160">
        <f>INDEX(Data[],MATCH($A45,Data[Dist],0),MATCH(E$6,Data[#Headers],0))</f>
        <v>251155</v>
      </c>
      <c r="F45" s="160">
        <f>INDEX(Data[],MATCH($A45,Data[Dist],0),MATCH(F$6,Data[#Headers],0))</f>
        <v>251153</v>
      </c>
      <c r="G45" s="22">
        <f>INDEX(Data[],MATCH($A45,Data[Dist],0),MATCH(G$6,Data[#Headers],0))</f>
        <v>2267651</v>
      </c>
      <c r="H45" s="22">
        <f>INDEX(Data[],MATCH($A45,Data[Dist],0),MATCH(H$6,Data[#Headers],0))-G45</f>
        <v>251153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502310</v>
      </c>
      <c r="L45" s="22">
        <f>INDEX(Notes!$I$2:$N$11,MATCH(Notes!$B$2,Notes!$I$2:$I$11,0),6)*$E45</f>
        <v>753465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251155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3119546</v>
      </c>
      <c r="E46" s="160">
        <f>INDEX(Data[],MATCH($A46,Data[Dist],0),MATCH(E$6,Data[#Headers],0))</f>
        <v>2857123</v>
      </c>
      <c r="F46" s="160">
        <f>INDEX(Data[],MATCH($A46,Data[Dist],0),MATCH(F$6,Data[#Headers],0))</f>
        <v>2857123</v>
      </c>
      <c r="G46" s="22">
        <f>INDEX(Data[],MATCH($A46,Data[Dist],0),MATCH(G$6,Data[#Headers],0))</f>
        <v>27346593</v>
      </c>
      <c r="H46" s="22">
        <f>INDEX(Data[],MATCH($A46,Data[Dist],0),MATCH(H$6,Data[#Headers],0))-G46</f>
        <v>2857123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6239092</v>
      </c>
      <c r="L46" s="22">
        <f>INDEX(Notes!$I$2:$N$11,MATCH(Notes!$B$2,Notes!$I$2:$I$11,0),6)*$E46</f>
        <v>8571369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2857123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180787</v>
      </c>
      <c r="E47" s="160">
        <f>INDEX(Data[],MATCH($A47,Data[Dist],0),MATCH(E$6,Data[#Headers],0))</f>
        <v>163977</v>
      </c>
      <c r="F47" s="160">
        <f>INDEX(Data[],MATCH($A47,Data[Dist],0),MATCH(F$6,Data[#Headers],0))</f>
        <v>163978</v>
      </c>
      <c r="G47" s="22">
        <f>INDEX(Data[],MATCH($A47,Data[Dist],0),MATCH(G$6,Data[#Headers],0))</f>
        <v>1583617</v>
      </c>
      <c r="H47" s="22">
        <f>INDEX(Data[],MATCH($A47,Data[Dist],0),MATCH(H$6,Data[#Headers],0))-G47</f>
        <v>163978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361574</v>
      </c>
      <c r="L47" s="22">
        <f>INDEX(Notes!$I$2:$N$11,MATCH(Notes!$B$2,Notes!$I$2:$I$11,0),6)*$E47</f>
        <v>491931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163977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187411</v>
      </c>
      <c r="E48" s="160">
        <f>INDEX(Data[],MATCH($A48,Data[Dist],0),MATCH(E$6,Data[#Headers],0))</f>
        <v>187411</v>
      </c>
      <c r="F48" s="160">
        <f>INDEX(Data[],MATCH($A48,Data[Dist],0),MATCH(F$6,Data[#Headers],0))</f>
        <v>187410</v>
      </c>
      <c r="G48" s="22">
        <f>INDEX(Data[],MATCH($A48,Data[Dist],0),MATCH(G$6,Data[#Headers],0))</f>
        <v>1690915</v>
      </c>
      <c r="H48" s="22">
        <f>INDEX(Data[],MATCH($A48,Data[Dist],0),MATCH(H$6,Data[#Headers],0))-G48</f>
        <v>187410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374822</v>
      </c>
      <c r="L48" s="22">
        <f>INDEX(Notes!$I$2:$N$11,MATCH(Notes!$B$2,Notes!$I$2:$I$11,0),6)*$E48</f>
        <v>562233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187411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234219</v>
      </c>
      <c r="E49" s="160">
        <f>INDEX(Data[],MATCH($A49,Data[Dist],0),MATCH(E$6,Data[#Headers],0))</f>
        <v>234219</v>
      </c>
      <c r="F49" s="160">
        <f>INDEX(Data[],MATCH($A49,Data[Dist],0),MATCH(F$6,Data[#Headers],0))</f>
        <v>234217</v>
      </c>
      <c r="G49" s="22">
        <f>INDEX(Data[],MATCH($A49,Data[Dist],0),MATCH(G$6,Data[#Headers],0))</f>
        <v>2113691</v>
      </c>
      <c r="H49" s="22">
        <f>INDEX(Data[],MATCH($A49,Data[Dist],0),MATCH(H$6,Data[#Headers],0))-G49</f>
        <v>234217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468438</v>
      </c>
      <c r="L49" s="22">
        <f>INDEX(Notes!$I$2:$N$11,MATCH(Notes!$B$2,Notes!$I$2:$I$11,0),6)*$E49</f>
        <v>702657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234219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568757</v>
      </c>
      <c r="E50" s="160">
        <f>INDEX(Data[],MATCH($A50,Data[Dist],0),MATCH(E$6,Data[#Headers],0))</f>
        <v>568757</v>
      </c>
      <c r="F50" s="160">
        <f>INDEX(Data[],MATCH($A50,Data[Dist],0),MATCH(F$6,Data[#Headers],0))</f>
        <v>568758</v>
      </c>
      <c r="G50" s="22">
        <f>INDEX(Data[],MATCH($A50,Data[Dist],0),MATCH(G$6,Data[#Headers],0))</f>
        <v>5131637</v>
      </c>
      <c r="H50" s="22">
        <f>INDEX(Data[],MATCH($A50,Data[Dist],0),MATCH(H$6,Data[#Headers],0))-G50</f>
        <v>568758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1137514</v>
      </c>
      <c r="L50" s="22">
        <f>INDEX(Notes!$I$2:$N$11,MATCH(Notes!$B$2,Notes!$I$2:$I$11,0),6)*$E50</f>
        <v>1706271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568757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461900</v>
      </c>
      <c r="E51" s="160">
        <f>INDEX(Data[],MATCH($A51,Data[Dist],0),MATCH(E$6,Data[#Headers],0))</f>
        <v>461901</v>
      </c>
      <c r="F51" s="160">
        <f>INDEX(Data[],MATCH($A51,Data[Dist],0),MATCH(F$6,Data[#Headers],0))</f>
        <v>461899</v>
      </c>
      <c r="G51" s="22">
        <f>INDEX(Data[],MATCH($A51,Data[Dist],0),MATCH(G$6,Data[#Headers],0))</f>
        <v>4165715</v>
      </c>
      <c r="H51" s="22">
        <f>INDEX(Data[],MATCH($A51,Data[Dist],0),MATCH(H$6,Data[#Headers],0))-G51</f>
        <v>461899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923800</v>
      </c>
      <c r="L51" s="22">
        <f>INDEX(Notes!$I$2:$N$11,MATCH(Notes!$B$2,Notes!$I$2:$I$11,0),6)*$E51</f>
        <v>1385703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461901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1628346</v>
      </c>
      <c r="E52" s="160">
        <f>INDEX(Data[],MATCH($A52,Data[Dist],0),MATCH(E$6,Data[#Headers],0))</f>
        <v>1628346</v>
      </c>
      <c r="F52" s="160">
        <f>INDEX(Data[],MATCH($A52,Data[Dist],0),MATCH(F$6,Data[#Headers],0))</f>
        <v>1628345</v>
      </c>
      <c r="G52" s="22">
        <f>INDEX(Data[],MATCH($A52,Data[Dist],0),MATCH(G$6,Data[#Headers],0))</f>
        <v>14685302</v>
      </c>
      <c r="H52" s="22">
        <f>INDEX(Data[],MATCH($A52,Data[Dist],0),MATCH(H$6,Data[#Headers],0))-G52</f>
        <v>1628345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3256692</v>
      </c>
      <c r="L52" s="22">
        <f>INDEX(Notes!$I$2:$N$11,MATCH(Notes!$B$2,Notes!$I$2:$I$11,0),6)*$E52</f>
        <v>4885038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1628346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957784</v>
      </c>
      <c r="E53" s="160">
        <f>INDEX(Data[],MATCH($A53,Data[Dist],0),MATCH(E$6,Data[#Headers],0))</f>
        <v>957784</v>
      </c>
      <c r="F53" s="160">
        <f>INDEX(Data[],MATCH($A53,Data[Dist],0),MATCH(F$6,Data[#Headers],0))</f>
        <v>957785</v>
      </c>
      <c r="G53" s="22">
        <f>INDEX(Data[],MATCH($A53,Data[Dist],0),MATCH(G$6,Data[#Headers],0))</f>
        <v>8644748</v>
      </c>
      <c r="H53" s="22">
        <f>INDEX(Data[],MATCH($A53,Data[Dist],0),MATCH(H$6,Data[#Headers],0))-G53</f>
        <v>957785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1915568</v>
      </c>
      <c r="L53" s="22">
        <f>INDEX(Notes!$I$2:$N$11,MATCH(Notes!$B$2,Notes!$I$2:$I$11,0),6)*$E53</f>
        <v>2873352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957784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3805170</v>
      </c>
      <c r="E54" s="160">
        <f>INDEX(Data[],MATCH($A54,Data[Dist],0),MATCH(E$6,Data[#Headers],0))</f>
        <v>3805170</v>
      </c>
      <c r="F54" s="160">
        <f>INDEX(Data[],MATCH($A54,Data[Dist],0),MATCH(F$6,Data[#Headers],0))</f>
        <v>3805171</v>
      </c>
      <c r="G54" s="22">
        <f>INDEX(Data[],MATCH($A54,Data[Dist],0),MATCH(G$6,Data[#Headers],0))</f>
        <v>34329402</v>
      </c>
      <c r="H54" s="22">
        <f>INDEX(Data[],MATCH($A54,Data[Dist],0),MATCH(H$6,Data[#Headers],0))-G54</f>
        <v>3805171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7610340</v>
      </c>
      <c r="L54" s="22">
        <f>INDEX(Notes!$I$2:$N$11,MATCH(Notes!$B$2,Notes!$I$2:$I$11,0),6)*$E54</f>
        <v>11415510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3805170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11540303</v>
      </c>
      <c r="E55" s="160">
        <f>INDEX(Data[],MATCH($A55,Data[Dist],0),MATCH(E$6,Data[#Headers],0))</f>
        <v>11540303</v>
      </c>
      <c r="F55" s="160">
        <f>INDEX(Data[],MATCH($A55,Data[Dist],0),MATCH(F$6,Data[#Headers],0))</f>
        <v>11540304</v>
      </c>
      <c r="G55" s="22">
        <f>INDEX(Data[],MATCH($A55,Data[Dist],0),MATCH(G$6,Data[#Headers],0))</f>
        <v>104102311</v>
      </c>
      <c r="H55" s="22">
        <f>INDEX(Data[],MATCH($A55,Data[Dist],0),MATCH(H$6,Data[#Headers],0))-G55</f>
        <v>11540304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23080606</v>
      </c>
      <c r="L55" s="22">
        <f>INDEX(Notes!$I$2:$N$11,MATCH(Notes!$B$2,Notes!$I$2:$I$11,0),6)*$E55</f>
        <v>34620909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11540303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885989</v>
      </c>
      <c r="E56" s="160">
        <f>INDEX(Data[],MATCH($A56,Data[Dist],0),MATCH(E$6,Data[#Headers],0))</f>
        <v>885989</v>
      </c>
      <c r="F56" s="160">
        <f>INDEX(Data[],MATCH($A56,Data[Dist],0),MATCH(F$6,Data[#Headers],0))</f>
        <v>885990</v>
      </c>
      <c r="G56" s="22">
        <f>INDEX(Data[],MATCH($A56,Data[Dist],0),MATCH(G$6,Data[#Headers],0))</f>
        <v>7991945</v>
      </c>
      <c r="H56" s="22">
        <f>INDEX(Data[],MATCH($A56,Data[Dist],0),MATCH(H$6,Data[#Headers],0))-G56</f>
        <v>885990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1771978</v>
      </c>
      <c r="L56" s="22">
        <f>INDEX(Notes!$I$2:$N$11,MATCH(Notes!$B$2,Notes!$I$2:$I$11,0),6)*$E56</f>
        <v>2657967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885989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1086053</v>
      </c>
      <c r="E57" s="160">
        <f>INDEX(Data[],MATCH($A57,Data[Dist],0),MATCH(E$6,Data[#Headers],0))</f>
        <v>1086053</v>
      </c>
      <c r="F57" s="160">
        <f>INDEX(Data[],MATCH($A57,Data[Dist],0),MATCH(F$6,Data[#Headers],0))</f>
        <v>1086052</v>
      </c>
      <c r="G57" s="22">
        <f>INDEX(Data[],MATCH($A57,Data[Dist],0),MATCH(G$6,Data[#Headers],0))</f>
        <v>9794469</v>
      </c>
      <c r="H57" s="22">
        <f>INDEX(Data[],MATCH($A57,Data[Dist],0),MATCH(H$6,Data[#Headers],0))-G57</f>
        <v>1086052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2172106</v>
      </c>
      <c r="L57" s="22">
        <f>INDEX(Notes!$I$2:$N$11,MATCH(Notes!$B$2,Notes!$I$2:$I$11,0),6)*$E57</f>
        <v>3258159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1086053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515366</v>
      </c>
      <c r="E58" s="160">
        <f>INDEX(Data[],MATCH($A58,Data[Dist],0),MATCH(E$6,Data[#Headers],0))</f>
        <v>515367</v>
      </c>
      <c r="F58" s="160">
        <f>INDEX(Data[],MATCH($A58,Data[Dist],0),MATCH(F$6,Data[#Headers],0))</f>
        <v>515365</v>
      </c>
      <c r="G58" s="22">
        <f>INDEX(Data[],MATCH($A58,Data[Dist],0),MATCH(G$6,Data[#Headers],0))</f>
        <v>4650357</v>
      </c>
      <c r="H58" s="22">
        <f>INDEX(Data[],MATCH($A58,Data[Dist],0),MATCH(H$6,Data[#Headers],0))-G58</f>
        <v>515365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1030732</v>
      </c>
      <c r="L58" s="22">
        <f>INDEX(Notes!$I$2:$N$11,MATCH(Notes!$B$2,Notes!$I$2:$I$11,0),6)*$E58</f>
        <v>1546101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515367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309985</v>
      </c>
      <c r="E59" s="160">
        <f>INDEX(Data[],MATCH($A59,Data[Dist],0),MATCH(E$6,Data[#Headers],0))</f>
        <v>309985</v>
      </c>
      <c r="F59" s="160">
        <f>INDEX(Data[],MATCH($A59,Data[Dist],0),MATCH(F$6,Data[#Headers],0))</f>
        <v>309983</v>
      </c>
      <c r="G59" s="22">
        <f>INDEX(Data[],MATCH($A59,Data[Dist],0),MATCH(G$6,Data[#Headers],0))</f>
        <v>2796645</v>
      </c>
      <c r="H59" s="22">
        <f>INDEX(Data[],MATCH($A59,Data[Dist],0),MATCH(H$6,Data[#Headers],0))-G59</f>
        <v>309983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619970</v>
      </c>
      <c r="L59" s="22">
        <f>INDEX(Notes!$I$2:$N$11,MATCH(Notes!$B$2,Notes!$I$2:$I$11,0),6)*$E59</f>
        <v>929955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309985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978932</v>
      </c>
      <c r="E60" s="160">
        <f>INDEX(Data[],MATCH($A60,Data[Dist],0),MATCH(E$6,Data[#Headers],0))</f>
        <v>978933</v>
      </c>
      <c r="F60" s="160">
        <f>INDEX(Data[],MATCH($A60,Data[Dist],0),MATCH(F$6,Data[#Headers],0))</f>
        <v>978931</v>
      </c>
      <c r="G60" s="22">
        <f>INDEX(Data[],MATCH($A60,Data[Dist],0),MATCH(G$6,Data[#Headers],0))</f>
        <v>8832203</v>
      </c>
      <c r="H60" s="22">
        <f>INDEX(Data[],MATCH($A60,Data[Dist],0),MATCH(H$6,Data[#Headers],0))-G60</f>
        <v>978931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1957864</v>
      </c>
      <c r="L60" s="22">
        <f>INDEX(Notes!$I$2:$N$11,MATCH(Notes!$B$2,Notes!$I$2:$I$11,0),6)*$E60</f>
        <v>2936799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978933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302718</v>
      </c>
      <c r="E61" s="160">
        <f>INDEX(Data[],MATCH($A61,Data[Dist],0),MATCH(E$6,Data[#Headers],0))</f>
        <v>302718</v>
      </c>
      <c r="F61" s="160">
        <f>INDEX(Data[],MATCH($A61,Data[Dist],0),MATCH(F$6,Data[#Headers],0))</f>
        <v>302719</v>
      </c>
      <c r="G61" s="22">
        <f>INDEX(Data[],MATCH($A61,Data[Dist],0),MATCH(G$6,Data[#Headers],0))</f>
        <v>2730982</v>
      </c>
      <c r="H61" s="22">
        <f>INDEX(Data[],MATCH($A61,Data[Dist],0),MATCH(H$6,Data[#Headers],0))-G61</f>
        <v>302719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605436</v>
      </c>
      <c r="L61" s="22">
        <f>INDEX(Notes!$I$2:$N$11,MATCH(Notes!$B$2,Notes!$I$2:$I$11,0),6)*$E61</f>
        <v>908154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302718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546901</v>
      </c>
      <c r="E62" s="160">
        <f>INDEX(Data[],MATCH($A62,Data[Dist],0),MATCH(E$6,Data[#Headers],0))</f>
        <v>546901</v>
      </c>
      <c r="F62" s="160">
        <f>INDEX(Data[],MATCH($A62,Data[Dist],0),MATCH(F$6,Data[#Headers],0))</f>
        <v>546899</v>
      </c>
      <c r="G62" s="22">
        <f>INDEX(Data[],MATCH($A62,Data[Dist],0),MATCH(G$6,Data[#Headers],0))</f>
        <v>4931757</v>
      </c>
      <c r="H62" s="22">
        <f>INDEX(Data[],MATCH($A62,Data[Dist],0),MATCH(H$6,Data[#Headers],0))-G62</f>
        <v>546899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1093802</v>
      </c>
      <c r="L62" s="22">
        <f>INDEX(Notes!$I$2:$N$11,MATCH(Notes!$B$2,Notes!$I$2:$I$11,0),6)*$E62</f>
        <v>1640703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546901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509063</v>
      </c>
      <c r="E63" s="160">
        <f>INDEX(Data[],MATCH($A63,Data[Dist],0),MATCH(E$6,Data[#Headers],0))</f>
        <v>509063</v>
      </c>
      <c r="F63" s="160">
        <f>INDEX(Data[],MATCH($A63,Data[Dist],0),MATCH(F$6,Data[#Headers],0))</f>
        <v>509064</v>
      </c>
      <c r="G63" s="22">
        <f>INDEX(Data[],MATCH($A63,Data[Dist],0),MATCH(G$6,Data[#Headers],0))</f>
        <v>4593055</v>
      </c>
      <c r="H63" s="22">
        <f>INDEX(Data[],MATCH($A63,Data[Dist],0),MATCH(H$6,Data[#Headers],0))-G63</f>
        <v>509064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1018126</v>
      </c>
      <c r="L63" s="22">
        <f>INDEX(Notes!$I$2:$N$11,MATCH(Notes!$B$2,Notes!$I$2:$I$11,0),6)*$E63</f>
        <v>1527189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509063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969494</v>
      </c>
      <c r="E64" s="160">
        <f>INDEX(Data[],MATCH($A64,Data[Dist],0),MATCH(E$6,Data[#Headers],0))</f>
        <v>969494</v>
      </c>
      <c r="F64" s="160">
        <f>INDEX(Data[],MATCH($A64,Data[Dist],0),MATCH(F$6,Data[#Headers],0))</f>
        <v>969494</v>
      </c>
      <c r="G64" s="22">
        <f>INDEX(Data[],MATCH($A64,Data[Dist],0),MATCH(G$6,Data[#Headers],0))</f>
        <v>8744530</v>
      </c>
      <c r="H64" s="22">
        <f>INDEX(Data[],MATCH($A64,Data[Dist],0),MATCH(H$6,Data[#Headers],0))-G64</f>
        <v>969494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1938988</v>
      </c>
      <c r="L64" s="22">
        <f>INDEX(Notes!$I$2:$N$11,MATCH(Notes!$B$2,Notes!$I$2:$I$11,0),6)*$E64</f>
        <v>2908482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969494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1100268</v>
      </c>
      <c r="E65" s="160">
        <f>INDEX(Data[],MATCH($A65,Data[Dist],0),MATCH(E$6,Data[#Headers],0))</f>
        <v>1100268</v>
      </c>
      <c r="F65" s="160">
        <f>INDEX(Data[],MATCH($A65,Data[Dist],0),MATCH(F$6,Data[#Headers],0))</f>
        <v>1100267</v>
      </c>
      <c r="G65" s="22">
        <f>INDEX(Data[],MATCH($A65,Data[Dist],0),MATCH(G$6,Data[#Headers],0))</f>
        <v>9924780</v>
      </c>
      <c r="H65" s="22">
        <f>INDEX(Data[],MATCH($A65,Data[Dist],0),MATCH(H$6,Data[#Headers],0))-G65</f>
        <v>1100267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2200536</v>
      </c>
      <c r="L65" s="22">
        <f>INDEX(Notes!$I$2:$N$11,MATCH(Notes!$B$2,Notes!$I$2:$I$11,0),6)*$E65</f>
        <v>3300804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1100268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172182</v>
      </c>
      <c r="E66" s="160">
        <f>INDEX(Data[],MATCH($A66,Data[Dist],0),MATCH(E$6,Data[#Headers],0))</f>
        <v>172181</v>
      </c>
      <c r="F66" s="160">
        <f>INDEX(Data[],MATCH($A66,Data[Dist],0),MATCH(F$6,Data[#Headers],0))</f>
        <v>172182</v>
      </c>
      <c r="G66" s="22">
        <f>INDEX(Data[],MATCH($A66,Data[Dist],0),MATCH(G$6,Data[#Headers],0))</f>
        <v>1553947</v>
      </c>
      <c r="H66" s="22">
        <f>INDEX(Data[],MATCH($A66,Data[Dist],0),MATCH(H$6,Data[#Headers],0))-G66</f>
        <v>172182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344364</v>
      </c>
      <c r="L66" s="22">
        <f>INDEX(Notes!$I$2:$N$11,MATCH(Notes!$B$2,Notes!$I$2:$I$11,0),6)*$E66</f>
        <v>516543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172181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780850</v>
      </c>
      <c r="E67" s="160">
        <f>INDEX(Data[],MATCH($A67,Data[Dist],0),MATCH(E$6,Data[#Headers],0))</f>
        <v>780849</v>
      </c>
      <c r="F67" s="160">
        <f>INDEX(Data[],MATCH($A67,Data[Dist],0),MATCH(F$6,Data[#Headers],0))</f>
        <v>780850</v>
      </c>
      <c r="G67" s="22">
        <f>INDEX(Data[],MATCH($A67,Data[Dist],0),MATCH(G$6,Data[#Headers],0))</f>
        <v>7043187</v>
      </c>
      <c r="H67" s="22">
        <f>INDEX(Data[],MATCH($A67,Data[Dist],0),MATCH(H$6,Data[#Headers],0))-G67</f>
        <v>780850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1561700</v>
      </c>
      <c r="L67" s="22">
        <f>INDEX(Notes!$I$2:$N$11,MATCH(Notes!$B$2,Notes!$I$2:$I$11,0),6)*$E67</f>
        <v>2342547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780849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696097</v>
      </c>
      <c r="E68" s="160">
        <f>INDEX(Data[],MATCH($A68,Data[Dist],0),MATCH(E$6,Data[#Headers],0))</f>
        <v>696096</v>
      </c>
      <c r="F68" s="160">
        <f>INDEX(Data[],MATCH($A68,Data[Dist],0),MATCH(F$6,Data[#Headers],0))</f>
        <v>696097</v>
      </c>
      <c r="G68" s="22">
        <f>INDEX(Data[],MATCH($A68,Data[Dist],0),MATCH(G$6,Data[#Headers],0))</f>
        <v>6279714</v>
      </c>
      <c r="H68" s="22">
        <f>INDEX(Data[],MATCH($A68,Data[Dist],0),MATCH(H$6,Data[#Headers],0))-G68</f>
        <v>696097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1392194</v>
      </c>
      <c r="L68" s="22">
        <f>INDEX(Notes!$I$2:$N$11,MATCH(Notes!$B$2,Notes!$I$2:$I$11,0),6)*$E68</f>
        <v>2088288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696096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639967</v>
      </c>
      <c r="E69" s="160">
        <f>INDEX(Data[],MATCH($A69,Data[Dist],0),MATCH(E$6,Data[#Headers],0))</f>
        <v>639967</v>
      </c>
      <c r="F69" s="160">
        <f>INDEX(Data[],MATCH($A69,Data[Dist],0),MATCH(F$6,Data[#Headers],0))</f>
        <v>639966</v>
      </c>
      <c r="G69" s="22">
        <f>INDEX(Data[],MATCH($A69,Data[Dist],0),MATCH(G$6,Data[#Headers],0))</f>
        <v>5774883</v>
      </c>
      <c r="H69" s="22">
        <f>INDEX(Data[],MATCH($A69,Data[Dist],0),MATCH(H$6,Data[#Headers],0))-G69</f>
        <v>639966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1279934</v>
      </c>
      <c r="L69" s="22">
        <f>INDEX(Notes!$I$2:$N$11,MATCH(Notes!$B$2,Notes!$I$2:$I$11,0),6)*$E69</f>
        <v>1919901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639967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1129505</v>
      </c>
      <c r="E70" s="160">
        <f>INDEX(Data[],MATCH($A70,Data[Dist],0),MATCH(E$6,Data[#Headers],0))</f>
        <v>1129504</v>
      </c>
      <c r="F70" s="160">
        <f>INDEX(Data[],MATCH($A70,Data[Dist],0),MATCH(F$6,Data[#Headers],0))</f>
        <v>1129505</v>
      </c>
      <c r="G70" s="22">
        <f>INDEX(Data[],MATCH($A70,Data[Dist],0),MATCH(G$6,Data[#Headers],0))</f>
        <v>10187194</v>
      </c>
      <c r="H70" s="22">
        <f>INDEX(Data[],MATCH($A70,Data[Dist],0),MATCH(H$6,Data[#Headers],0))-G70</f>
        <v>1129505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2259010</v>
      </c>
      <c r="L70" s="22">
        <f>INDEX(Notes!$I$2:$N$11,MATCH(Notes!$B$2,Notes!$I$2:$I$11,0),6)*$E70</f>
        <v>3388512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1129504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221317</v>
      </c>
      <c r="E71" s="160">
        <f>INDEX(Data[],MATCH($A71,Data[Dist],0),MATCH(E$6,Data[#Headers],0))</f>
        <v>221317</v>
      </c>
      <c r="F71" s="160">
        <f>INDEX(Data[],MATCH($A71,Data[Dist],0),MATCH(F$6,Data[#Headers],0))</f>
        <v>221316</v>
      </c>
      <c r="G71" s="22">
        <f>INDEX(Data[],MATCH($A71,Data[Dist],0),MATCH(G$6,Data[#Headers],0))</f>
        <v>1996197</v>
      </c>
      <c r="H71" s="22">
        <f>INDEX(Data[],MATCH($A71,Data[Dist],0),MATCH(H$6,Data[#Headers],0))-G71</f>
        <v>221316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442634</v>
      </c>
      <c r="L71" s="22">
        <f>INDEX(Notes!$I$2:$N$11,MATCH(Notes!$B$2,Notes!$I$2:$I$11,0),6)*$E71</f>
        <v>663951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221317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110072</v>
      </c>
      <c r="E72" s="160">
        <f>INDEX(Data[],MATCH($A72,Data[Dist],0),MATCH(E$6,Data[#Headers],0))</f>
        <v>110072</v>
      </c>
      <c r="F72" s="160">
        <f>INDEX(Data[],MATCH($A72,Data[Dist],0),MATCH(F$6,Data[#Headers],0))</f>
        <v>110070</v>
      </c>
      <c r="G72" s="22">
        <f>INDEX(Data[],MATCH($A72,Data[Dist],0),MATCH(G$6,Data[#Headers],0))</f>
        <v>995000</v>
      </c>
      <c r="H72" s="22">
        <f>INDEX(Data[],MATCH($A72,Data[Dist],0),MATCH(H$6,Data[#Headers],0))-G72</f>
        <v>110070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220144</v>
      </c>
      <c r="L72" s="22">
        <f>INDEX(Notes!$I$2:$N$11,MATCH(Notes!$B$2,Notes!$I$2:$I$11,0),6)*$E72</f>
        <v>330216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110072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1944386</v>
      </c>
      <c r="E73" s="160">
        <f>INDEX(Data[],MATCH($A73,Data[Dist],0),MATCH(E$6,Data[#Headers],0))</f>
        <v>1944386</v>
      </c>
      <c r="F73" s="160">
        <f>INDEX(Data[],MATCH($A73,Data[Dist],0),MATCH(F$6,Data[#Headers],0))</f>
        <v>1944384</v>
      </c>
      <c r="G73" s="22">
        <f>INDEX(Data[],MATCH($A73,Data[Dist],0),MATCH(G$6,Data[#Headers],0))</f>
        <v>17543578</v>
      </c>
      <c r="H73" s="22">
        <f>INDEX(Data[],MATCH($A73,Data[Dist],0),MATCH(H$6,Data[#Headers],0))-G73</f>
        <v>1944384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3888772</v>
      </c>
      <c r="L73" s="22">
        <f>INDEX(Notes!$I$2:$N$11,MATCH(Notes!$B$2,Notes!$I$2:$I$11,0),6)*$E73</f>
        <v>5833158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1944386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501433</v>
      </c>
      <c r="E74" s="160">
        <f>INDEX(Data[],MATCH($A74,Data[Dist],0),MATCH(E$6,Data[#Headers],0))</f>
        <v>501433</v>
      </c>
      <c r="F74" s="160">
        <f>INDEX(Data[],MATCH($A74,Data[Dist],0),MATCH(F$6,Data[#Headers],0))</f>
        <v>501432</v>
      </c>
      <c r="G74" s="22">
        <f>INDEX(Data[],MATCH($A74,Data[Dist],0),MATCH(G$6,Data[#Headers],0))</f>
        <v>4530505</v>
      </c>
      <c r="H74" s="22">
        <f>INDEX(Data[],MATCH($A74,Data[Dist],0),MATCH(H$6,Data[#Headers],0))-G74</f>
        <v>501432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1002866</v>
      </c>
      <c r="L74" s="22">
        <f>INDEX(Notes!$I$2:$N$11,MATCH(Notes!$B$2,Notes!$I$2:$I$11,0),6)*$E74</f>
        <v>1504299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501433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3123042</v>
      </c>
      <c r="E75" s="160">
        <f>INDEX(Data[],MATCH($A75,Data[Dist],0),MATCH(E$6,Data[#Headers],0))</f>
        <v>3123042</v>
      </c>
      <c r="F75" s="160">
        <f>INDEX(Data[],MATCH($A75,Data[Dist],0),MATCH(F$6,Data[#Headers],0))</f>
        <v>3123040</v>
      </c>
      <c r="G75" s="22">
        <f>INDEX(Data[],MATCH($A75,Data[Dist],0),MATCH(G$6,Data[#Headers],0))</f>
        <v>28161486</v>
      </c>
      <c r="H75" s="22">
        <f>INDEX(Data[],MATCH($A75,Data[Dist],0),MATCH(H$6,Data[#Headers],0))-G75</f>
        <v>3123040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6246084</v>
      </c>
      <c r="L75" s="22">
        <f>INDEX(Notes!$I$2:$N$11,MATCH(Notes!$B$2,Notes!$I$2:$I$11,0),6)*$E75</f>
        <v>9369126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3123042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501148</v>
      </c>
      <c r="E76" s="160">
        <f>INDEX(Data[],MATCH($A76,Data[Dist],0),MATCH(E$6,Data[#Headers],0))</f>
        <v>501149</v>
      </c>
      <c r="F76" s="160">
        <f>INDEX(Data[],MATCH($A76,Data[Dist],0),MATCH(F$6,Data[#Headers],0))</f>
        <v>501147</v>
      </c>
      <c r="G76" s="22">
        <f>INDEX(Data[],MATCH($A76,Data[Dist],0),MATCH(G$6,Data[#Headers],0))</f>
        <v>4520951</v>
      </c>
      <c r="H76" s="22">
        <f>INDEX(Data[],MATCH($A76,Data[Dist],0),MATCH(H$6,Data[#Headers],0))-G76</f>
        <v>501147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1002296</v>
      </c>
      <c r="L76" s="22">
        <f>INDEX(Notes!$I$2:$N$11,MATCH(Notes!$B$2,Notes!$I$2:$I$11,0),6)*$E76</f>
        <v>1503447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501149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3334909</v>
      </c>
      <c r="E77" s="160">
        <f>INDEX(Data[],MATCH($A77,Data[Dist],0),MATCH(E$6,Data[#Headers],0))</f>
        <v>3334910</v>
      </c>
      <c r="F77" s="160">
        <f>INDEX(Data[],MATCH($A77,Data[Dist],0),MATCH(F$6,Data[#Headers],0))</f>
        <v>3334908</v>
      </c>
      <c r="G77" s="22">
        <f>INDEX(Data[],MATCH($A77,Data[Dist],0),MATCH(G$6,Data[#Headers],0))</f>
        <v>30091468</v>
      </c>
      <c r="H77" s="22">
        <f>INDEX(Data[],MATCH($A77,Data[Dist],0),MATCH(H$6,Data[#Headers],0))-G77</f>
        <v>3334908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6669818</v>
      </c>
      <c r="L77" s="22">
        <f>INDEX(Notes!$I$2:$N$11,MATCH(Notes!$B$2,Notes!$I$2:$I$11,0),6)*$E77</f>
        <v>10004730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3334910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315368</v>
      </c>
      <c r="E78" s="160">
        <f>INDEX(Data[],MATCH($A78,Data[Dist],0),MATCH(E$6,Data[#Headers],0))</f>
        <v>315367</v>
      </c>
      <c r="F78" s="160">
        <f>INDEX(Data[],MATCH($A78,Data[Dist],0),MATCH(F$6,Data[#Headers],0))</f>
        <v>315368</v>
      </c>
      <c r="G78" s="22">
        <f>INDEX(Data[],MATCH($A78,Data[Dist],0),MATCH(G$6,Data[#Headers],0))</f>
        <v>2845273</v>
      </c>
      <c r="H78" s="22">
        <f>INDEX(Data[],MATCH($A78,Data[Dist],0),MATCH(H$6,Data[#Headers],0))-G78</f>
        <v>315368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630736</v>
      </c>
      <c r="L78" s="22">
        <f>INDEX(Notes!$I$2:$N$11,MATCH(Notes!$B$2,Notes!$I$2:$I$11,0),6)*$E78</f>
        <v>946101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315367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242414</v>
      </c>
      <c r="E79" s="160">
        <f>INDEX(Data[],MATCH($A79,Data[Dist],0),MATCH(E$6,Data[#Headers],0))</f>
        <v>242414</v>
      </c>
      <c r="F79" s="160">
        <f>INDEX(Data[],MATCH($A79,Data[Dist],0),MATCH(F$6,Data[#Headers],0))</f>
        <v>242413</v>
      </c>
      <c r="G79" s="22">
        <f>INDEX(Data[],MATCH($A79,Data[Dist],0),MATCH(G$6,Data[#Headers],0))</f>
        <v>2188526</v>
      </c>
      <c r="H79" s="22">
        <f>INDEX(Data[],MATCH($A79,Data[Dist],0),MATCH(H$6,Data[#Headers],0))-G79</f>
        <v>242413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484828</v>
      </c>
      <c r="L79" s="22">
        <f>INDEX(Notes!$I$2:$N$11,MATCH(Notes!$B$2,Notes!$I$2:$I$11,0),6)*$E79</f>
        <v>727242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242414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560306</v>
      </c>
      <c r="E80" s="160">
        <f>INDEX(Data[],MATCH($A80,Data[Dist],0),MATCH(E$6,Data[#Headers],0))</f>
        <v>560306</v>
      </c>
      <c r="F80" s="160">
        <f>INDEX(Data[],MATCH($A80,Data[Dist],0),MATCH(F$6,Data[#Headers],0))</f>
        <v>560304</v>
      </c>
      <c r="G80" s="22">
        <f>INDEX(Data[],MATCH($A80,Data[Dist],0),MATCH(G$6,Data[#Headers],0))</f>
        <v>5053890</v>
      </c>
      <c r="H80" s="22">
        <f>INDEX(Data[],MATCH($A80,Data[Dist],0),MATCH(H$6,Data[#Headers],0))-G80</f>
        <v>560304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1120612</v>
      </c>
      <c r="L80" s="22">
        <f>INDEX(Notes!$I$2:$N$11,MATCH(Notes!$B$2,Notes!$I$2:$I$11,0),6)*$E80</f>
        <v>1680918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560306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290768</v>
      </c>
      <c r="E81" s="160">
        <f>INDEX(Data[],MATCH($A81,Data[Dist],0),MATCH(E$6,Data[#Headers],0))</f>
        <v>290768</v>
      </c>
      <c r="F81" s="160">
        <f>INDEX(Data[],MATCH($A81,Data[Dist],0),MATCH(F$6,Data[#Headers],0))</f>
        <v>290766</v>
      </c>
      <c r="G81" s="22">
        <f>INDEX(Data[],MATCH($A81,Data[Dist],0),MATCH(G$6,Data[#Headers],0))</f>
        <v>2623292</v>
      </c>
      <c r="H81" s="22">
        <f>INDEX(Data[],MATCH($A81,Data[Dist],0),MATCH(H$6,Data[#Headers],0))-G81</f>
        <v>290766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581536</v>
      </c>
      <c r="L81" s="22">
        <f>INDEX(Notes!$I$2:$N$11,MATCH(Notes!$B$2,Notes!$I$2:$I$11,0),6)*$E81</f>
        <v>872304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290768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179601</v>
      </c>
      <c r="E82" s="160">
        <f>INDEX(Data[],MATCH($A82,Data[Dist],0),MATCH(E$6,Data[#Headers],0))</f>
        <v>179601</v>
      </c>
      <c r="F82" s="160">
        <f>INDEX(Data[],MATCH($A82,Data[Dist],0),MATCH(F$6,Data[#Headers],0))</f>
        <v>179601</v>
      </c>
      <c r="G82" s="22">
        <f>INDEX(Data[],MATCH($A82,Data[Dist],0),MATCH(G$6,Data[#Headers],0))</f>
        <v>1622145</v>
      </c>
      <c r="H82" s="22">
        <f>INDEX(Data[],MATCH($A82,Data[Dist],0),MATCH(H$6,Data[#Headers],0))-G82</f>
        <v>179601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359202</v>
      </c>
      <c r="L82" s="22">
        <f>INDEX(Notes!$I$2:$N$11,MATCH(Notes!$B$2,Notes!$I$2:$I$11,0),6)*$E82</f>
        <v>538803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179601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7599784</v>
      </c>
      <c r="E83" s="160">
        <f>INDEX(Data[],MATCH($A83,Data[Dist],0),MATCH(E$6,Data[#Headers],0))</f>
        <v>7599784</v>
      </c>
      <c r="F83" s="160">
        <f>INDEX(Data[],MATCH($A83,Data[Dist],0),MATCH(F$6,Data[#Headers],0))</f>
        <v>7599783</v>
      </c>
      <c r="G83" s="22">
        <f>INDEX(Data[],MATCH($A83,Data[Dist],0),MATCH(G$6,Data[#Headers],0))</f>
        <v>68528776</v>
      </c>
      <c r="H83" s="22">
        <f>INDEX(Data[],MATCH($A83,Data[Dist],0),MATCH(H$6,Data[#Headers],0))-G83</f>
        <v>7599783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15199568</v>
      </c>
      <c r="L83" s="22">
        <f>INDEX(Notes!$I$2:$N$11,MATCH(Notes!$B$2,Notes!$I$2:$I$11,0),6)*$E83</f>
        <v>22799352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7599784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1026333</v>
      </c>
      <c r="E84" s="160">
        <f>INDEX(Data[],MATCH($A84,Data[Dist],0),MATCH(E$6,Data[#Headers],0))</f>
        <v>1026333</v>
      </c>
      <c r="F84" s="160">
        <f>INDEX(Data[],MATCH($A84,Data[Dist],0),MATCH(F$6,Data[#Headers],0))</f>
        <v>1026331</v>
      </c>
      <c r="G84" s="22">
        <f>INDEX(Data[],MATCH($A84,Data[Dist],0),MATCH(G$6,Data[#Headers],0))</f>
        <v>9257965</v>
      </c>
      <c r="H84" s="22">
        <f>INDEX(Data[],MATCH($A84,Data[Dist],0),MATCH(H$6,Data[#Headers],0))-G84</f>
        <v>1026331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2052666</v>
      </c>
      <c r="L84" s="22">
        <f>INDEX(Notes!$I$2:$N$11,MATCH(Notes!$B$2,Notes!$I$2:$I$11,0),6)*$E84</f>
        <v>3078999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1026333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2359227</v>
      </c>
      <c r="E85" s="160">
        <f>INDEX(Data[],MATCH($A85,Data[Dist],0),MATCH(E$6,Data[#Headers],0))</f>
        <v>2359227</v>
      </c>
      <c r="F85" s="160">
        <f>INDEX(Data[],MATCH($A85,Data[Dist],0),MATCH(F$6,Data[#Headers],0))</f>
        <v>2359226</v>
      </c>
      <c r="G85" s="22">
        <f>INDEX(Data[],MATCH($A85,Data[Dist],0),MATCH(G$6,Data[#Headers],0))</f>
        <v>21285255</v>
      </c>
      <c r="H85" s="22">
        <f>INDEX(Data[],MATCH($A85,Data[Dist],0),MATCH(H$6,Data[#Headers],0))-G85</f>
        <v>2359226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4718454</v>
      </c>
      <c r="L85" s="22">
        <f>INDEX(Notes!$I$2:$N$11,MATCH(Notes!$B$2,Notes!$I$2:$I$11,0),6)*$E85</f>
        <v>7077681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2359227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302719</v>
      </c>
      <c r="E86" s="160">
        <f>INDEX(Data[],MATCH($A86,Data[Dist],0),MATCH(E$6,Data[#Headers],0))</f>
        <v>302719</v>
      </c>
      <c r="F86" s="160">
        <f>INDEX(Data[],MATCH($A86,Data[Dist],0),MATCH(F$6,Data[#Headers],0))</f>
        <v>302719</v>
      </c>
      <c r="G86" s="22">
        <f>INDEX(Data[],MATCH($A86,Data[Dist],0),MATCH(G$6,Data[#Headers],0))</f>
        <v>2730963</v>
      </c>
      <c r="H86" s="22">
        <f>INDEX(Data[],MATCH($A86,Data[Dist],0),MATCH(H$6,Data[#Headers],0))-G86</f>
        <v>302719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605438</v>
      </c>
      <c r="L86" s="22">
        <f>INDEX(Notes!$I$2:$N$11,MATCH(Notes!$B$2,Notes!$I$2:$I$11,0),6)*$E86</f>
        <v>908157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302719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10679133</v>
      </c>
      <c r="E87" s="160">
        <f>INDEX(Data[],MATCH($A87,Data[Dist],0),MATCH(E$6,Data[#Headers],0))</f>
        <v>10679134</v>
      </c>
      <c r="F87" s="160">
        <f>INDEX(Data[],MATCH($A87,Data[Dist],0),MATCH(F$6,Data[#Headers],0))</f>
        <v>10679132</v>
      </c>
      <c r="G87" s="22">
        <f>INDEX(Data[],MATCH($A87,Data[Dist],0),MATCH(G$6,Data[#Headers],0))</f>
        <v>96324844</v>
      </c>
      <c r="H87" s="22">
        <f>INDEX(Data[],MATCH($A87,Data[Dist],0),MATCH(H$6,Data[#Headers],0))-G87</f>
        <v>10679132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21358266</v>
      </c>
      <c r="L87" s="22">
        <f>INDEX(Notes!$I$2:$N$11,MATCH(Notes!$B$2,Notes!$I$2:$I$11,0),6)*$E87</f>
        <v>32037402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10679134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800809</v>
      </c>
      <c r="E88" s="160">
        <f>INDEX(Data[],MATCH($A88,Data[Dist],0),MATCH(E$6,Data[#Headers],0))</f>
        <v>800809</v>
      </c>
      <c r="F88" s="160">
        <f>INDEX(Data[],MATCH($A88,Data[Dist],0),MATCH(F$6,Data[#Headers],0))</f>
        <v>800808</v>
      </c>
      <c r="G88" s="22">
        <f>INDEX(Data[],MATCH($A88,Data[Dist],0),MATCH(G$6,Data[#Headers],0))</f>
        <v>7224525</v>
      </c>
      <c r="H88" s="22">
        <f>INDEX(Data[],MATCH($A88,Data[Dist],0),MATCH(H$6,Data[#Headers],0))-G88</f>
        <v>800808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1601618</v>
      </c>
      <c r="L88" s="22">
        <f>INDEX(Notes!$I$2:$N$11,MATCH(Notes!$B$2,Notes!$I$2:$I$11,0),6)*$E88</f>
        <v>2402427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800809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899746</v>
      </c>
      <c r="E89" s="160">
        <f>INDEX(Data[],MATCH($A89,Data[Dist],0),MATCH(E$6,Data[#Headers],0))</f>
        <v>899746</v>
      </c>
      <c r="F89" s="160">
        <f>INDEX(Data[],MATCH($A89,Data[Dist],0),MATCH(F$6,Data[#Headers],0))</f>
        <v>899744</v>
      </c>
      <c r="G89" s="22">
        <f>INDEX(Data[],MATCH($A89,Data[Dist],0),MATCH(G$6,Data[#Headers],0))</f>
        <v>8120570</v>
      </c>
      <c r="H89" s="22">
        <f>INDEX(Data[],MATCH($A89,Data[Dist],0),MATCH(H$6,Data[#Headers],0))-G89</f>
        <v>899744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1799492</v>
      </c>
      <c r="L89" s="22">
        <f>INDEX(Notes!$I$2:$N$11,MATCH(Notes!$B$2,Notes!$I$2:$I$11,0),6)*$E89</f>
        <v>2699238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899746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137422</v>
      </c>
      <c r="E90" s="160">
        <f>INDEX(Data[],MATCH($A90,Data[Dist],0),MATCH(E$6,Data[#Headers],0))</f>
        <v>137422</v>
      </c>
      <c r="F90" s="160">
        <f>INDEX(Data[],MATCH($A90,Data[Dist],0),MATCH(F$6,Data[#Headers],0))</f>
        <v>137422</v>
      </c>
      <c r="G90" s="22">
        <f>INDEX(Data[],MATCH($A90,Data[Dist],0),MATCH(G$6,Data[#Headers],0))</f>
        <v>1239798</v>
      </c>
      <c r="H90" s="22">
        <f>INDEX(Data[],MATCH($A90,Data[Dist],0),MATCH(H$6,Data[#Headers],0))-G90</f>
        <v>137422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274844</v>
      </c>
      <c r="L90" s="22">
        <f>INDEX(Notes!$I$2:$N$11,MATCH(Notes!$B$2,Notes!$I$2:$I$11,0),6)*$E90</f>
        <v>412266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137422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1740704</v>
      </c>
      <c r="E91" s="160">
        <f>INDEX(Data[],MATCH($A91,Data[Dist],0),MATCH(E$6,Data[#Headers],0))</f>
        <v>1740704</v>
      </c>
      <c r="F91" s="160">
        <f>INDEX(Data[],MATCH($A91,Data[Dist],0),MATCH(F$6,Data[#Headers],0))</f>
        <v>1740703</v>
      </c>
      <c r="G91" s="22">
        <f>INDEX(Data[],MATCH($A91,Data[Dist],0),MATCH(G$6,Data[#Headers],0))</f>
        <v>15696756</v>
      </c>
      <c r="H91" s="22">
        <f>INDEX(Data[],MATCH($A91,Data[Dist],0),MATCH(H$6,Data[#Headers],0))-G91</f>
        <v>1740703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3481408</v>
      </c>
      <c r="L91" s="22">
        <f>INDEX(Notes!$I$2:$N$11,MATCH(Notes!$B$2,Notes!$I$2:$I$11,0),6)*$E91</f>
        <v>5222112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1740704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641432</v>
      </c>
      <c r="E92" s="160">
        <f>INDEX(Data[],MATCH($A92,Data[Dist],0),MATCH(E$6,Data[#Headers],0))</f>
        <v>641432</v>
      </c>
      <c r="F92" s="160">
        <f>INDEX(Data[],MATCH($A92,Data[Dist],0),MATCH(F$6,Data[#Headers],0))</f>
        <v>641432</v>
      </c>
      <c r="G92" s="22">
        <f>INDEX(Data[],MATCH($A92,Data[Dist],0),MATCH(G$6,Data[#Headers],0))</f>
        <v>5785840</v>
      </c>
      <c r="H92" s="22">
        <f>INDEX(Data[],MATCH($A92,Data[Dist],0),MATCH(H$6,Data[#Headers],0))-G92</f>
        <v>641432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1282864</v>
      </c>
      <c r="L92" s="22">
        <f>INDEX(Notes!$I$2:$N$11,MATCH(Notes!$B$2,Notes!$I$2:$I$11,0),6)*$E92</f>
        <v>1924296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641432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26147664</v>
      </c>
      <c r="E93" s="160">
        <f>INDEX(Data[],MATCH($A93,Data[Dist],0),MATCH(E$6,Data[#Headers],0))</f>
        <v>26147665</v>
      </c>
      <c r="F93" s="160">
        <f>INDEX(Data[],MATCH($A93,Data[Dist],0),MATCH(F$6,Data[#Headers],0))</f>
        <v>26147663</v>
      </c>
      <c r="G93" s="22">
        <f>INDEX(Data[],MATCH($A93,Data[Dist],0),MATCH(G$6,Data[#Headers],0))</f>
        <v>235790963</v>
      </c>
      <c r="H93" s="22">
        <f>INDEX(Data[],MATCH($A93,Data[Dist],0),MATCH(H$6,Data[#Headers],0))-G93</f>
        <v>26147663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52295328</v>
      </c>
      <c r="L93" s="22">
        <f>INDEX(Notes!$I$2:$N$11,MATCH(Notes!$B$2,Notes!$I$2:$I$11,0),6)*$E93</f>
        <v>78442995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26147665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89012</v>
      </c>
      <c r="E94" s="160">
        <f>INDEX(Data[],MATCH($A94,Data[Dist],0),MATCH(E$6,Data[#Headers],0))</f>
        <v>89013</v>
      </c>
      <c r="F94" s="160">
        <f>INDEX(Data[],MATCH($A94,Data[Dist],0),MATCH(F$6,Data[#Headers],0))</f>
        <v>89011</v>
      </c>
      <c r="G94" s="22">
        <f>INDEX(Data[],MATCH($A94,Data[Dist],0),MATCH(G$6,Data[#Headers],0))</f>
        <v>802791</v>
      </c>
      <c r="H94" s="22">
        <f>INDEX(Data[],MATCH($A94,Data[Dist],0),MATCH(H$6,Data[#Headers],0))-G94</f>
        <v>89011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178024</v>
      </c>
      <c r="L94" s="22">
        <f>INDEX(Notes!$I$2:$N$11,MATCH(Notes!$B$2,Notes!$I$2:$I$11,0),6)*$E94</f>
        <v>267039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89013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622964</v>
      </c>
      <c r="E95" s="160">
        <f>INDEX(Data[],MATCH($A95,Data[Dist],0),MATCH(E$6,Data[#Headers],0))</f>
        <v>622964</v>
      </c>
      <c r="F95" s="160">
        <f>INDEX(Data[],MATCH($A95,Data[Dist],0),MATCH(F$6,Data[#Headers],0))</f>
        <v>622965</v>
      </c>
      <c r="G95" s="22">
        <f>INDEX(Data[],MATCH($A95,Data[Dist],0),MATCH(G$6,Data[#Headers],0))</f>
        <v>5619832</v>
      </c>
      <c r="H95" s="22">
        <f>INDEX(Data[],MATCH($A95,Data[Dist],0),MATCH(H$6,Data[#Headers],0))-G95</f>
        <v>622965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1245928</v>
      </c>
      <c r="L95" s="22">
        <f>INDEX(Notes!$I$2:$N$11,MATCH(Notes!$B$2,Notes!$I$2:$I$11,0),6)*$E95</f>
        <v>1868892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622964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7500430</v>
      </c>
      <c r="E96" s="160">
        <f>INDEX(Data[],MATCH($A96,Data[Dist],0),MATCH(E$6,Data[#Headers],0))</f>
        <v>7500431</v>
      </c>
      <c r="F96" s="160">
        <f>INDEX(Data[],MATCH($A96,Data[Dist],0),MATCH(F$6,Data[#Headers],0))</f>
        <v>7500429</v>
      </c>
      <c r="G96" s="22">
        <f>INDEX(Data[],MATCH($A96,Data[Dist],0),MATCH(G$6,Data[#Headers],0))</f>
        <v>67654957</v>
      </c>
      <c r="H96" s="22">
        <f>INDEX(Data[],MATCH($A96,Data[Dist],0),MATCH(H$6,Data[#Headers],0))-G96</f>
        <v>7500429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15000860</v>
      </c>
      <c r="L96" s="22">
        <f>INDEX(Notes!$I$2:$N$11,MATCH(Notes!$B$2,Notes!$I$2:$I$11,0),6)*$E96</f>
        <v>22501293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7500431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253292</v>
      </c>
      <c r="E97" s="160">
        <f>INDEX(Data[],MATCH($A97,Data[Dist],0),MATCH(E$6,Data[#Headers],0))</f>
        <v>253292</v>
      </c>
      <c r="F97" s="160">
        <f>INDEX(Data[],MATCH($A97,Data[Dist],0),MATCH(F$6,Data[#Headers],0))</f>
        <v>253293</v>
      </c>
      <c r="G97" s="22">
        <f>INDEX(Data[],MATCH($A97,Data[Dist],0),MATCH(G$6,Data[#Headers],0))</f>
        <v>2285128</v>
      </c>
      <c r="H97" s="22">
        <f>INDEX(Data[],MATCH($A97,Data[Dist],0),MATCH(H$6,Data[#Headers],0))-G97</f>
        <v>253293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506584</v>
      </c>
      <c r="L97" s="22">
        <f>INDEX(Notes!$I$2:$N$11,MATCH(Notes!$B$2,Notes!$I$2:$I$11,0),6)*$E97</f>
        <v>759876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253292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208769</v>
      </c>
      <c r="E98" s="160">
        <f>INDEX(Data[],MATCH($A98,Data[Dist],0),MATCH(E$6,Data[#Headers],0))</f>
        <v>208769</v>
      </c>
      <c r="F98" s="160">
        <f>INDEX(Data[],MATCH($A98,Data[Dist],0),MATCH(F$6,Data[#Headers],0))</f>
        <v>208768</v>
      </c>
      <c r="G98" s="22">
        <f>INDEX(Data[],MATCH($A98,Data[Dist],0),MATCH(G$6,Data[#Headers],0))</f>
        <v>1884613</v>
      </c>
      <c r="H98" s="22">
        <f>INDEX(Data[],MATCH($A98,Data[Dist],0),MATCH(H$6,Data[#Headers],0))-G98</f>
        <v>208768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417538</v>
      </c>
      <c r="L98" s="22">
        <f>INDEX(Notes!$I$2:$N$11,MATCH(Notes!$B$2,Notes!$I$2:$I$11,0),6)*$E98</f>
        <v>626307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208769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325582</v>
      </c>
      <c r="E99" s="160">
        <f>INDEX(Data[],MATCH($A99,Data[Dist],0),MATCH(E$6,Data[#Headers],0))</f>
        <v>325582</v>
      </c>
      <c r="F99" s="160">
        <f>INDEX(Data[],MATCH($A99,Data[Dist],0),MATCH(F$6,Data[#Headers],0))</f>
        <v>325582</v>
      </c>
      <c r="G99" s="22">
        <f>INDEX(Data[],MATCH($A99,Data[Dist],0),MATCH(G$6,Data[#Headers],0))</f>
        <v>2937798</v>
      </c>
      <c r="H99" s="22">
        <f>INDEX(Data[],MATCH($A99,Data[Dist],0),MATCH(H$6,Data[#Headers],0))-G99</f>
        <v>325582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651164</v>
      </c>
      <c r="L99" s="22">
        <f>INDEX(Notes!$I$2:$N$11,MATCH(Notes!$B$2,Notes!$I$2:$I$11,0),6)*$E99</f>
        <v>976746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325582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643416</v>
      </c>
      <c r="E100" s="160">
        <f>INDEX(Data[],MATCH($A100,Data[Dist],0),MATCH(E$6,Data[#Headers],0))</f>
        <v>643415</v>
      </c>
      <c r="F100" s="160">
        <f>INDEX(Data[],MATCH($A100,Data[Dist],0),MATCH(F$6,Data[#Headers],0))</f>
        <v>643416</v>
      </c>
      <c r="G100" s="22">
        <f>INDEX(Data[],MATCH($A100,Data[Dist],0),MATCH(G$6,Data[#Headers],0))</f>
        <v>5805233</v>
      </c>
      <c r="H100" s="22">
        <f>INDEX(Data[],MATCH($A100,Data[Dist],0),MATCH(H$6,Data[#Headers],0))-G100</f>
        <v>643416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1286832</v>
      </c>
      <c r="L100" s="22">
        <f>INDEX(Notes!$I$2:$N$11,MATCH(Notes!$B$2,Notes!$I$2:$I$11,0),6)*$E100</f>
        <v>1930245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643415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744551</v>
      </c>
      <c r="E101" s="160">
        <f>INDEX(Data[],MATCH($A101,Data[Dist],0),MATCH(E$6,Data[#Headers],0))</f>
        <v>744551</v>
      </c>
      <c r="F101" s="160">
        <f>INDEX(Data[],MATCH($A101,Data[Dist],0),MATCH(F$6,Data[#Headers],0))</f>
        <v>744549</v>
      </c>
      <c r="G101" s="22">
        <f>INDEX(Data[],MATCH($A101,Data[Dist],0),MATCH(G$6,Data[#Headers],0))</f>
        <v>6715251</v>
      </c>
      <c r="H101" s="22">
        <f>INDEX(Data[],MATCH($A101,Data[Dist],0),MATCH(H$6,Data[#Headers],0))-G101</f>
        <v>744549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1489102</v>
      </c>
      <c r="L101" s="22">
        <f>INDEX(Notes!$I$2:$N$11,MATCH(Notes!$B$2,Notes!$I$2:$I$11,0),6)*$E101</f>
        <v>2233653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744551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372489</v>
      </c>
      <c r="E102" s="160">
        <f>INDEX(Data[],MATCH($A102,Data[Dist],0),MATCH(E$6,Data[#Headers],0))</f>
        <v>372489</v>
      </c>
      <c r="F102" s="160">
        <f>INDEX(Data[],MATCH($A102,Data[Dist],0),MATCH(F$6,Data[#Headers],0))</f>
        <v>372489</v>
      </c>
      <c r="G102" s="22">
        <f>INDEX(Data[],MATCH($A102,Data[Dist],0),MATCH(G$6,Data[#Headers],0))</f>
        <v>3360841</v>
      </c>
      <c r="H102" s="22">
        <f>INDEX(Data[],MATCH($A102,Data[Dist],0),MATCH(H$6,Data[#Headers],0))-G102</f>
        <v>372489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744978</v>
      </c>
      <c r="L102" s="22">
        <f>INDEX(Notes!$I$2:$N$11,MATCH(Notes!$B$2,Notes!$I$2:$I$11,0),6)*$E102</f>
        <v>1117467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372489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385243</v>
      </c>
      <c r="E103" s="160">
        <f>INDEX(Data[],MATCH($A103,Data[Dist],0),MATCH(E$6,Data[#Headers],0))</f>
        <v>385243</v>
      </c>
      <c r="F103" s="160">
        <f>INDEX(Data[],MATCH($A103,Data[Dist],0),MATCH(F$6,Data[#Headers],0))</f>
        <v>385244</v>
      </c>
      <c r="G103" s="22">
        <f>INDEX(Data[],MATCH($A103,Data[Dist],0),MATCH(G$6,Data[#Headers],0))</f>
        <v>3475323</v>
      </c>
      <c r="H103" s="22">
        <f>INDEX(Data[],MATCH($A103,Data[Dist],0),MATCH(H$6,Data[#Headers],0))-G103</f>
        <v>385244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770486</v>
      </c>
      <c r="L103" s="22">
        <f>INDEX(Notes!$I$2:$N$11,MATCH(Notes!$B$2,Notes!$I$2:$I$11,0),6)*$E103</f>
        <v>1155729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385243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393502</v>
      </c>
      <c r="E104" s="160">
        <f>INDEX(Data[],MATCH($A104,Data[Dist],0),MATCH(E$6,Data[#Headers],0))</f>
        <v>393502</v>
      </c>
      <c r="F104" s="160">
        <f>INDEX(Data[],MATCH($A104,Data[Dist],0),MATCH(F$6,Data[#Headers],0))</f>
        <v>393500</v>
      </c>
      <c r="G104" s="22">
        <f>INDEX(Data[],MATCH($A104,Data[Dist],0),MATCH(G$6,Data[#Headers],0))</f>
        <v>3549766</v>
      </c>
      <c r="H104" s="22">
        <f>INDEX(Data[],MATCH($A104,Data[Dist],0),MATCH(H$6,Data[#Headers],0))-G104</f>
        <v>393500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787004</v>
      </c>
      <c r="L104" s="22">
        <f>INDEX(Notes!$I$2:$N$11,MATCH(Notes!$B$2,Notes!$I$2:$I$11,0),6)*$E104</f>
        <v>1180506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393502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365929</v>
      </c>
      <c r="E105" s="160">
        <f>INDEX(Data[],MATCH($A105,Data[Dist],0),MATCH(E$6,Data[#Headers],0))</f>
        <v>365929</v>
      </c>
      <c r="F105" s="160">
        <f>INDEX(Data[],MATCH($A105,Data[Dist],0),MATCH(F$6,Data[#Headers],0))</f>
        <v>365930</v>
      </c>
      <c r="G105" s="22">
        <f>INDEX(Data[],MATCH($A105,Data[Dist],0),MATCH(G$6,Data[#Headers],0))</f>
        <v>3300457</v>
      </c>
      <c r="H105" s="22">
        <f>INDEX(Data[],MATCH($A105,Data[Dist],0),MATCH(H$6,Data[#Headers],0))-G105</f>
        <v>365930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731858</v>
      </c>
      <c r="L105" s="22">
        <f>INDEX(Notes!$I$2:$N$11,MATCH(Notes!$B$2,Notes!$I$2:$I$11,0),6)*$E105</f>
        <v>1097787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365929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193944</v>
      </c>
      <c r="E106" s="160">
        <f>INDEX(Data[],MATCH($A106,Data[Dist],0),MATCH(E$6,Data[#Headers],0))</f>
        <v>193944</v>
      </c>
      <c r="F106" s="160">
        <f>INDEX(Data[],MATCH($A106,Data[Dist],0),MATCH(F$6,Data[#Headers],0))</f>
        <v>193945</v>
      </c>
      <c r="G106" s="22">
        <f>INDEX(Data[],MATCH($A106,Data[Dist],0),MATCH(G$6,Data[#Headers],0))</f>
        <v>1750468</v>
      </c>
      <c r="H106" s="22">
        <f>INDEX(Data[],MATCH($A106,Data[Dist],0),MATCH(H$6,Data[#Headers],0))-G106</f>
        <v>193945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387888</v>
      </c>
      <c r="L106" s="22">
        <f>INDEX(Notes!$I$2:$N$11,MATCH(Notes!$B$2,Notes!$I$2:$I$11,0),6)*$E106</f>
        <v>581832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193944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220844</v>
      </c>
      <c r="E107" s="160">
        <f>INDEX(Data[],MATCH($A107,Data[Dist],0),MATCH(E$6,Data[#Headers],0))</f>
        <v>220844</v>
      </c>
      <c r="F107" s="160">
        <f>INDEX(Data[],MATCH($A107,Data[Dist],0),MATCH(F$6,Data[#Headers],0))</f>
        <v>220842</v>
      </c>
      <c r="G107" s="22">
        <f>INDEX(Data[],MATCH($A107,Data[Dist],0),MATCH(G$6,Data[#Headers],0))</f>
        <v>1993188</v>
      </c>
      <c r="H107" s="22">
        <f>INDEX(Data[],MATCH($A107,Data[Dist],0),MATCH(H$6,Data[#Headers],0))-G107</f>
        <v>220842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441688</v>
      </c>
      <c r="L107" s="22">
        <f>INDEX(Notes!$I$2:$N$11,MATCH(Notes!$B$2,Notes!$I$2:$I$11,0),6)*$E107</f>
        <v>662532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220844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259646</v>
      </c>
      <c r="E108" s="160">
        <f>INDEX(Data[],MATCH($A108,Data[Dist],0),MATCH(E$6,Data[#Headers],0))</f>
        <v>259647</v>
      </c>
      <c r="F108" s="160">
        <f>INDEX(Data[],MATCH($A108,Data[Dist],0),MATCH(F$6,Data[#Headers],0))</f>
        <v>259645</v>
      </c>
      <c r="G108" s="22">
        <f>INDEX(Data[],MATCH($A108,Data[Dist],0),MATCH(G$6,Data[#Headers],0))</f>
        <v>2342841</v>
      </c>
      <c r="H108" s="22">
        <f>INDEX(Data[],MATCH($A108,Data[Dist],0),MATCH(H$6,Data[#Headers],0))-G108</f>
        <v>259645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519292</v>
      </c>
      <c r="L108" s="22">
        <f>INDEX(Notes!$I$2:$N$11,MATCH(Notes!$B$2,Notes!$I$2:$I$11,0),6)*$E108</f>
        <v>778941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259647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426771</v>
      </c>
      <c r="E109" s="160">
        <f>INDEX(Data[],MATCH($A109,Data[Dist],0),MATCH(E$6,Data[#Headers],0))</f>
        <v>426771</v>
      </c>
      <c r="F109" s="160">
        <f>INDEX(Data[],MATCH($A109,Data[Dist],0),MATCH(F$6,Data[#Headers],0))</f>
        <v>426772</v>
      </c>
      <c r="G109" s="22">
        <f>INDEX(Data[],MATCH($A109,Data[Dist],0),MATCH(G$6,Data[#Headers],0))</f>
        <v>3849355</v>
      </c>
      <c r="H109" s="22">
        <f>INDEX(Data[],MATCH($A109,Data[Dist],0),MATCH(H$6,Data[#Headers],0))-G109</f>
        <v>426772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853542</v>
      </c>
      <c r="L109" s="22">
        <f>INDEX(Notes!$I$2:$N$11,MATCH(Notes!$B$2,Notes!$I$2:$I$11,0),6)*$E109</f>
        <v>1280313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426771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410613</v>
      </c>
      <c r="E110" s="160">
        <f>INDEX(Data[],MATCH($A110,Data[Dist],0),MATCH(E$6,Data[#Headers],0))</f>
        <v>410613</v>
      </c>
      <c r="F110" s="160">
        <f>INDEX(Data[],MATCH($A110,Data[Dist],0),MATCH(F$6,Data[#Headers],0))</f>
        <v>410611</v>
      </c>
      <c r="G110" s="22">
        <f>INDEX(Data[],MATCH($A110,Data[Dist],0),MATCH(G$6,Data[#Headers],0))</f>
        <v>3705505</v>
      </c>
      <c r="H110" s="22">
        <f>INDEX(Data[],MATCH($A110,Data[Dist],0),MATCH(H$6,Data[#Headers],0))-G110</f>
        <v>410611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821226</v>
      </c>
      <c r="L110" s="22">
        <f>INDEX(Notes!$I$2:$N$11,MATCH(Notes!$B$2,Notes!$I$2:$I$11,0),6)*$E110</f>
        <v>1231839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410613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304440</v>
      </c>
      <c r="E111" s="160">
        <f>INDEX(Data[],MATCH($A111,Data[Dist],0),MATCH(E$6,Data[#Headers],0))</f>
        <v>304440</v>
      </c>
      <c r="F111" s="160">
        <f>INDEX(Data[],MATCH($A111,Data[Dist],0),MATCH(F$6,Data[#Headers],0))</f>
        <v>304438</v>
      </c>
      <c r="G111" s="22">
        <f>INDEX(Data[],MATCH($A111,Data[Dist],0),MATCH(G$6,Data[#Headers],0))</f>
        <v>2746892</v>
      </c>
      <c r="H111" s="22">
        <f>INDEX(Data[],MATCH($A111,Data[Dist],0),MATCH(H$6,Data[#Headers],0))-G111</f>
        <v>304438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608880</v>
      </c>
      <c r="L111" s="22">
        <f>INDEX(Notes!$I$2:$N$11,MATCH(Notes!$B$2,Notes!$I$2:$I$11,0),6)*$E111</f>
        <v>913320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304440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128842</v>
      </c>
      <c r="E112" s="160">
        <f>INDEX(Data[],MATCH($A112,Data[Dist],0),MATCH(E$6,Data[#Headers],0))</f>
        <v>128841</v>
      </c>
      <c r="F112" s="160">
        <f>INDEX(Data[],MATCH($A112,Data[Dist],0),MATCH(F$6,Data[#Headers],0))</f>
        <v>128842</v>
      </c>
      <c r="G112" s="22">
        <f>INDEX(Data[],MATCH($A112,Data[Dist],0),MATCH(G$6,Data[#Headers],0))</f>
        <v>1162355</v>
      </c>
      <c r="H112" s="22">
        <f>INDEX(Data[],MATCH($A112,Data[Dist],0),MATCH(H$6,Data[#Headers],0))-G112</f>
        <v>128842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257684</v>
      </c>
      <c r="L112" s="22">
        <f>INDEX(Notes!$I$2:$N$11,MATCH(Notes!$B$2,Notes!$I$2:$I$11,0),6)*$E112</f>
        <v>386523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128841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891328</v>
      </c>
      <c r="E113" s="160">
        <f>INDEX(Data[],MATCH($A113,Data[Dist],0),MATCH(E$6,Data[#Headers],0))</f>
        <v>891328</v>
      </c>
      <c r="F113" s="160">
        <f>INDEX(Data[],MATCH($A113,Data[Dist],0),MATCH(F$6,Data[#Headers],0))</f>
        <v>891329</v>
      </c>
      <c r="G113" s="22">
        <f>INDEX(Data[],MATCH($A113,Data[Dist],0),MATCH(G$6,Data[#Headers],0))</f>
        <v>8040000</v>
      </c>
      <c r="H113" s="22">
        <f>INDEX(Data[],MATCH($A113,Data[Dist],0),MATCH(H$6,Data[#Headers],0))-G113</f>
        <v>891329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1782656</v>
      </c>
      <c r="L113" s="22">
        <f>INDEX(Notes!$I$2:$N$11,MATCH(Notes!$B$2,Notes!$I$2:$I$11,0),6)*$E113</f>
        <v>2673984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891328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262034</v>
      </c>
      <c r="E114" s="160">
        <f>INDEX(Data[],MATCH($A114,Data[Dist],0),MATCH(E$6,Data[#Headers],0))</f>
        <v>262034</v>
      </c>
      <c r="F114" s="160">
        <f>INDEX(Data[],MATCH($A114,Data[Dist],0),MATCH(F$6,Data[#Headers],0))</f>
        <v>262034</v>
      </c>
      <c r="G114" s="22">
        <f>INDEX(Data[],MATCH($A114,Data[Dist],0),MATCH(G$6,Data[#Headers],0))</f>
        <v>2364710</v>
      </c>
      <c r="H114" s="22">
        <f>INDEX(Data[],MATCH($A114,Data[Dist],0),MATCH(H$6,Data[#Headers],0))-G114</f>
        <v>262034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524068</v>
      </c>
      <c r="L114" s="22">
        <f>INDEX(Notes!$I$2:$N$11,MATCH(Notes!$B$2,Notes!$I$2:$I$11,0),6)*$E114</f>
        <v>786102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262034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972312</v>
      </c>
      <c r="E115" s="160">
        <f>INDEX(Data[],MATCH($A115,Data[Dist],0),MATCH(E$6,Data[#Headers],0))</f>
        <v>972313</v>
      </c>
      <c r="F115" s="160">
        <f>INDEX(Data[],MATCH($A115,Data[Dist],0),MATCH(F$6,Data[#Headers],0))</f>
        <v>972311</v>
      </c>
      <c r="G115" s="22">
        <f>INDEX(Data[],MATCH($A115,Data[Dist],0),MATCH(G$6,Data[#Headers],0))</f>
        <v>8774359</v>
      </c>
      <c r="H115" s="22">
        <f>INDEX(Data[],MATCH($A115,Data[Dist],0),MATCH(H$6,Data[#Headers],0))-G115</f>
        <v>972311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1944624</v>
      </c>
      <c r="L115" s="22">
        <f>INDEX(Notes!$I$2:$N$11,MATCH(Notes!$B$2,Notes!$I$2:$I$11,0),6)*$E115</f>
        <v>2916939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972313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728793</v>
      </c>
      <c r="E116" s="160">
        <f>INDEX(Data[],MATCH($A116,Data[Dist],0),MATCH(E$6,Data[#Headers],0))</f>
        <v>728794</v>
      </c>
      <c r="F116" s="160">
        <f>INDEX(Data[],MATCH($A116,Data[Dist],0),MATCH(F$6,Data[#Headers],0))</f>
        <v>728792</v>
      </c>
      <c r="G116" s="22">
        <f>INDEX(Data[],MATCH($A116,Data[Dist],0),MATCH(G$6,Data[#Headers],0))</f>
        <v>6574984</v>
      </c>
      <c r="H116" s="22">
        <f>INDEX(Data[],MATCH($A116,Data[Dist],0),MATCH(H$6,Data[#Headers],0))-G116</f>
        <v>728792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1457586</v>
      </c>
      <c r="L116" s="22">
        <f>INDEX(Notes!$I$2:$N$11,MATCH(Notes!$B$2,Notes!$I$2:$I$11,0),6)*$E116</f>
        <v>2186382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728794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2793315</v>
      </c>
      <c r="E117" s="160">
        <f>INDEX(Data[],MATCH($A117,Data[Dist],0),MATCH(E$6,Data[#Headers],0))</f>
        <v>2760867</v>
      </c>
      <c r="F117" s="160">
        <f>INDEX(Data[],MATCH($A117,Data[Dist],0),MATCH(F$6,Data[#Headers],0))</f>
        <v>2760865</v>
      </c>
      <c r="G117" s="22">
        <f>INDEX(Data[],MATCH($A117,Data[Dist],0),MATCH(G$6,Data[#Headers],0))</f>
        <v>25095951</v>
      </c>
      <c r="H117" s="22">
        <f>INDEX(Data[],MATCH($A117,Data[Dist],0),MATCH(H$6,Data[#Headers],0))-G117</f>
        <v>2760865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5586630</v>
      </c>
      <c r="L117" s="22">
        <f>INDEX(Notes!$I$2:$N$11,MATCH(Notes!$B$2,Notes!$I$2:$I$11,0),6)*$E117</f>
        <v>8282601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2760867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1507369</v>
      </c>
      <c r="E118" s="160">
        <f>INDEX(Data[],MATCH($A118,Data[Dist],0),MATCH(E$6,Data[#Headers],0))</f>
        <v>1495590</v>
      </c>
      <c r="F118" s="160">
        <f>INDEX(Data[],MATCH($A118,Data[Dist],0),MATCH(F$6,Data[#Headers],0))</f>
        <v>1495588</v>
      </c>
      <c r="G118" s="22">
        <f>INDEX(Data[],MATCH($A118,Data[Dist],0),MATCH(G$6,Data[#Headers],0))</f>
        <v>13562544</v>
      </c>
      <c r="H118" s="22">
        <f>INDEX(Data[],MATCH($A118,Data[Dist],0),MATCH(H$6,Data[#Headers],0))-G118</f>
        <v>1495588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3014738</v>
      </c>
      <c r="L118" s="22">
        <f>INDEX(Notes!$I$2:$N$11,MATCH(Notes!$B$2,Notes!$I$2:$I$11,0),6)*$E118</f>
        <v>4486770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1495590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301294</v>
      </c>
      <c r="E119" s="160">
        <f>INDEX(Data[],MATCH($A119,Data[Dist],0),MATCH(E$6,Data[#Headers],0))</f>
        <v>301294</v>
      </c>
      <c r="F119" s="160">
        <f>INDEX(Data[],MATCH($A119,Data[Dist],0),MATCH(F$6,Data[#Headers],0))</f>
        <v>301294</v>
      </c>
      <c r="G119" s="22">
        <f>INDEX(Data[],MATCH($A119,Data[Dist],0),MATCH(G$6,Data[#Headers],0))</f>
        <v>2718162</v>
      </c>
      <c r="H119" s="22">
        <f>INDEX(Data[],MATCH($A119,Data[Dist],0),MATCH(H$6,Data[#Headers],0))-G119</f>
        <v>301294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602588</v>
      </c>
      <c r="L119" s="22">
        <f>INDEX(Notes!$I$2:$N$11,MATCH(Notes!$B$2,Notes!$I$2:$I$11,0),6)*$E119</f>
        <v>903882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301294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258425</v>
      </c>
      <c r="E120" s="160">
        <f>INDEX(Data[],MATCH($A120,Data[Dist],0),MATCH(E$6,Data[#Headers],0))</f>
        <v>258425</v>
      </c>
      <c r="F120" s="160">
        <f>INDEX(Data[],MATCH($A120,Data[Dist],0),MATCH(F$6,Data[#Headers],0))</f>
        <v>258426</v>
      </c>
      <c r="G120" s="22">
        <f>INDEX(Data[],MATCH($A120,Data[Dist],0),MATCH(G$6,Data[#Headers],0))</f>
        <v>2332793</v>
      </c>
      <c r="H120" s="22">
        <f>INDEX(Data[],MATCH($A120,Data[Dist],0),MATCH(H$6,Data[#Headers],0))-G120</f>
        <v>258426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516850</v>
      </c>
      <c r="L120" s="22">
        <f>INDEX(Notes!$I$2:$N$11,MATCH(Notes!$B$2,Notes!$I$2:$I$11,0),6)*$E120</f>
        <v>775275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258425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419407</v>
      </c>
      <c r="E121" s="160">
        <f>INDEX(Data[],MATCH($A121,Data[Dist],0),MATCH(E$6,Data[#Headers],0))</f>
        <v>419407</v>
      </c>
      <c r="F121" s="160">
        <f>INDEX(Data[],MATCH($A121,Data[Dist],0),MATCH(F$6,Data[#Headers],0))</f>
        <v>419407</v>
      </c>
      <c r="G121" s="22">
        <f>INDEX(Data[],MATCH($A121,Data[Dist],0),MATCH(G$6,Data[#Headers],0))</f>
        <v>3787427</v>
      </c>
      <c r="H121" s="22">
        <f>INDEX(Data[],MATCH($A121,Data[Dist],0),MATCH(H$6,Data[#Headers],0))-G121</f>
        <v>419407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838814</v>
      </c>
      <c r="L121" s="22">
        <f>INDEX(Notes!$I$2:$N$11,MATCH(Notes!$B$2,Notes!$I$2:$I$11,0),6)*$E121</f>
        <v>1258221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419407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272553</v>
      </c>
      <c r="E122" s="160">
        <f>INDEX(Data[],MATCH($A122,Data[Dist],0),MATCH(E$6,Data[#Headers],0))</f>
        <v>272552</v>
      </c>
      <c r="F122" s="160">
        <f>INDEX(Data[],MATCH($A122,Data[Dist],0),MATCH(F$6,Data[#Headers],0))</f>
        <v>272553</v>
      </c>
      <c r="G122" s="22">
        <f>INDEX(Data[],MATCH($A122,Data[Dist],0),MATCH(G$6,Data[#Headers],0))</f>
        <v>2459798</v>
      </c>
      <c r="H122" s="22">
        <f>INDEX(Data[],MATCH($A122,Data[Dist],0),MATCH(H$6,Data[#Headers],0))-G122</f>
        <v>272553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545106</v>
      </c>
      <c r="L122" s="22">
        <f>INDEX(Notes!$I$2:$N$11,MATCH(Notes!$B$2,Notes!$I$2:$I$11,0),6)*$E122</f>
        <v>817656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272552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995530</v>
      </c>
      <c r="E123" s="160">
        <f>INDEX(Data[],MATCH($A123,Data[Dist],0),MATCH(E$6,Data[#Headers],0))</f>
        <v>995530</v>
      </c>
      <c r="F123" s="160">
        <f>INDEX(Data[],MATCH($A123,Data[Dist],0),MATCH(F$6,Data[#Headers],0))</f>
        <v>995528</v>
      </c>
      <c r="G123" s="22">
        <f>INDEX(Data[],MATCH($A123,Data[Dist],0),MATCH(G$6,Data[#Headers],0))</f>
        <v>8983586</v>
      </c>
      <c r="H123" s="22">
        <f>INDEX(Data[],MATCH($A123,Data[Dist],0),MATCH(H$6,Data[#Headers],0))-G123</f>
        <v>995528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1991060</v>
      </c>
      <c r="L123" s="22">
        <f>INDEX(Notes!$I$2:$N$11,MATCH(Notes!$B$2,Notes!$I$2:$I$11,0),6)*$E123</f>
        <v>2986590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995530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120539</v>
      </c>
      <c r="E124" s="160">
        <f>INDEX(Data[],MATCH($A124,Data[Dist],0),MATCH(E$6,Data[#Headers],0))</f>
        <v>120539</v>
      </c>
      <c r="F124" s="160">
        <f>INDEX(Data[],MATCH($A124,Data[Dist],0),MATCH(F$6,Data[#Headers],0))</f>
        <v>120540</v>
      </c>
      <c r="G124" s="22">
        <f>INDEX(Data[],MATCH($A124,Data[Dist],0),MATCH(G$6,Data[#Headers],0))</f>
        <v>1087463</v>
      </c>
      <c r="H124" s="22">
        <f>INDEX(Data[],MATCH($A124,Data[Dist],0),MATCH(H$6,Data[#Headers],0))-G124</f>
        <v>120540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241078</v>
      </c>
      <c r="L124" s="22">
        <f>INDEX(Notes!$I$2:$N$11,MATCH(Notes!$B$2,Notes!$I$2:$I$11,0),6)*$E124</f>
        <v>361617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120539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380112</v>
      </c>
      <c r="E125" s="160">
        <f>INDEX(Data[],MATCH($A125,Data[Dist],0),MATCH(E$6,Data[#Headers],0))</f>
        <v>380112</v>
      </c>
      <c r="F125" s="160">
        <f>INDEX(Data[],MATCH($A125,Data[Dist],0),MATCH(F$6,Data[#Headers],0))</f>
        <v>380112</v>
      </c>
      <c r="G125" s="22">
        <f>INDEX(Data[],MATCH($A125,Data[Dist],0),MATCH(G$6,Data[#Headers],0))</f>
        <v>3430276</v>
      </c>
      <c r="H125" s="22">
        <f>INDEX(Data[],MATCH($A125,Data[Dist],0),MATCH(H$6,Data[#Headers],0))-G125</f>
        <v>380112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760224</v>
      </c>
      <c r="L125" s="22">
        <f>INDEX(Notes!$I$2:$N$11,MATCH(Notes!$B$2,Notes!$I$2:$I$11,0),6)*$E125</f>
        <v>1140336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380112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1341763</v>
      </c>
      <c r="E126" s="160">
        <f>INDEX(Data[],MATCH($A126,Data[Dist],0),MATCH(E$6,Data[#Headers],0))</f>
        <v>1341763</v>
      </c>
      <c r="F126" s="160">
        <f>INDEX(Data[],MATCH($A126,Data[Dist],0),MATCH(F$6,Data[#Headers],0))</f>
        <v>1341761</v>
      </c>
      <c r="G126" s="22">
        <f>INDEX(Data[],MATCH($A126,Data[Dist],0),MATCH(G$6,Data[#Headers],0))</f>
        <v>12104671</v>
      </c>
      <c r="H126" s="22">
        <f>INDEX(Data[],MATCH($A126,Data[Dist],0),MATCH(H$6,Data[#Headers],0))-G126</f>
        <v>1341761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2683526</v>
      </c>
      <c r="L126" s="22">
        <f>INDEX(Notes!$I$2:$N$11,MATCH(Notes!$B$2,Notes!$I$2:$I$11,0),6)*$E126</f>
        <v>4025289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1341763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183563</v>
      </c>
      <c r="E127" s="160">
        <f>INDEX(Data[],MATCH($A127,Data[Dist],0),MATCH(E$6,Data[#Headers],0))</f>
        <v>183562</v>
      </c>
      <c r="F127" s="160">
        <f>INDEX(Data[],MATCH($A127,Data[Dist],0),MATCH(F$6,Data[#Headers],0))</f>
        <v>183563</v>
      </c>
      <c r="G127" s="22">
        <f>INDEX(Data[],MATCH($A127,Data[Dist],0),MATCH(G$6,Data[#Headers],0))</f>
        <v>1656504</v>
      </c>
      <c r="H127" s="22">
        <f>INDEX(Data[],MATCH($A127,Data[Dist],0),MATCH(H$6,Data[#Headers],0))-G127</f>
        <v>183563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367126</v>
      </c>
      <c r="L127" s="22">
        <f>INDEX(Notes!$I$2:$N$11,MATCH(Notes!$B$2,Notes!$I$2:$I$11,0),6)*$E127</f>
        <v>550686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183562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198288</v>
      </c>
      <c r="E128" s="160">
        <f>INDEX(Data[],MATCH($A128,Data[Dist],0),MATCH(E$6,Data[#Headers],0))</f>
        <v>198288</v>
      </c>
      <c r="F128" s="160">
        <f>INDEX(Data[],MATCH($A128,Data[Dist],0),MATCH(F$6,Data[#Headers],0))</f>
        <v>198289</v>
      </c>
      <c r="G128" s="22">
        <f>INDEX(Data[],MATCH($A128,Data[Dist],0),MATCH(G$6,Data[#Headers],0))</f>
        <v>1790268</v>
      </c>
      <c r="H128" s="22">
        <f>INDEX(Data[],MATCH($A128,Data[Dist],0),MATCH(H$6,Data[#Headers],0))-G128</f>
        <v>198289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396576</v>
      </c>
      <c r="L128" s="22">
        <f>INDEX(Notes!$I$2:$N$11,MATCH(Notes!$B$2,Notes!$I$2:$I$11,0),6)*$E128</f>
        <v>594864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198288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410426</v>
      </c>
      <c r="E129" s="160">
        <f>INDEX(Data[],MATCH($A129,Data[Dist],0),MATCH(E$6,Data[#Headers],0))</f>
        <v>410426</v>
      </c>
      <c r="F129" s="160">
        <f>INDEX(Data[],MATCH($A129,Data[Dist],0),MATCH(F$6,Data[#Headers],0))</f>
        <v>410424</v>
      </c>
      <c r="G129" s="22">
        <f>INDEX(Data[],MATCH($A129,Data[Dist],0),MATCH(G$6,Data[#Headers],0))</f>
        <v>3703238</v>
      </c>
      <c r="H129" s="22">
        <f>INDEX(Data[],MATCH($A129,Data[Dist],0),MATCH(H$6,Data[#Headers],0))-G129</f>
        <v>410424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820852</v>
      </c>
      <c r="L129" s="22">
        <f>INDEX(Notes!$I$2:$N$11,MATCH(Notes!$B$2,Notes!$I$2:$I$11,0),6)*$E129</f>
        <v>1231278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410426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132829</v>
      </c>
      <c r="E130" s="160">
        <f>INDEX(Data[],MATCH($A130,Data[Dist],0),MATCH(E$6,Data[#Headers],0))</f>
        <v>132829</v>
      </c>
      <c r="F130" s="160">
        <f>INDEX(Data[],MATCH($A130,Data[Dist],0),MATCH(F$6,Data[#Headers],0))</f>
        <v>132827</v>
      </c>
      <c r="G130" s="22">
        <f>INDEX(Data[],MATCH($A130,Data[Dist],0),MATCH(G$6,Data[#Headers],0))</f>
        <v>1199281</v>
      </c>
      <c r="H130" s="22">
        <f>INDEX(Data[],MATCH($A130,Data[Dist],0),MATCH(H$6,Data[#Headers],0))-G130</f>
        <v>132827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265658</v>
      </c>
      <c r="L130" s="22">
        <f>INDEX(Notes!$I$2:$N$11,MATCH(Notes!$B$2,Notes!$I$2:$I$11,0),6)*$E130</f>
        <v>398487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132829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1001935</v>
      </c>
      <c r="E131" s="160">
        <f>INDEX(Data[],MATCH($A131,Data[Dist],0),MATCH(E$6,Data[#Headers],0))</f>
        <v>1001934</v>
      </c>
      <c r="F131" s="160">
        <f>INDEX(Data[],MATCH($A131,Data[Dist],0),MATCH(F$6,Data[#Headers],0))</f>
        <v>1001935</v>
      </c>
      <c r="G131" s="22">
        <f>INDEX(Data[],MATCH($A131,Data[Dist],0),MATCH(G$6,Data[#Headers],0))</f>
        <v>9039904</v>
      </c>
      <c r="H131" s="22">
        <f>INDEX(Data[],MATCH($A131,Data[Dist],0),MATCH(H$6,Data[#Headers],0))-G131</f>
        <v>1001935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2003870</v>
      </c>
      <c r="L131" s="22">
        <f>INDEX(Notes!$I$2:$N$11,MATCH(Notes!$B$2,Notes!$I$2:$I$11,0),6)*$E131</f>
        <v>3005802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1001934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277399</v>
      </c>
      <c r="E132" s="160">
        <f>INDEX(Data[],MATCH($A132,Data[Dist],0),MATCH(E$6,Data[#Headers],0))</f>
        <v>277399</v>
      </c>
      <c r="F132" s="160">
        <f>INDEX(Data[],MATCH($A132,Data[Dist],0),MATCH(F$6,Data[#Headers],0))</f>
        <v>277399</v>
      </c>
      <c r="G132" s="22">
        <f>INDEX(Data[],MATCH($A132,Data[Dist],0),MATCH(G$6,Data[#Headers],0))</f>
        <v>2503315</v>
      </c>
      <c r="H132" s="22">
        <f>INDEX(Data[],MATCH($A132,Data[Dist],0),MATCH(H$6,Data[#Headers],0))-G132</f>
        <v>277399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554798</v>
      </c>
      <c r="L132" s="22">
        <f>INDEX(Notes!$I$2:$N$11,MATCH(Notes!$B$2,Notes!$I$2:$I$11,0),6)*$E132</f>
        <v>832197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277399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479143</v>
      </c>
      <c r="E133" s="160">
        <f>INDEX(Data[],MATCH($A133,Data[Dist],0),MATCH(E$6,Data[#Headers],0))</f>
        <v>479143</v>
      </c>
      <c r="F133" s="160">
        <f>INDEX(Data[],MATCH($A133,Data[Dist],0),MATCH(F$6,Data[#Headers],0))</f>
        <v>479142</v>
      </c>
      <c r="G133" s="22">
        <f>INDEX(Data[],MATCH($A133,Data[Dist],0),MATCH(G$6,Data[#Headers],0))</f>
        <v>4322487</v>
      </c>
      <c r="H133" s="22">
        <f>INDEX(Data[],MATCH($A133,Data[Dist],0),MATCH(H$6,Data[#Headers],0))-G133</f>
        <v>479142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958286</v>
      </c>
      <c r="L133" s="22">
        <f>INDEX(Notes!$I$2:$N$11,MATCH(Notes!$B$2,Notes!$I$2:$I$11,0),6)*$E133</f>
        <v>1437429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479143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253321</v>
      </c>
      <c r="E134" s="160">
        <f>INDEX(Data[],MATCH($A134,Data[Dist],0),MATCH(E$6,Data[#Headers],0))</f>
        <v>253320</v>
      </c>
      <c r="F134" s="160">
        <f>INDEX(Data[],MATCH($A134,Data[Dist],0),MATCH(F$6,Data[#Headers],0))</f>
        <v>253321</v>
      </c>
      <c r="G134" s="22">
        <f>INDEX(Data[],MATCH($A134,Data[Dist],0),MATCH(G$6,Data[#Headers],0))</f>
        <v>2285894</v>
      </c>
      <c r="H134" s="22">
        <f>INDEX(Data[],MATCH($A134,Data[Dist],0),MATCH(H$6,Data[#Headers],0))-G134</f>
        <v>253321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506642</v>
      </c>
      <c r="L134" s="22">
        <f>INDEX(Notes!$I$2:$N$11,MATCH(Notes!$B$2,Notes!$I$2:$I$11,0),6)*$E134</f>
        <v>759960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253320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356673</v>
      </c>
      <c r="E135" s="160">
        <f>INDEX(Data[],MATCH($A135,Data[Dist],0),MATCH(E$6,Data[#Headers],0))</f>
        <v>356673</v>
      </c>
      <c r="F135" s="160">
        <f>INDEX(Data[],MATCH($A135,Data[Dist],0),MATCH(F$6,Data[#Headers],0))</f>
        <v>356674</v>
      </c>
      <c r="G135" s="22">
        <f>INDEX(Data[],MATCH($A135,Data[Dist],0),MATCH(G$6,Data[#Headers],0))</f>
        <v>3219697</v>
      </c>
      <c r="H135" s="22">
        <f>INDEX(Data[],MATCH($A135,Data[Dist],0),MATCH(H$6,Data[#Headers],0))-G135</f>
        <v>356674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713346</v>
      </c>
      <c r="L135" s="22">
        <f>INDEX(Notes!$I$2:$N$11,MATCH(Notes!$B$2,Notes!$I$2:$I$11,0),6)*$E135</f>
        <v>1070019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356673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193921</v>
      </c>
      <c r="E136" s="160">
        <f>INDEX(Data[],MATCH($A136,Data[Dist],0),MATCH(E$6,Data[#Headers],0))</f>
        <v>193922</v>
      </c>
      <c r="F136" s="160">
        <f>INDEX(Data[],MATCH($A136,Data[Dist],0),MATCH(F$6,Data[#Headers],0))</f>
        <v>193920</v>
      </c>
      <c r="G136" s="22">
        <f>INDEX(Data[],MATCH($A136,Data[Dist],0),MATCH(G$6,Data[#Headers],0))</f>
        <v>1749996</v>
      </c>
      <c r="H136" s="22">
        <f>INDEX(Data[],MATCH($A136,Data[Dist],0),MATCH(H$6,Data[#Headers],0))-G136</f>
        <v>193920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387842</v>
      </c>
      <c r="L136" s="22">
        <f>INDEX(Notes!$I$2:$N$11,MATCH(Notes!$B$2,Notes!$I$2:$I$11,0),6)*$E136</f>
        <v>581766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193922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121344</v>
      </c>
      <c r="E137" s="160">
        <f>INDEX(Data[],MATCH($A137,Data[Dist],0),MATCH(E$6,Data[#Headers],0))</f>
        <v>121345</v>
      </c>
      <c r="F137" s="160">
        <f>INDEX(Data[],MATCH($A137,Data[Dist],0),MATCH(F$6,Data[#Headers],0))</f>
        <v>121343</v>
      </c>
      <c r="G137" s="22">
        <f>INDEX(Data[],MATCH($A137,Data[Dist],0),MATCH(G$6,Data[#Headers],0))</f>
        <v>1095491</v>
      </c>
      <c r="H137" s="22">
        <f>INDEX(Data[],MATCH($A137,Data[Dist],0),MATCH(H$6,Data[#Headers],0))-G137</f>
        <v>121343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242688</v>
      </c>
      <c r="L137" s="22">
        <f>INDEX(Notes!$I$2:$N$11,MATCH(Notes!$B$2,Notes!$I$2:$I$11,0),6)*$E137</f>
        <v>364035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121345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796532</v>
      </c>
      <c r="E138" s="160">
        <f>INDEX(Data[],MATCH($A138,Data[Dist],0),MATCH(E$6,Data[#Headers],0))</f>
        <v>796532</v>
      </c>
      <c r="F138" s="160">
        <f>INDEX(Data[],MATCH($A138,Data[Dist],0),MATCH(F$6,Data[#Headers],0))</f>
        <v>796530</v>
      </c>
      <c r="G138" s="22">
        <f>INDEX(Data[],MATCH($A138,Data[Dist],0),MATCH(G$6,Data[#Headers],0))</f>
        <v>7185592</v>
      </c>
      <c r="H138" s="22">
        <f>INDEX(Data[],MATCH($A138,Data[Dist],0),MATCH(H$6,Data[#Headers],0))-G138</f>
        <v>796530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1593064</v>
      </c>
      <c r="L138" s="22">
        <f>INDEX(Notes!$I$2:$N$11,MATCH(Notes!$B$2,Notes!$I$2:$I$11,0),6)*$E138</f>
        <v>2389596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796532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947022</v>
      </c>
      <c r="E139" s="160">
        <f>INDEX(Data[],MATCH($A139,Data[Dist],0),MATCH(E$6,Data[#Headers],0))</f>
        <v>947022</v>
      </c>
      <c r="F139" s="160">
        <f>INDEX(Data[],MATCH($A139,Data[Dist],0),MATCH(F$6,Data[#Headers],0))</f>
        <v>947021</v>
      </c>
      <c r="G139" s="22">
        <f>INDEX(Data[],MATCH($A139,Data[Dist],0),MATCH(G$6,Data[#Headers],0))</f>
        <v>8543842</v>
      </c>
      <c r="H139" s="22">
        <f>INDEX(Data[],MATCH($A139,Data[Dist],0),MATCH(H$6,Data[#Headers],0))-G139</f>
        <v>947021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1894044</v>
      </c>
      <c r="L139" s="22">
        <f>INDEX(Notes!$I$2:$N$11,MATCH(Notes!$B$2,Notes!$I$2:$I$11,0),6)*$E139</f>
        <v>2841066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947022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113042</v>
      </c>
      <c r="E140" s="160">
        <f>INDEX(Data[],MATCH($A140,Data[Dist],0),MATCH(E$6,Data[#Headers],0))</f>
        <v>113042</v>
      </c>
      <c r="F140" s="160">
        <f>INDEX(Data[],MATCH($A140,Data[Dist],0),MATCH(F$6,Data[#Headers],0))</f>
        <v>113043</v>
      </c>
      <c r="G140" s="22">
        <f>INDEX(Data[],MATCH($A140,Data[Dist],0),MATCH(G$6,Data[#Headers],0))</f>
        <v>1021794</v>
      </c>
      <c r="H140" s="22">
        <f>INDEX(Data[],MATCH($A140,Data[Dist],0),MATCH(H$6,Data[#Headers],0))-G140</f>
        <v>113043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226084</v>
      </c>
      <c r="L140" s="22">
        <f>INDEX(Notes!$I$2:$N$11,MATCH(Notes!$B$2,Notes!$I$2:$I$11,0),6)*$E140</f>
        <v>339126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113042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322988</v>
      </c>
      <c r="E141" s="160">
        <f>INDEX(Data[],MATCH($A141,Data[Dist],0),MATCH(E$6,Data[#Headers],0))</f>
        <v>322988</v>
      </c>
      <c r="F141" s="160">
        <f>INDEX(Data[],MATCH($A141,Data[Dist],0),MATCH(F$6,Data[#Headers],0))</f>
        <v>322989</v>
      </c>
      <c r="G141" s="22">
        <f>INDEX(Data[],MATCH($A141,Data[Dist],0),MATCH(G$6,Data[#Headers],0))</f>
        <v>2916524</v>
      </c>
      <c r="H141" s="22">
        <f>INDEX(Data[],MATCH($A141,Data[Dist],0),MATCH(H$6,Data[#Headers],0))-G141</f>
        <v>322989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645976</v>
      </c>
      <c r="L141" s="22">
        <f>INDEX(Notes!$I$2:$N$11,MATCH(Notes!$B$2,Notes!$I$2:$I$11,0),6)*$E141</f>
        <v>968964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322988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345921</v>
      </c>
      <c r="E142" s="160">
        <f>INDEX(Data[],MATCH($A142,Data[Dist],0),MATCH(E$6,Data[#Headers],0))</f>
        <v>345921</v>
      </c>
      <c r="F142" s="160">
        <f>INDEX(Data[],MATCH($A142,Data[Dist],0),MATCH(F$6,Data[#Headers],0))</f>
        <v>345919</v>
      </c>
      <c r="G142" s="22">
        <f>INDEX(Data[],MATCH($A142,Data[Dist],0),MATCH(G$6,Data[#Headers],0))</f>
        <v>3122041</v>
      </c>
      <c r="H142" s="22">
        <f>INDEX(Data[],MATCH($A142,Data[Dist],0),MATCH(H$6,Data[#Headers],0))-G142</f>
        <v>345919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691842</v>
      </c>
      <c r="L142" s="22">
        <f>INDEX(Notes!$I$2:$N$11,MATCH(Notes!$B$2,Notes!$I$2:$I$11,0),6)*$E142</f>
        <v>1037763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345921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367379</v>
      </c>
      <c r="E143" s="160">
        <f>INDEX(Data[],MATCH($A143,Data[Dist],0),MATCH(E$6,Data[#Headers],0))</f>
        <v>367379</v>
      </c>
      <c r="F143" s="160">
        <f>INDEX(Data[],MATCH($A143,Data[Dist],0),MATCH(F$6,Data[#Headers],0))</f>
        <v>367378</v>
      </c>
      <c r="G143" s="22">
        <f>INDEX(Data[],MATCH($A143,Data[Dist],0),MATCH(G$6,Data[#Headers],0))</f>
        <v>3314775</v>
      </c>
      <c r="H143" s="22">
        <f>INDEX(Data[],MATCH($A143,Data[Dist],0),MATCH(H$6,Data[#Headers],0))-G143</f>
        <v>367378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734758</v>
      </c>
      <c r="L143" s="22">
        <f>INDEX(Notes!$I$2:$N$11,MATCH(Notes!$B$2,Notes!$I$2:$I$11,0),6)*$E143</f>
        <v>1102137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367379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743104</v>
      </c>
      <c r="E144" s="160">
        <f>INDEX(Data[],MATCH($A144,Data[Dist],0),MATCH(E$6,Data[#Headers],0))</f>
        <v>743103</v>
      </c>
      <c r="F144" s="160">
        <f>INDEX(Data[],MATCH($A144,Data[Dist],0),MATCH(F$6,Data[#Headers],0))</f>
        <v>743104</v>
      </c>
      <c r="G144" s="22">
        <f>INDEX(Data[],MATCH($A144,Data[Dist],0),MATCH(G$6,Data[#Headers],0))</f>
        <v>6705221</v>
      </c>
      <c r="H144" s="22">
        <f>INDEX(Data[],MATCH($A144,Data[Dist],0),MATCH(H$6,Data[#Headers],0))-G144</f>
        <v>743104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1486208</v>
      </c>
      <c r="L144" s="22">
        <f>INDEX(Notes!$I$2:$N$11,MATCH(Notes!$B$2,Notes!$I$2:$I$11,0),6)*$E144</f>
        <v>2229309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743103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194715</v>
      </c>
      <c r="E145" s="160">
        <f>INDEX(Data[],MATCH($A145,Data[Dist],0),MATCH(E$6,Data[#Headers],0))</f>
        <v>194715</v>
      </c>
      <c r="F145" s="160">
        <f>INDEX(Data[],MATCH($A145,Data[Dist],0),MATCH(F$6,Data[#Headers],0))</f>
        <v>194714</v>
      </c>
      <c r="G145" s="22">
        <f>INDEX(Data[],MATCH($A145,Data[Dist],0),MATCH(G$6,Data[#Headers],0))</f>
        <v>1758619</v>
      </c>
      <c r="H145" s="22">
        <f>INDEX(Data[],MATCH($A145,Data[Dist],0),MATCH(H$6,Data[#Headers],0))-G145</f>
        <v>194714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389430</v>
      </c>
      <c r="L145" s="22">
        <f>INDEX(Notes!$I$2:$N$11,MATCH(Notes!$B$2,Notes!$I$2:$I$11,0),6)*$E145</f>
        <v>584145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194715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556339</v>
      </c>
      <c r="E146" s="160">
        <f>INDEX(Data[],MATCH($A146,Data[Dist],0),MATCH(E$6,Data[#Headers],0))</f>
        <v>556339</v>
      </c>
      <c r="F146" s="160">
        <f>INDEX(Data[],MATCH($A146,Data[Dist],0),MATCH(F$6,Data[#Headers],0))</f>
        <v>556338</v>
      </c>
      <c r="G146" s="22">
        <f>INDEX(Data[],MATCH($A146,Data[Dist],0),MATCH(G$6,Data[#Headers],0))</f>
        <v>5017783</v>
      </c>
      <c r="H146" s="22">
        <f>INDEX(Data[],MATCH($A146,Data[Dist],0),MATCH(H$6,Data[#Headers],0))-G146</f>
        <v>556338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1112678</v>
      </c>
      <c r="L146" s="22">
        <f>INDEX(Notes!$I$2:$N$11,MATCH(Notes!$B$2,Notes!$I$2:$I$11,0),6)*$E146</f>
        <v>1669017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556339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833271</v>
      </c>
      <c r="E147" s="160">
        <f>INDEX(Data[],MATCH($A147,Data[Dist],0),MATCH(E$6,Data[#Headers],0))</f>
        <v>833271</v>
      </c>
      <c r="F147" s="160">
        <f>INDEX(Data[],MATCH($A147,Data[Dist],0),MATCH(F$6,Data[#Headers],0))</f>
        <v>833269</v>
      </c>
      <c r="G147" s="22">
        <f>INDEX(Data[],MATCH($A147,Data[Dist],0),MATCH(G$6,Data[#Headers],0))</f>
        <v>7518155</v>
      </c>
      <c r="H147" s="22">
        <f>INDEX(Data[],MATCH($A147,Data[Dist],0),MATCH(H$6,Data[#Headers],0))-G147</f>
        <v>833269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1666542</v>
      </c>
      <c r="L147" s="22">
        <f>INDEX(Notes!$I$2:$N$11,MATCH(Notes!$B$2,Notes!$I$2:$I$11,0),6)*$E147</f>
        <v>2499813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833271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1017882</v>
      </c>
      <c r="E148" s="160">
        <f>INDEX(Data[],MATCH($A148,Data[Dist],0),MATCH(E$6,Data[#Headers],0))</f>
        <v>1017881</v>
      </c>
      <c r="F148" s="160">
        <f>INDEX(Data[],MATCH($A148,Data[Dist],0),MATCH(F$6,Data[#Headers],0))</f>
        <v>1017882</v>
      </c>
      <c r="G148" s="22">
        <f>INDEX(Data[],MATCH($A148,Data[Dist],0),MATCH(G$6,Data[#Headers],0))</f>
        <v>9181703</v>
      </c>
      <c r="H148" s="22">
        <f>INDEX(Data[],MATCH($A148,Data[Dist],0),MATCH(H$6,Data[#Headers],0))-G148</f>
        <v>1017882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2035764</v>
      </c>
      <c r="L148" s="22">
        <f>INDEX(Notes!$I$2:$N$11,MATCH(Notes!$B$2,Notes!$I$2:$I$11,0),6)*$E148</f>
        <v>3053643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1017881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2598636</v>
      </c>
      <c r="E149" s="160">
        <f>INDEX(Data[],MATCH($A149,Data[Dist],0),MATCH(E$6,Data[#Headers],0))</f>
        <v>2598635</v>
      </c>
      <c r="F149" s="160">
        <f>INDEX(Data[],MATCH($A149,Data[Dist],0),MATCH(F$6,Data[#Headers],0))</f>
        <v>2598636</v>
      </c>
      <c r="G149" s="22">
        <f>INDEX(Data[],MATCH($A149,Data[Dist],0),MATCH(G$6,Data[#Headers],0))</f>
        <v>23439313</v>
      </c>
      <c r="H149" s="22">
        <f>INDEX(Data[],MATCH($A149,Data[Dist],0),MATCH(H$6,Data[#Headers],0))-G149</f>
        <v>2598636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5197272</v>
      </c>
      <c r="L149" s="22">
        <f>INDEX(Notes!$I$2:$N$11,MATCH(Notes!$B$2,Notes!$I$2:$I$11,0),6)*$E149</f>
        <v>7795905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2598635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598259</v>
      </c>
      <c r="E150" s="160">
        <f>INDEX(Data[],MATCH($A150,Data[Dist],0),MATCH(E$6,Data[#Headers],0))</f>
        <v>598259</v>
      </c>
      <c r="F150" s="160">
        <f>INDEX(Data[],MATCH($A150,Data[Dist],0),MATCH(F$6,Data[#Headers],0))</f>
        <v>598260</v>
      </c>
      <c r="G150" s="22">
        <f>INDEX(Data[],MATCH($A150,Data[Dist],0),MATCH(G$6,Data[#Headers],0))</f>
        <v>5396927</v>
      </c>
      <c r="H150" s="22">
        <f>INDEX(Data[],MATCH($A150,Data[Dist],0),MATCH(H$6,Data[#Headers],0))-G150</f>
        <v>598260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1196518</v>
      </c>
      <c r="L150" s="22">
        <f>INDEX(Notes!$I$2:$N$11,MATCH(Notes!$B$2,Notes!$I$2:$I$11,0),6)*$E150</f>
        <v>1794777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598259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9127232</v>
      </c>
      <c r="E151" s="160">
        <f>INDEX(Data[],MATCH($A151,Data[Dist],0),MATCH(E$6,Data[#Headers],0))</f>
        <v>9127232</v>
      </c>
      <c r="F151" s="160">
        <f>INDEX(Data[],MATCH($A151,Data[Dist],0),MATCH(F$6,Data[#Headers],0))</f>
        <v>9127231</v>
      </c>
      <c r="G151" s="22">
        <f>INDEX(Data[],MATCH($A151,Data[Dist],0),MATCH(G$6,Data[#Headers],0))</f>
        <v>82361860</v>
      </c>
      <c r="H151" s="22">
        <f>INDEX(Data[],MATCH($A151,Data[Dist],0),MATCH(H$6,Data[#Headers],0))-G151</f>
        <v>9127231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18254464</v>
      </c>
      <c r="L151" s="22">
        <f>INDEX(Notes!$I$2:$N$11,MATCH(Notes!$B$2,Notes!$I$2:$I$11,0),6)*$E151</f>
        <v>27381696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9127232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695463</v>
      </c>
      <c r="E152" s="160">
        <f>INDEX(Data[],MATCH($A152,Data[Dist],0),MATCH(E$6,Data[#Headers],0))</f>
        <v>695462</v>
      </c>
      <c r="F152" s="160">
        <f>INDEX(Data[],MATCH($A152,Data[Dist],0),MATCH(F$6,Data[#Headers],0))</f>
        <v>695463</v>
      </c>
      <c r="G152" s="22">
        <f>INDEX(Data[],MATCH($A152,Data[Dist],0),MATCH(G$6,Data[#Headers],0))</f>
        <v>6274208</v>
      </c>
      <c r="H152" s="22">
        <f>INDEX(Data[],MATCH($A152,Data[Dist],0),MATCH(H$6,Data[#Headers],0))-G152</f>
        <v>695463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1390926</v>
      </c>
      <c r="L152" s="22">
        <f>INDEX(Notes!$I$2:$N$11,MATCH(Notes!$B$2,Notes!$I$2:$I$11,0),6)*$E152</f>
        <v>2086386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695462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358290</v>
      </c>
      <c r="E153" s="160">
        <f>INDEX(Data[],MATCH($A153,Data[Dist],0),MATCH(E$6,Data[#Headers],0))</f>
        <v>358290</v>
      </c>
      <c r="F153" s="160">
        <f>INDEX(Data[],MATCH($A153,Data[Dist],0),MATCH(F$6,Data[#Headers],0))</f>
        <v>358289</v>
      </c>
      <c r="G153" s="22">
        <f>INDEX(Data[],MATCH($A153,Data[Dist],0),MATCH(G$6,Data[#Headers],0))</f>
        <v>3232114</v>
      </c>
      <c r="H153" s="22">
        <f>INDEX(Data[],MATCH($A153,Data[Dist],0),MATCH(H$6,Data[#Headers],0))-G153</f>
        <v>358289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716580</v>
      </c>
      <c r="L153" s="22">
        <f>INDEX(Notes!$I$2:$N$11,MATCH(Notes!$B$2,Notes!$I$2:$I$11,0),6)*$E153</f>
        <v>1074870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358290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381964</v>
      </c>
      <c r="E154" s="160">
        <f>INDEX(Data[],MATCH($A154,Data[Dist],0),MATCH(E$6,Data[#Headers],0))</f>
        <v>381963</v>
      </c>
      <c r="F154" s="160">
        <f>INDEX(Data[],MATCH($A154,Data[Dist],0),MATCH(F$6,Data[#Headers],0))</f>
        <v>381964</v>
      </c>
      <c r="G154" s="22">
        <f>INDEX(Data[],MATCH($A154,Data[Dist],0),MATCH(G$6,Data[#Headers],0))</f>
        <v>3447669</v>
      </c>
      <c r="H154" s="22">
        <f>INDEX(Data[],MATCH($A154,Data[Dist],0),MATCH(H$6,Data[#Headers],0))-G154</f>
        <v>381964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763928</v>
      </c>
      <c r="L154" s="22">
        <f>INDEX(Notes!$I$2:$N$11,MATCH(Notes!$B$2,Notes!$I$2:$I$11,0),6)*$E154</f>
        <v>1145889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381963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326100</v>
      </c>
      <c r="E155" s="160">
        <f>INDEX(Data[],MATCH($A155,Data[Dist],0),MATCH(E$6,Data[#Headers],0))</f>
        <v>326100</v>
      </c>
      <c r="F155" s="160">
        <f>INDEX(Data[],MATCH($A155,Data[Dist],0),MATCH(F$6,Data[#Headers],0))</f>
        <v>326100</v>
      </c>
      <c r="G155" s="22">
        <f>INDEX(Data[],MATCH($A155,Data[Dist],0),MATCH(G$6,Data[#Headers],0))</f>
        <v>2941516</v>
      </c>
      <c r="H155" s="22">
        <f>INDEX(Data[],MATCH($A155,Data[Dist],0),MATCH(H$6,Data[#Headers],0))-G155</f>
        <v>326100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652200</v>
      </c>
      <c r="L155" s="22">
        <f>INDEX(Notes!$I$2:$N$11,MATCH(Notes!$B$2,Notes!$I$2:$I$11,0),6)*$E155</f>
        <v>978300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326100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757311</v>
      </c>
      <c r="E156" s="160">
        <f>INDEX(Data[],MATCH($A156,Data[Dist],0),MATCH(E$6,Data[#Headers],0))</f>
        <v>757311</v>
      </c>
      <c r="F156" s="160">
        <f>INDEX(Data[],MATCH($A156,Data[Dist],0),MATCH(F$6,Data[#Headers],0))</f>
        <v>757309</v>
      </c>
      <c r="G156" s="22">
        <f>INDEX(Data[],MATCH($A156,Data[Dist],0),MATCH(G$6,Data[#Headers],0))</f>
        <v>6833587</v>
      </c>
      <c r="H156" s="22">
        <f>INDEX(Data[],MATCH($A156,Data[Dist],0),MATCH(H$6,Data[#Headers],0))-G156</f>
        <v>757309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1514622</v>
      </c>
      <c r="L156" s="22">
        <f>INDEX(Notes!$I$2:$N$11,MATCH(Notes!$B$2,Notes!$I$2:$I$11,0),6)*$E156</f>
        <v>2271933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757311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645685</v>
      </c>
      <c r="E157" s="160">
        <f>INDEX(Data[],MATCH($A157,Data[Dist],0),MATCH(E$6,Data[#Headers],0))</f>
        <v>645685</v>
      </c>
      <c r="F157" s="160">
        <f>INDEX(Data[],MATCH($A157,Data[Dist],0),MATCH(F$6,Data[#Headers],0))</f>
        <v>645683</v>
      </c>
      <c r="G157" s="22">
        <f>INDEX(Data[],MATCH($A157,Data[Dist],0),MATCH(G$6,Data[#Headers],0))</f>
        <v>5824585</v>
      </c>
      <c r="H157" s="22">
        <f>INDEX(Data[],MATCH($A157,Data[Dist],0),MATCH(H$6,Data[#Headers],0))-G157</f>
        <v>645683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1291370</v>
      </c>
      <c r="L157" s="22">
        <f>INDEX(Notes!$I$2:$N$11,MATCH(Notes!$B$2,Notes!$I$2:$I$11,0),6)*$E157</f>
        <v>1937055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645685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4805726</v>
      </c>
      <c r="E158" s="160">
        <f>INDEX(Data[],MATCH($A158,Data[Dist],0),MATCH(E$6,Data[#Headers],0))</f>
        <v>4805726</v>
      </c>
      <c r="F158" s="160">
        <f>INDEX(Data[],MATCH($A158,Data[Dist],0),MATCH(F$6,Data[#Headers],0))</f>
        <v>4805727</v>
      </c>
      <c r="G158" s="22">
        <f>INDEX(Data[],MATCH($A158,Data[Dist],0),MATCH(G$6,Data[#Headers],0))</f>
        <v>43356394</v>
      </c>
      <c r="H158" s="22">
        <f>INDEX(Data[],MATCH($A158,Data[Dist],0),MATCH(H$6,Data[#Headers],0))-G158</f>
        <v>4805727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9611452</v>
      </c>
      <c r="L158" s="22">
        <f>INDEX(Notes!$I$2:$N$11,MATCH(Notes!$B$2,Notes!$I$2:$I$11,0),6)*$E158</f>
        <v>14417178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4805726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1594558</v>
      </c>
      <c r="E159" s="160">
        <f>INDEX(Data[],MATCH($A159,Data[Dist],0),MATCH(E$6,Data[#Headers],0))</f>
        <v>1571310</v>
      </c>
      <c r="F159" s="160">
        <f>INDEX(Data[],MATCH($A159,Data[Dist],0),MATCH(F$6,Data[#Headers],0))</f>
        <v>1571311</v>
      </c>
      <c r="G159" s="22">
        <f>INDEX(Data[],MATCH($A159,Data[Dist],0),MATCH(G$6,Data[#Headers],0))</f>
        <v>14309050</v>
      </c>
      <c r="H159" s="22">
        <f>INDEX(Data[],MATCH($A159,Data[Dist],0),MATCH(H$6,Data[#Headers],0))-G159</f>
        <v>1571311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3189116</v>
      </c>
      <c r="L159" s="22">
        <f>INDEX(Notes!$I$2:$N$11,MATCH(Notes!$B$2,Notes!$I$2:$I$11,0),6)*$E159</f>
        <v>4713930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1571310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224464</v>
      </c>
      <c r="E160" s="160">
        <f>INDEX(Data[],MATCH($A160,Data[Dist],0),MATCH(E$6,Data[#Headers],0))</f>
        <v>224464</v>
      </c>
      <c r="F160" s="160">
        <f>INDEX(Data[],MATCH($A160,Data[Dist],0),MATCH(F$6,Data[#Headers],0))</f>
        <v>224464</v>
      </c>
      <c r="G160" s="22">
        <f>INDEX(Data[],MATCH($A160,Data[Dist],0),MATCH(G$6,Data[#Headers],0))</f>
        <v>2025588</v>
      </c>
      <c r="H160" s="22">
        <f>INDEX(Data[],MATCH($A160,Data[Dist],0),MATCH(H$6,Data[#Headers],0))-G160</f>
        <v>224464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448928</v>
      </c>
      <c r="L160" s="22">
        <f>INDEX(Notes!$I$2:$N$11,MATCH(Notes!$B$2,Notes!$I$2:$I$11,0),6)*$E160</f>
        <v>673392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224464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315545</v>
      </c>
      <c r="E161" s="160">
        <f>INDEX(Data[],MATCH($A161,Data[Dist],0),MATCH(E$6,Data[#Headers],0))</f>
        <v>315545</v>
      </c>
      <c r="F161" s="160">
        <f>INDEX(Data[],MATCH($A161,Data[Dist],0),MATCH(F$6,Data[#Headers],0))</f>
        <v>315544</v>
      </c>
      <c r="G161" s="22">
        <f>INDEX(Data[],MATCH($A161,Data[Dist],0),MATCH(G$6,Data[#Headers],0))</f>
        <v>2846977</v>
      </c>
      <c r="H161" s="22">
        <f>INDEX(Data[],MATCH($A161,Data[Dist],0),MATCH(H$6,Data[#Headers],0))-G161</f>
        <v>315544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631090</v>
      </c>
      <c r="L161" s="22">
        <f>INDEX(Notes!$I$2:$N$11,MATCH(Notes!$B$2,Notes!$I$2:$I$11,0),6)*$E161</f>
        <v>946635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315545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1359523</v>
      </c>
      <c r="E162" s="160">
        <f>INDEX(Data[],MATCH($A162,Data[Dist],0),MATCH(E$6,Data[#Headers],0))</f>
        <v>1359523</v>
      </c>
      <c r="F162" s="160">
        <f>INDEX(Data[],MATCH($A162,Data[Dist],0),MATCH(F$6,Data[#Headers],0))</f>
        <v>1359521</v>
      </c>
      <c r="G162" s="22">
        <f>INDEX(Data[],MATCH($A162,Data[Dist],0),MATCH(G$6,Data[#Headers],0))</f>
        <v>12262147</v>
      </c>
      <c r="H162" s="22">
        <f>INDEX(Data[],MATCH($A162,Data[Dist],0),MATCH(H$6,Data[#Headers],0))-G162</f>
        <v>1359521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2719046</v>
      </c>
      <c r="L162" s="22">
        <f>INDEX(Notes!$I$2:$N$11,MATCH(Notes!$B$2,Notes!$I$2:$I$11,0),6)*$E162</f>
        <v>4078569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1359523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343917</v>
      </c>
      <c r="E163" s="160">
        <f>INDEX(Data[],MATCH($A163,Data[Dist],0),MATCH(E$6,Data[#Headers],0))</f>
        <v>343917</v>
      </c>
      <c r="F163" s="160">
        <f>INDEX(Data[],MATCH($A163,Data[Dist],0),MATCH(F$6,Data[#Headers],0))</f>
        <v>343916</v>
      </c>
      <c r="G163" s="22">
        <f>INDEX(Data[],MATCH($A163,Data[Dist],0),MATCH(G$6,Data[#Headers],0))</f>
        <v>3103733</v>
      </c>
      <c r="H163" s="22">
        <f>INDEX(Data[],MATCH($A163,Data[Dist],0),MATCH(H$6,Data[#Headers],0))-G163</f>
        <v>343916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687834</v>
      </c>
      <c r="L163" s="22">
        <f>INDEX(Notes!$I$2:$N$11,MATCH(Notes!$B$2,Notes!$I$2:$I$11,0),6)*$E163</f>
        <v>1031751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343917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294187</v>
      </c>
      <c r="E164" s="160">
        <f>INDEX(Data[],MATCH($A164,Data[Dist],0),MATCH(E$6,Data[#Headers],0))</f>
        <v>250515</v>
      </c>
      <c r="F164" s="160">
        <f>INDEX(Data[],MATCH($A164,Data[Dist],0),MATCH(F$6,Data[#Headers],0))</f>
        <v>250516</v>
      </c>
      <c r="G164" s="22">
        <f>INDEX(Data[],MATCH($A164,Data[Dist],0),MATCH(G$6,Data[#Headers],0))</f>
        <v>2521719</v>
      </c>
      <c r="H164" s="22">
        <f>INDEX(Data[],MATCH($A164,Data[Dist],0),MATCH(H$6,Data[#Headers],0))-G164</f>
        <v>250516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588374</v>
      </c>
      <c r="L164" s="22">
        <f>INDEX(Notes!$I$2:$N$11,MATCH(Notes!$B$2,Notes!$I$2:$I$11,0),6)*$E164</f>
        <v>751545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250515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195417</v>
      </c>
      <c r="E165" s="160">
        <f>INDEX(Data[],MATCH($A165,Data[Dist],0),MATCH(E$6,Data[#Headers],0))</f>
        <v>195417</v>
      </c>
      <c r="F165" s="160">
        <f>INDEX(Data[],MATCH($A165,Data[Dist],0),MATCH(F$6,Data[#Headers],0))</f>
        <v>195416</v>
      </c>
      <c r="G165" s="22">
        <f>INDEX(Data[],MATCH($A165,Data[Dist],0),MATCH(G$6,Data[#Headers],0))</f>
        <v>1763245</v>
      </c>
      <c r="H165" s="22">
        <f>INDEX(Data[],MATCH($A165,Data[Dist],0),MATCH(H$6,Data[#Headers],0))-G165</f>
        <v>195416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390834</v>
      </c>
      <c r="L165" s="22">
        <f>INDEX(Notes!$I$2:$N$11,MATCH(Notes!$B$2,Notes!$I$2:$I$11,0),6)*$E165</f>
        <v>586251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195417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397763</v>
      </c>
      <c r="E166" s="160">
        <f>INDEX(Data[],MATCH($A166,Data[Dist],0),MATCH(E$6,Data[#Headers],0))</f>
        <v>397763</v>
      </c>
      <c r="F166" s="160">
        <f>INDEX(Data[],MATCH($A166,Data[Dist],0),MATCH(F$6,Data[#Headers],0))</f>
        <v>397761</v>
      </c>
      <c r="G166" s="22">
        <f>INDEX(Data[],MATCH($A166,Data[Dist],0),MATCH(G$6,Data[#Headers],0))</f>
        <v>3589043</v>
      </c>
      <c r="H166" s="22">
        <f>INDEX(Data[],MATCH($A166,Data[Dist],0),MATCH(H$6,Data[#Headers],0))-G166</f>
        <v>397761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795526</v>
      </c>
      <c r="L166" s="22">
        <f>INDEX(Notes!$I$2:$N$11,MATCH(Notes!$B$2,Notes!$I$2:$I$11,0),6)*$E166</f>
        <v>1193289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397763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310657</v>
      </c>
      <c r="E167" s="160">
        <f>INDEX(Data[],MATCH($A167,Data[Dist],0),MATCH(E$6,Data[#Headers],0))</f>
        <v>158638</v>
      </c>
      <c r="F167" s="160">
        <f>INDEX(Data[],MATCH($A167,Data[Dist],0),MATCH(F$6,Data[#Headers],0))</f>
        <v>158636</v>
      </c>
      <c r="G167" s="22">
        <f>INDEX(Data[],MATCH($A167,Data[Dist],0),MATCH(G$6,Data[#Headers],0))</f>
        <v>2347740</v>
      </c>
      <c r="H167" s="22">
        <f>INDEX(Data[],MATCH($A167,Data[Dist],0),MATCH(H$6,Data[#Headers],0))-G167</f>
        <v>158636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621314</v>
      </c>
      <c r="L167" s="22">
        <f>INDEX(Notes!$I$2:$N$11,MATCH(Notes!$B$2,Notes!$I$2:$I$11,0),6)*$E167</f>
        <v>475914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158638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1548809</v>
      </c>
      <c r="E168" s="160">
        <f>INDEX(Data[],MATCH($A168,Data[Dist],0),MATCH(E$6,Data[#Headers],0))</f>
        <v>1548809</v>
      </c>
      <c r="F168" s="160">
        <f>INDEX(Data[],MATCH($A168,Data[Dist],0),MATCH(F$6,Data[#Headers],0))</f>
        <v>1548809</v>
      </c>
      <c r="G168" s="22">
        <f>INDEX(Data[],MATCH($A168,Data[Dist],0),MATCH(G$6,Data[#Headers],0))</f>
        <v>13972837</v>
      </c>
      <c r="H168" s="22">
        <f>INDEX(Data[],MATCH($A168,Data[Dist],0),MATCH(H$6,Data[#Headers],0))-G168</f>
        <v>1548809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3097618</v>
      </c>
      <c r="L168" s="22">
        <f>INDEX(Notes!$I$2:$N$11,MATCH(Notes!$B$2,Notes!$I$2:$I$11,0),6)*$E168</f>
        <v>4646427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1548809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328197</v>
      </c>
      <c r="E169" s="160">
        <f>INDEX(Data[],MATCH($A169,Data[Dist],0),MATCH(E$6,Data[#Headers],0))</f>
        <v>328197</v>
      </c>
      <c r="F169" s="160">
        <f>INDEX(Data[],MATCH($A169,Data[Dist],0),MATCH(F$6,Data[#Headers],0))</f>
        <v>328195</v>
      </c>
      <c r="G169" s="22">
        <f>INDEX(Data[],MATCH($A169,Data[Dist],0),MATCH(G$6,Data[#Headers],0))</f>
        <v>2960533</v>
      </c>
      <c r="H169" s="22">
        <f>INDEX(Data[],MATCH($A169,Data[Dist],0),MATCH(H$6,Data[#Headers],0))-G169</f>
        <v>328195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656394</v>
      </c>
      <c r="L169" s="22">
        <f>INDEX(Notes!$I$2:$N$11,MATCH(Notes!$B$2,Notes!$I$2:$I$11,0),6)*$E169</f>
        <v>984591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328197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1560728</v>
      </c>
      <c r="E170" s="160">
        <f>INDEX(Data[],MATCH($A170,Data[Dist],0),MATCH(E$6,Data[#Headers],0))</f>
        <v>1560728</v>
      </c>
      <c r="F170" s="160">
        <f>INDEX(Data[],MATCH($A170,Data[Dist],0),MATCH(F$6,Data[#Headers],0))</f>
        <v>1560728</v>
      </c>
      <c r="G170" s="22">
        <f>INDEX(Data[],MATCH($A170,Data[Dist],0),MATCH(G$6,Data[#Headers],0))</f>
        <v>14086420</v>
      </c>
      <c r="H170" s="22">
        <f>INDEX(Data[],MATCH($A170,Data[Dist],0),MATCH(H$6,Data[#Headers],0))-G170</f>
        <v>1560728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3121456</v>
      </c>
      <c r="L170" s="22">
        <f>INDEX(Notes!$I$2:$N$11,MATCH(Notes!$B$2,Notes!$I$2:$I$11,0),6)*$E170</f>
        <v>4682184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1560728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475200</v>
      </c>
      <c r="E171" s="160">
        <f>INDEX(Data[],MATCH($A171,Data[Dist],0),MATCH(E$6,Data[#Headers],0))</f>
        <v>475200</v>
      </c>
      <c r="F171" s="160">
        <f>INDEX(Data[],MATCH($A171,Data[Dist],0),MATCH(F$6,Data[#Headers],0))</f>
        <v>475198</v>
      </c>
      <c r="G171" s="22">
        <f>INDEX(Data[],MATCH($A171,Data[Dist],0),MATCH(G$6,Data[#Headers],0))</f>
        <v>4287692</v>
      </c>
      <c r="H171" s="22">
        <f>INDEX(Data[],MATCH($A171,Data[Dist],0),MATCH(H$6,Data[#Headers],0))-G171</f>
        <v>475198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950400</v>
      </c>
      <c r="L171" s="22">
        <f>INDEX(Notes!$I$2:$N$11,MATCH(Notes!$B$2,Notes!$I$2:$I$11,0),6)*$E171</f>
        <v>1425600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475200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5472769</v>
      </c>
      <c r="E172" s="160">
        <f>INDEX(Data[],MATCH($A172,Data[Dist],0),MATCH(E$6,Data[#Headers],0))</f>
        <v>5472769</v>
      </c>
      <c r="F172" s="160">
        <f>INDEX(Data[],MATCH($A172,Data[Dist],0),MATCH(F$6,Data[#Headers],0))</f>
        <v>5472768</v>
      </c>
      <c r="G172" s="22">
        <f>INDEX(Data[],MATCH($A172,Data[Dist],0),MATCH(G$6,Data[#Headers],0))</f>
        <v>49370297</v>
      </c>
      <c r="H172" s="22">
        <f>INDEX(Data[],MATCH($A172,Data[Dist],0),MATCH(H$6,Data[#Headers],0))-G172</f>
        <v>5472768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10945538</v>
      </c>
      <c r="L172" s="22">
        <f>INDEX(Notes!$I$2:$N$11,MATCH(Notes!$B$2,Notes!$I$2:$I$11,0),6)*$E172</f>
        <v>16418307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5472769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506029</v>
      </c>
      <c r="E173" s="160">
        <f>INDEX(Data[],MATCH($A173,Data[Dist],0),MATCH(E$6,Data[#Headers],0))</f>
        <v>506028</v>
      </c>
      <c r="F173" s="160">
        <f>INDEX(Data[],MATCH($A173,Data[Dist],0),MATCH(F$6,Data[#Headers],0))</f>
        <v>506029</v>
      </c>
      <c r="G173" s="22">
        <f>INDEX(Data[],MATCH($A173,Data[Dist],0),MATCH(G$6,Data[#Headers],0))</f>
        <v>4564330</v>
      </c>
      <c r="H173" s="22">
        <f>INDEX(Data[],MATCH($A173,Data[Dist],0),MATCH(H$6,Data[#Headers],0))-G173</f>
        <v>506029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1012058</v>
      </c>
      <c r="L173" s="22">
        <f>INDEX(Notes!$I$2:$N$11,MATCH(Notes!$B$2,Notes!$I$2:$I$11,0),6)*$E173</f>
        <v>1518084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506028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417811</v>
      </c>
      <c r="E174" s="160">
        <f>INDEX(Data[],MATCH($A174,Data[Dist],0),MATCH(E$6,Data[#Headers],0))</f>
        <v>417811</v>
      </c>
      <c r="F174" s="160">
        <f>INDEX(Data[],MATCH($A174,Data[Dist],0),MATCH(F$6,Data[#Headers],0))</f>
        <v>417809</v>
      </c>
      <c r="G174" s="22">
        <f>INDEX(Data[],MATCH($A174,Data[Dist],0),MATCH(G$6,Data[#Headers],0))</f>
        <v>3769347</v>
      </c>
      <c r="H174" s="22">
        <f>INDEX(Data[],MATCH($A174,Data[Dist],0),MATCH(H$6,Data[#Headers],0))-G174</f>
        <v>417809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835622</v>
      </c>
      <c r="L174" s="22">
        <f>INDEX(Notes!$I$2:$N$11,MATCH(Notes!$B$2,Notes!$I$2:$I$11,0),6)*$E174</f>
        <v>1253433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417811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185231</v>
      </c>
      <c r="E175" s="160">
        <f>INDEX(Data[],MATCH($A175,Data[Dist],0),MATCH(E$6,Data[#Headers],0))</f>
        <v>185231</v>
      </c>
      <c r="F175" s="160">
        <f>INDEX(Data[],MATCH($A175,Data[Dist],0),MATCH(F$6,Data[#Headers],0))</f>
        <v>185232</v>
      </c>
      <c r="G175" s="22">
        <f>INDEX(Data[],MATCH($A175,Data[Dist],0),MATCH(G$6,Data[#Headers],0))</f>
        <v>1671835</v>
      </c>
      <c r="H175" s="22">
        <f>INDEX(Data[],MATCH($A175,Data[Dist],0),MATCH(H$6,Data[#Headers],0))-G175</f>
        <v>185232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370462</v>
      </c>
      <c r="L175" s="22">
        <f>INDEX(Notes!$I$2:$N$11,MATCH(Notes!$B$2,Notes!$I$2:$I$11,0),6)*$E175</f>
        <v>555693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185231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455461</v>
      </c>
      <c r="E176" s="160">
        <f>INDEX(Data[],MATCH($A176,Data[Dist],0),MATCH(E$6,Data[#Headers],0))</f>
        <v>455460</v>
      </c>
      <c r="F176" s="160">
        <f>INDEX(Data[],MATCH($A176,Data[Dist],0),MATCH(F$6,Data[#Headers],0))</f>
        <v>455461</v>
      </c>
      <c r="G176" s="22">
        <f>INDEX(Data[],MATCH($A176,Data[Dist],0),MATCH(G$6,Data[#Headers],0))</f>
        <v>4109458</v>
      </c>
      <c r="H176" s="22">
        <f>INDEX(Data[],MATCH($A176,Data[Dist],0),MATCH(H$6,Data[#Headers],0))-G176</f>
        <v>455461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910922</v>
      </c>
      <c r="L176" s="22">
        <f>INDEX(Notes!$I$2:$N$11,MATCH(Notes!$B$2,Notes!$I$2:$I$11,0),6)*$E176</f>
        <v>1366380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455460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278135</v>
      </c>
      <c r="E177" s="160">
        <f>INDEX(Data[],MATCH($A177,Data[Dist],0),MATCH(E$6,Data[#Headers],0))</f>
        <v>278135</v>
      </c>
      <c r="F177" s="160">
        <f>INDEX(Data[],MATCH($A177,Data[Dist],0),MATCH(F$6,Data[#Headers],0))</f>
        <v>278135</v>
      </c>
      <c r="G177" s="22">
        <f>INDEX(Data[],MATCH($A177,Data[Dist],0),MATCH(G$6,Data[#Headers],0))</f>
        <v>2509971</v>
      </c>
      <c r="H177" s="22">
        <f>INDEX(Data[],MATCH($A177,Data[Dist],0),MATCH(H$6,Data[#Headers],0))-G177</f>
        <v>278135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556270</v>
      </c>
      <c r="L177" s="22">
        <f>INDEX(Notes!$I$2:$N$11,MATCH(Notes!$B$2,Notes!$I$2:$I$11,0),6)*$E177</f>
        <v>834405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278135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524878</v>
      </c>
      <c r="E178" s="160">
        <f>INDEX(Data[],MATCH($A178,Data[Dist],0),MATCH(E$6,Data[#Headers],0))</f>
        <v>524878</v>
      </c>
      <c r="F178" s="160">
        <f>INDEX(Data[],MATCH($A178,Data[Dist],0),MATCH(F$6,Data[#Headers],0))</f>
        <v>524876</v>
      </c>
      <c r="G178" s="22">
        <f>INDEX(Data[],MATCH($A178,Data[Dist],0),MATCH(G$6,Data[#Headers],0))</f>
        <v>4733958</v>
      </c>
      <c r="H178" s="22">
        <f>INDEX(Data[],MATCH($A178,Data[Dist],0),MATCH(H$6,Data[#Headers],0))-G178</f>
        <v>524876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1049756</v>
      </c>
      <c r="L178" s="22">
        <f>INDEX(Notes!$I$2:$N$11,MATCH(Notes!$B$2,Notes!$I$2:$I$11,0),6)*$E178</f>
        <v>1574634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524878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323907</v>
      </c>
      <c r="E179" s="160">
        <f>INDEX(Data[],MATCH($A179,Data[Dist],0),MATCH(E$6,Data[#Headers],0))</f>
        <v>323907</v>
      </c>
      <c r="F179" s="160">
        <f>INDEX(Data[],MATCH($A179,Data[Dist],0),MATCH(F$6,Data[#Headers],0))</f>
        <v>323906</v>
      </c>
      <c r="G179" s="22">
        <f>INDEX(Data[],MATCH($A179,Data[Dist],0),MATCH(G$6,Data[#Headers],0))</f>
        <v>2923095</v>
      </c>
      <c r="H179" s="22">
        <f>INDEX(Data[],MATCH($A179,Data[Dist],0),MATCH(H$6,Data[#Headers],0))-G179</f>
        <v>323906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647814</v>
      </c>
      <c r="L179" s="22">
        <f>INDEX(Notes!$I$2:$N$11,MATCH(Notes!$B$2,Notes!$I$2:$I$11,0),6)*$E179</f>
        <v>971721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323907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345203</v>
      </c>
      <c r="E180" s="160">
        <f>INDEX(Data[],MATCH($A180,Data[Dist],0),MATCH(E$6,Data[#Headers],0))</f>
        <v>345202</v>
      </c>
      <c r="F180" s="160">
        <f>INDEX(Data[],MATCH($A180,Data[Dist],0),MATCH(F$6,Data[#Headers],0))</f>
        <v>345203</v>
      </c>
      <c r="G180" s="22">
        <f>INDEX(Data[],MATCH($A180,Data[Dist],0),MATCH(G$6,Data[#Headers],0))</f>
        <v>3116664</v>
      </c>
      <c r="H180" s="22">
        <f>INDEX(Data[],MATCH($A180,Data[Dist],0),MATCH(H$6,Data[#Headers],0))-G180</f>
        <v>345203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690406</v>
      </c>
      <c r="L180" s="22">
        <f>INDEX(Notes!$I$2:$N$11,MATCH(Notes!$B$2,Notes!$I$2:$I$11,0),6)*$E180</f>
        <v>1035606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345202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317733</v>
      </c>
      <c r="E181" s="160">
        <f>INDEX(Data[],MATCH($A181,Data[Dist],0),MATCH(E$6,Data[#Headers],0))</f>
        <v>317733</v>
      </c>
      <c r="F181" s="160">
        <f>INDEX(Data[],MATCH($A181,Data[Dist],0),MATCH(F$6,Data[#Headers],0))</f>
        <v>317731</v>
      </c>
      <c r="G181" s="22">
        <f>INDEX(Data[],MATCH($A181,Data[Dist],0),MATCH(G$6,Data[#Headers],0))</f>
        <v>2868513</v>
      </c>
      <c r="H181" s="22">
        <f>INDEX(Data[],MATCH($A181,Data[Dist],0),MATCH(H$6,Data[#Headers],0))-G181</f>
        <v>317731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635466</v>
      </c>
      <c r="L181" s="22">
        <f>INDEX(Notes!$I$2:$N$11,MATCH(Notes!$B$2,Notes!$I$2:$I$11,0),6)*$E181</f>
        <v>953199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317733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974796</v>
      </c>
      <c r="E182" s="160">
        <f>INDEX(Data[],MATCH($A182,Data[Dist],0),MATCH(E$6,Data[#Headers],0))</f>
        <v>974796</v>
      </c>
      <c r="F182" s="160">
        <f>INDEX(Data[],MATCH($A182,Data[Dist],0),MATCH(F$6,Data[#Headers],0))</f>
        <v>974795</v>
      </c>
      <c r="G182" s="22">
        <f>INDEX(Data[],MATCH($A182,Data[Dist],0),MATCH(G$6,Data[#Headers],0))</f>
        <v>8791180</v>
      </c>
      <c r="H182" s="22">
        <f>INDEX(Data[],MATCH($A182,Data[Dist],0),MATCH(H$6,Data[#Headers],0))-G182</f>
        <v>974795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1949592</v>
      </c>
      <c r="L182" s="22">
        <f>INDEX(Notes!$I$2:$N$11,MATCH(Notes!$B$2,Notes!$I$2:$I$11,0),6)*$E182</f>
        <v>2924388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974796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379309</v>
      </c>
      <c r="E183" s="160">
        <f>INDEX(Data[],MATCH($A183,Data[Dist],0),MATCH(E$6,Data[#Headers],0))</f>
        <v>379309</v>
      </c>
      <c r="F183" s="160">
        <f>INDEX(Data[],MATCH($A183,Data[Dist],0),MATCH(F$6,Data[#Headers],0))</f>
        <v>379307</v>
      </c>
      <c r="G183" s="22">
        <f>INDEX(Data[],MATCH($A183,Data[Dist],0),MATCH(G$6,Data[#Headers],0))</f>
        <v>3423733</v>
      </c>
      <c r="H183" s="22">
        <f>INDEX(Data[],MATCH($A183,Data[Dist],0),MATCH(H$6,Data[#Headers],0))-G183</f>
        <v>379307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758618</v>
      </c>
      <c r="L183" s="22">
        <f>INDEX(Notes!$I$2:$N$11,MATCH(Notes!$B$2,Notes!$I$2:$I$11,0),6)*$E183</f>
        <v>1137927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379309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211691</v>
      </c>
      <c r="E184" s="160">
        <f>INDEX(Data[],MATCH($A184,Data[Dist],0),MATCH(E$6,Data[#Headers],0))</f>
        <v>211690</v>
      </c>
      <c r="F184" s="160">
        <f>INDEX(Data[],MATCH($A184,Data[Dist],0),MATCH(F$6,Data[#Headers],0))</f>
        <v>211691</v>
      </c>
      <c r="G184" s="22">
        <f>INDEX(Data[],MATCH($A184,Data[Dist],0),MATCH(G$6,Data[#Headers],0))</f>
        <v>1912196</v>
      </c>
      <c r="H184" s="22">
        <f>INDEX(Data[],MATCH($A184,Data[Dist],0),MATCH(H$6,Data[#Headers],0))-G184</f>
        <v>211691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423382</v>
      </c>
      <c r="L184" s="22">
        <f>INDEX(Notes!$I$2:$N$11,MATCH(Notes!$B$2,Notes!$I$2:$I$11,0),6)*$E184</f>
        <v>635070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211690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1460970</v>
      </c>
      <c r="E185" s="160">
        <f>INDEX(Data[],MATCH($A185,Data[Dist],0),MATCH(E$6,Data[#Headers],0))</f>
        <v>1460971</v>
      </c>
      <c r="F185" s="160">
        <f>INDEX(Data[],MATCH($A185,Data[Dist],0),MATCH(F$6,Data[#Headers],0))</f>
        <v>1460969</v>
      </c>
      <c r="G185" s="22">
        <f>INDEX(Data[],MATCH($A185,Data[Dist],0),MATCH(G$6,Data[#Headers],0))</f>
        <v>13175721</v>
      </c>
      <c r="H185" s="22">
        <f>INDEX(Data[],MATCH($A185,Data[Dist],0),MATCH(H$6,Data[#Headers],0))-G185</f>
        <v>1460969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2921940</v>
      </c>
      <c r="L185" s="22">
        <f>INDEX(Notes!$I$2:$N$11,MATCH(Notes!$B$2,Notes!$I$2:$I$11,0),6)*$E185</f>
        <v>4382913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1460971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4647363</v>
      </c>
      <c r="E186" s="160">
        <f>INDEX(Data[],MATCH($A186,Data[Dist],0),MATCH(E$6,Data[#Headers],0))</f>
        <v>4647363</v>
      </c>
      <c r="F186" s="160">
        <f>INDEX(Data[],MATCH($A186,Data[Dist],0),MATCH(F$6,Data[#Headers],0))</f>
        <v>4647364</v>
      </c>
      <c r="G186" s="22">
        <f>INDEX(Data[],MATCH($A186,Data[Dist],0),MATCH(G$6,Data[#Headers],0))</f>
        <v>41906959</v>
      </c>
      <c r="H186" s="22">
        <f>INDEX(Data[],MATCH($A186,Data[Dist],0),MATCH(H$6,Data[#Headers],0))-G186</f>
        <v>4647364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9294726</v>
      </c>
      <c r="L186" s="22">
        <f>INDEX(Notes!$I$2:$N$11,MATCH(Notes!$B$2,Notes!$I$2:$I$11,0),6)*$E186</f>
        <v>13942089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4647363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332536</v>
      </c>
      <c r="E187" s="160">
        <f>INDEX(Data[],MATCH($A187,Data[Dist],0),MATCH(E$6,Data[#Headers],0))</f>
        <v>332536</v>
      </c>
      <c r="F187" s="160">
        <f>INDEX(Data[],MATCH($A187,Data[Dist],0),MATCH(F$6,Data[#Headers],0))</f>
        <v>332536</v>
      </c>
      <c r="G187" s="22">
        <f>INDEX(Data[],MATCH($A187,Data[Dist],0),MATCH(G$6,Data[#Headers],0))</f>
        <v>3000504</v>
      </c>
      <c r="H187" s="22">
        <f>INDEX(Data[],MATCH($A187,Data[Dist],0),MATCH(H$6,Data[#Headers],0))-G187</f>
        <v>332536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665072</v>
      </c>
      <c r="L187" s="22">
        <f>INDEX(Notes!$I$2:$N$11,MATCH(Notes!$B$2,Notes!$I$2:$I$11,0),6)*$E187</f>
        <v>997608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332536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2439665</v>
      </c>
      <c r="E188" s="160">
        <f>INDEX(Data[],MATCH($A188,Data[Dist],0),MATCH(E$6,Data[#Headers],0))</f>
        <v>2439665</v>
      </c>
      <c r="F188" s="160">
        <f>INDEX(Data[],MATCH($A188,Data[Dist],0),MATCH(F$6,Data[#Headers],0))</f>
        <v>2439664</v>
      </c>
      <c r="G188" s="22">
        <f>INDEX(Data[],MATCH($A188,Data[Dist],0),MATCH(G$6,Data[#Headers],0))</f>
        <v>22008097</v>
      </c>
      <c r="H188" s="22">
        <f>INDEX(Data[],MATCH($A188,Data[Dist],0),MATCH(H$6,Data[#Headers],0))-G188</f>
        <v>2439664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4879330</v>
      </c>
      <c r="L188" s="22">
        <f>INDEX(Notes!$I$2:$N$11,MATCH(Notes!$B$2,Notes!$I$2:$I$11,0),6)*$E188</f>
        <v>7318995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2439665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976476</v>
      </c>
      <c r="E189" s="160">
        <f>INDEX(Data[],MATCH($A189,Data[Dist],0),MATCH(E$6,Data[#Headers],0))</f>
        <v>976476</v>
      </c>
      <c r="F189" s="160">
        <f>INDEX(Data[],MATCH($A189,Data[Dist],0),MATCH(F$6,Data[#Headers],0))</f>
        <v>976474</v>
      </c>
      <c r="G189" s="22">
        <f>INDEX(Data[],MATCH($A189,Data[Dist],0),MATCH(G$6,Data[#Headers],0))</f>
        <v>8811040</v>
      </c>
      <c r="H189" s="22">
        <f>INDEX(Data[],MATCH($A189,Data[Dist],0),MATCH(H$6,Data[#Headers],0))-G189</f>
        <v>976474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1952952</v>
      </c>
      <c r="L189" s="22">
        <f>INDEX(Notes!$I$2:$N$11,MATCH(Notes!$B$2,Notes!$I$2:$I$11,0),6)*$E189</f>
        <v>2929428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976476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555745</v>
      </c>
      <c r="E190" s="160">
        <f>INDEX(Data[],MATCH($A190,Data[Dist],0),MATCH(E$6,Data[#Headers],0))</f>
        <v>555745</v>
      </c>
      <c r="F190" s="160">
        <f>INDEX(Data[],MATCH($A190,Data[Dist],0),MATCH(F$6,Data[#Headers],0))</f>
        <v>555743</v>
      </c>
      <c r="G190" s="22">
        <f>INDEX(Data[],MATCH($A190,Data[Dist],0),MATCH(G$6,Data[#Headers],0))</f>
        <v>5014841</v>
      </c>
      <c r="H190" s="22">
        <f>INDEX(Data[],MATCH($A190,Data[Dist],0),MATCH(H$6,Data[#Headers],0))-G190</f>
        <v>555743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1111490</v>
      </c>
      <c r="L190" s="22">
        <f>INDEX(Notes!$I$2:$N$11,MATCH(Notes!$B$2,Notes!$I$2:$I$11,0),6)*$E190</f>
        <v>1667235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555745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248816</v>
      </c>
      <c r="E191" s="160">
        <f>INDEX(Data[],MATCH($A191,Data[Dist],0),MATCH(E$6,Data[#Headers],0))</f>
        <v>248815</v>
      </c>
      <c r="F191" s="160">
        <f>INDEX(Data[],MATCH($A191,Data[Dist],0),MATCH(F$6,Data[#Headers],0))</f>
        <v>248816</v>
      </c>
      <c r="G191" s="22">
        <f>INDEX(Data[],MATCH($A191,Data[Dist],0),MATCH(G$6,Data[#Headers],0))</f>
        <v>2243961</v>
      </c>
      <c r="H191" s="22">
        <f>INDEX(Data[],MATCH($A191,Data[Dist],0),MATCH(H$6,Data[#Headers],0))-G191</f>
        <v>248816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497632</v>
      </c>
      <c r="L191" s="22">
        <f>INDEX(Notes!$I$2:$N$11,MATCH(Notes!$B$2,Notes!$I$2:$I$11,0),6)*$E191</f>
        <v>746445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248815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314206</v>
      </c>
      <c r="E192" s="160">
        <f>INDEX(Data[],MATCH($A192,Data[Dist],0),MATCH(E$6,Data[#Headers],0))</f>
        <v>314206</v>
      </c>
      <c r="F192" s="160">
        <f>INDEX(Data[],MATCH($A192,Data[Dist],0),MATCH(F$6,Data[#Headers],0))</f>
        <v>314206</v>
      </c>
      <c r="G192" s="22">
        <f>INDEX(Data[],MATCH($A192,Data[Dist],0),MATCH(G$6,Data[#Headers],0))</f>
        <v>2835386</v>
      </c>
      <c r="H192" s="22">
        <f>INDEX(Data[],MATCH($A192,Data[Dist],0),MATCH(H$6,Data[#Headers],0))-G192</f>
        <v>314206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628412</v>
      </c>
      <c r="L192" s="22">
        <f>INDEX(Notes!$I$2:$N$11,MATCH(Notes!$B$2,Notes!$I$2:$I$11,0),6)*$E192</f>
        <v>942618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314206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823520</v>
      </c>
      <c r="E193" s="160">
        <f>INDEX(Data[],MATCH($A193,Data[Dist],0),MATCH(E$6,Data[#Headers],0))</f>
        <v>823521</v>
      </c>
      <c r="F193" s="160">
        <f>INDEX(Data[],MATCH($A193,Data[Dist],0),MATCH(F$6,Data[#Headers],0))</f>
        <v>823519</v>
      </c>
      <c r="G193" s="22">
        <f>INDEX(Data[],MATCH($A193,Data[Dist],0),MATCH(G$6,Data[#Headers],0))</f>
        <v>7430119</v>
      </c>
      <c r="H193" s="22">
        <f>INDEX(Data[],MATCH($A193,Data[Dist],0),MATCH(H$6,Data[#Headers],0))-G193</f>
        <v>823519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1647040</v>
      </c>
      <c r="L193" s="22">
        <f>INDEX(Notes!$I$2:$N$11,MATCH(Notes!$B$2,Notes!$I$2:$I$11,0),6)*$E193</f>
        <v>2470563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823521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519238</v>
      </c>
      <c r="E194" s="160">
        <f>INDEX(Data[],MATCH($A194,Data[Dist],0),MATCH(E$6,Data[#Headers],0))</f>
        <v>519238</v>
      </c>
      <c r="F194" s="160">
        <f>INDEX(Data[],MATCH($A194,Data[Dist],0),MATCH(F$6,Data[#Headers],0))</f>
        <v>519237</v>
      </c>
      <c r="G194" s="22">
        <f>INDEX(Data[],MATCH($A194,Data[Dist],0),MATCH(G$6,Data[#Headers],0))</f>
        <v>4684590</v>
      </c>
      <c r="H194" s="22">
        <f>INDEX(Data[],MATCH($A194,Data[Dist],0),MATCH(H$6,Data[#Headers],0))-G194</f>
        <v>519237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1038476</v>
      </c>
      <c r="L194" s="22">
        <f>INDEX(Notes!$I$2:$N$11,MATCH(Notes!$B$2,Notes!$I$2:$I$11,0),6)*$E194</f>
        <v>1557714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519238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585460</v>
      </c>
      <c r="E195" s="160">
        <f>INDEX(Data[],MATCH($A195,Data[Dist],0),MATCH(E$6,Data[#Headers],0))</f>
        <v>585460</v>
      </c>
      <c r="F195" s="160">
        <f>INDEX(Data[],MATCH($A195,Data[Dist],0),MATCH(F$6,Data[#Headers],0))</f>
        <v>585459</v>
      </c>
      <c r="G195" s="22">
        <f>INDEX(Data[],MATCH($A195,Data[Dist],0),MATCH(G$6,Data[#Headers],0))</f>
        <v>5281244</v>
      </c>
      <c r="H195" s="22">
        <f>INDEX(Data[],MATCH($A195,Data[Dist],0),MATCH(H$6,Data[#Headers],0))-G195</f>
        <v>585459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1170920</v>
      </c>
      <c r="L195" s="22">
        <f>INDEX(Notes!$I$2:$N$11,MATCH(Notes!$B$2,Notes!$I$2:$I$11,0),6)*$E195</f>
        <v>1756380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585460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197278</v>
      </c>
      <c r="E196" s="160">
        <f>INDEX(Data[],MATCH($A196,Data[Dist],0),MATCH(E$6,Data[#Headers],0))</f>
        <v>197278</v>
      </c>
      <c r="F196" s="160">
        <f>INDEX(Data[],MATCH($A196,Data[Dist],0),MATCH(F$6,Data[#Headers],0))</f>
        <v>197279</v>
      </c>
      <c r="G196" s="22">
        <f>INDEX(Data[],MATCH($A196,Data[Dist],0),MATCH(G$6,Data[#Headers],0))</f>
        <v>1782546</v>
      </c>
      <c r="H196" s="22">
        <f>INDEX(Data[],MATCH($A196,Data[Dist],0),MATCH(H$6,Data[#Headers],0))-G196</f>
        <v>197279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394556</v>
      </c>
      <c r="L196" s="22">
        <f>INDEX(Notes!$I$2:$N$11,MATCH(Notes!$B$2,Notes!$I$2:$I$11,0),6)*$E196</f>
        <v>591834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197278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667072</v>
      </c>
      <c r="E197" s="160">
        <f>INDEX(Data[],MATCH($A197,Data[Dist],0),MATCH(E$6,Data[#Headers],0))</f>
        <v>667072</v>
      </c>
      <c r="F197" s="160">
        <f>INDEX(Data[],MATCH($A197,Data[Dist],0),MATCH(F$6,Data[#Headers],0))</f>
        <v>667070</v>
      </c>
      <c r="G197" s="22">
        <f>INDEX(Data[],MATCH($A197,Data[Dist],0),MATCH(G$6,Data[#Headers],0))</f>
        <v>6018200</v>
      </c>
      <c r="H197" s="22">
        <f>INDEX(Data[],MATCH($A197,Data[Dist],0),MATCH(H$6,Data[#Headers],0))-G197</f>
        <v>667070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1334144</v>
      </c>
      <c r="L197" s="22">
        <f>INDEX(Notes!$I$2:$N$11,MATCH(Notes!$B$2,Notes!$I$2:$I$11,0),6)*$E197</f>
        <v>2001216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667072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245133</v>
      </c>
      <c r="E198" s="160">
        <f>INDEX(Data[],MATCH($A198,Data[Dist],0),MATCH(E$6,Data[#Headers],0))</f>
        <v>245133</v>
      </c>
      <c r="F198" s="160">
        <f>INDEX(Data[],MATCH($A198,Data[Dist],0),MATCH(F$6,Data[#Headers],0))</f>
        <v>245131</v>
      </c>
      <c r="G198" s="22">
        <f>INDEX(Data[],MATCH($A198,Data[Dist],0),MATCH(G$6,Data[#Headers],0))</f>
        <v>2211385</v>
      </c>
      <c r="H198" s="22">
        <f>INDEX(Data[],MATCH($A198,Data[Dist],0),MATCH(H$6,Data[#Headers],0))-G198</f>
        <v>245131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490266</v>
      </c>
      <c r="L198" s="22">
        <f>INDEX(Notes!$I$2:$N$11,MATCH(Notes!$B$2,Notes!$I$2:$I$11,0),6)*$E198</f>
        <v>735399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245133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158448</v>
      </c>
      <c r="E199" s="160">
        <f>INDEX(Data[],MATCH($A199,Data[Dist],0),MATCH(E$6,Data[#Headers],0))</f>
        <v>147479</v>
      </c>
      <c r="F199" s="160">
        <f>INDEX(Data[],MATCH($A199,Data[Dist],0),MATCH(F$6,Data[#Headers],0))</f>
        <v>147477</v>
      </c>
      <c r="G199" s="22">
        <f>INDEX(Data[],MATCH($A199,Data[Dist],0),MATCH(G$6,Data[#Headers],0))</f>
        <v>1396305</v>
      </c>
      <c r="H199" s="22">
        <f>INDEX(Data[],MATCH($A199,Data[Dist],0),MATCH(H$6,Data[#Headers],0))-G199</f>
        <v>147477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316896</v>
      </c>
      <c r="L199" s="22">
        <f>INDEX(Notes!$I$2:$N$11,MATCH(Notes!$B$2,Notes!$I$2:$I$11,0),6)*$E199</f>
        <v>442437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147479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144646</v>
      </c>
      <c r="E200" s="160">
        <f>INDEX(Data[],MATCH($A200,Data[Dist],0),MATCH(E$6,Data[#Headers],0))</f>
        <v>144646</v>
      </c>
      <c r="F200" s="160">
        <f>INDEX(Data[],MATCH($A200,Data[Dist],0),MATCH(F$6,Data[#Headers],0))</f>
        <v>144647</v>
      </c>
      <c r="G200" s="22">
        <f>INDEX(Data[],MATCH($A200,Data[Dist],0),MATCH(G$6,Data[#Headers],0))</f>
        <v>1304730</v>
      </c>
      <c r="H200" s="22">
        <f>INDEX(Data[],MATCH($A200,Data[Dist],0),MATCH(H$6,Data[#Headers],0))-G200</f>
        <v>144647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289292</v>
      </c>
      <c r="L200" s="22">
        <f>INDEX(Notes!$I$2:$N$11,MATCH(Notes!$B$2,Notes!$I$2:$I$11,0),6)*$E200</f>
        <v>433938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144646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INDEX($A$7:$H$331,MATCH($S200,$A$7:$A$331,0),5)-Q200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125549</v>
      </c>
      <c r="E201" s="160">
        <f>INDEX(Data[],MATCH($A201,Data[Dist],0),MATCH(E$6,Data[#Headers],0))</f>
        <v>125550</v>
      </c>
      <c r="F201" s="160">
        <f>INDEX(Data[],MATCH($A201,Data[Dist],0),MATCH(F$6,Data[#Headers],0))</f>
        <v>125548</v>
      </c>
      <c r="G201" s="22">
        <f>INDEX(Data[],MATCH($A201,Data[Dist],0),MATCH(G$6,Data[#Headers],0))</f>
        <v>1132724</v>
      </c>
      <c r="H201" s="22">
        <f>INDEX(Data[],MATCH($A201,Data[Dist],0),MATCH(H$6,Data[#Headers],0))-G201</f>
        <v>125548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251098</v>
      </c>
      <c r="L201" s="22">
        <f>INDEX(Notes!$I$2:$N$11,MATCH(Notes!$B$2,Notes!$I$2:$I$11,0),6)*$E201</f>
        <v>376650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125550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379969</v>
      </c>
      <c r="E202" s="160">
        <f>INDEX(Data[],MATCH($A202,Data[Dist],0),MATCH(E$6,Data[#Headers],0))</f>
        <v>379969</v>
      </c>
      <c r="F202" s="160">
        <f>INDEX(Data[],MATCH($A202,Data[Dist],0),MATCH(F$6,Data[#Headers],0))</f>
        <v>379969</v>
      </c>
      <c r="G202" s="22">
        <f>INDEX(Data[],MATCH($A202,Data[Dist],0),MATCH(G$6,Data[#Headers],0))</f>
        <v>3428705</v>
      </c>
      <c r="H202" s="22">
        <f>INDEX(Data[],MATCH($A202,Data[Dist],0),MATCH(H$6,Data[#Headers],0))-G202</f>
        <v>379969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759938</v>
      </c>
      <c r="L202" s="22">
        <f>INDEX(Notes!$I$2:$N$11,MATCH(Notes!$B$2,Notes!$I$2:$I$11,0),6)*$E202</f>
        <v>1139907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379969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1318652</v>
      </c>
      <c r="E203" s="160">
        <f>INDEX(Data[],MATCH($A203,Data[Dist],0),MATCH(E$6,Data[#Headers],0))</f>
        <v>1318653</v>
      </c>
      <c r="F203" s="160">
        <f>INDEX(Data[],MATCH($A203,Data[Dist],0),MATCH(F$6,Data[#Headers],0))</f>
        <v>1318651</v>
      </c>
      <c r="G203" s="22">
        <f>INDEX(Data[],MATCH($A203,Data[Dist],0),MATCH(G$6,Data[#Headers],0))</f>
        <v>11894775</v>
      </c>
      <c r="H203" s="22">
        <f>INDEX(Data[],MATCH($A203,Data[Dist],0),MATCH(H$6,Data[#Headers],0))-G203</f>
        <v>1318651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2637304</v>
      </c>
      <c r="L203" s="22">
        <f>INDEX(Notes!$I$2:$N$11,MATCH(Notes!$B$2,Notes!$I$2:$I$11,0),6)*$E203</f>
        <v>3955959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1318653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789554</v>
      </c>
      <c r="E204" s="160">
        <f>INDEX(Data[],MATCH($A204,Data[Dist],0),MATCH(E$6,Data[#Headers],0))</f>
        <v>789554</v>
      </c>
      <c r="F204" s="160">
        <f>INDEX(Data[],MATCH($A204,Data[Dist],0),MATCH(F$6,Data[#Headers],0))</f>
        <v>789555</v>
      </c>
      <c r="G204" s="22">
        <f>INDEX(Data[],MATCH($A204,Data[Dist],0),MATCH(G$6,Data[#Headers],0))</f>
        <v>7122670</v>
      </c>
      <c r="H204" s="22">
        <f>INDEX(Data[],MATCH($A204,Data[Dist],0),MATCH(H$6,Data[#Headers],0))-G204</f>
        <v>789555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1579108</v>
      </c>
      <c r="L204" s="22">
        <f>INDEX(Notes!$I$2:$N$11,MATCH(Notes!$B$2,Notes!$I$2:$I$11,0),6)*$E204</f>
        <v>2368662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789554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174629</v>
      </c>
      <c r="E205" s="160">
        <f>INDEX(Data[],MATCH($A205,Data[Dist],0),MATCH(E$6,Data[#Headers],0))</f>
        <v>174628</v>
      </c>
      <c r="F205" s="160">
        <f>INDEX(Data[],MATCH($A205,Data[Dist],0),MATCH(F$6,Data[#Headers],0))</f>
        <v>174629</v>
      </c>
      <c r="G205" s="22">
        <f>INDEX(Data[],MATCH($A205,Data[Dist],0),MATCH(G$6,Data[#Headers],0))</f>
        <v>1574986</v>
      </c>
      <c r="H205" s="22">
        <f>INDEX(Data[],MATCH($A205,Data[Dist],0),MATCH(H$6,Data[#Headers],0))-G205</f>
        <v>174629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349258</v>
      </c>
      <c r="L205" s="22">
        <f>INDEX(Notes!$I$2:$N$11,MATCH(Notes!$B$2,Notes!$I$2:$I$11,0),6)*$E205</f>
        <v>523884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174628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3433620</v>
      </c>
      <c r="E206" s="160">
        <f>INDEX(Data[],MATCH($A206,Data[Dist],0),MATCH(E$6,Data[#Headers],0))</f>
        <v>3433620</v>
      </c>
      <c r="F206" s="160">
        <f>INDEX(Data[],MATCH($A206,Data[Dist],0),MATCH(F$6,Data[#Headers],0))</f>
        <v>3433619</v>
      </c>
      <c r="G206" s="22">
        <f>INDEX(Data[],MATCH($A206,Data[Dist],0),MATCH(G$6,Data[#Headers],0))</f>
        <v>30971256</v>
      </c>
      <c r="H206" s="22">
        <f>INDEX(Data[],MATCH($A206,Data[Dist],0),MATCH(H$6,Data[#Headers],0))-G206</f>
        <v>3433619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6867240</v>
      </c>
      <c r="L206" s="22">
        <f>INDEX(Notes!$I$2:$N$11,MATCH(Notes!$B$2,Notes!$I$2:$I$11,0),6)*$E206</f>
        <v>10300860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3433620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389713</v>
      </c>
      <c r="E207" s="160">
        <f>INDEX(Data[],MATCH($A207,Data[Dist],0),MATCH(E$6,Data[#Headers],0))</f>
        <v>389713</v>
      </c>
      <c r="F207" s="160">
        <f>INDEX(Data[],MATCH($A207,Data[Dist],0),MATCH(F$6,Data[#Headers],0))</f>
        <v>389714</v>
      </c>
      <c r="G207" s="22">
        <f>INDEX(Data[],MATCH($A207,Data[Dist],0),MATCH(G$6,Data[#Headers],0))</f>
        <v>3516317</v>
      </c>
      <c r="H207" s="22">
        <f>INDEX(Data[],MATCH($A207,Data[Dist],0),MATCH(H$6,Data[#Headers],0))-G207</f>
        <v>389714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779426</v>
      </c>
      <c r="L207" s="22">
        <f>INDEX(Notes!$I$2:$N$11,MATCH(Notes!$B$2,Notes!$I$2:$I$11,0),6)*$E207</f>
        <v>1169139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389713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974338</v>
      </c>
      <c r="E208" s="160">
        <f>INDEX(Data[],MATCH($A208,Data[Dist],0),MATCH(E$6,Data[#Headers],0))</f>
        <v>974337</v>
      </c>
      <c r="F208" s="160">
        <f>INDEX(Data[],MATCH($A208,Data[Dist],0),MATCH(F$6,Data[#Headers],0))</f>
        <v>974338</v>
      </c>
      <c r="G208" s="22">
        <f>INDEX(Data[],MATCH($A208,Data[Dist],0),MATCH(G$6,Data[#Headers],0))</f>
        <v>8790047</v>
      </c>
      <c r="H208" s="22">
        <f>INDEX(Data[],MATCH($A208,Data[Dist],0),MATCH(H$6,Data[#Headers],0))-G208</f>
        <v>974338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1948676</v>
      </c>
      <c r="L208" s="22">
        <f>INDEX(Notes!$I$2:$N$11,MATCH(Notes!$B$2,Notes!$I$2:$I$11,0),6)*$E208</f>
        <v>2923011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974337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293050</v>
      </c>
      <c r="E209" s="160">
        <f>INDEX(Data[],MATCH($A209,Data[Dist],0),MATCH(E$6,Data[#Headers],0))</f>
        <v>293051</v>
      </c>
      <c r="F209" s="160">
        <f>INDEX(Data[],MATCH($A209,Data[Dist],0),MATCH(F$6,Data[#Headers],0))</f>
        <v>293049</v>
      </c>
      <c r="G209" s="22">
        <f>INDEX(Data[],MATCH($A209,Data[Dist],0),MATCH(G$6,Data[#Headers],0))</f>
        <v>2644901</v>
      </c>
      <c r="H209" s="22">
        <f>INDEX(Data[],MATCH($A209,Data[Dist],0),MATCH(H$6,Data[#Headers],0))-G209</f>
        <v>293049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586100</v>
      </c>
      <c r="L209" s="22">
        <f>INDEX(Notes!$I$2:$N$11,MATCH(Notes!$B$2,Notes!$I$2:$I$11,0),6)*$E209</f>
        <v>879153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293051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549725</v>
      </c>
      <c r="E210" s="160">
        <f>INDEX(Data[],MATCH($A210,Data[Dist],0),MATCH(E$6,Data[#Headers],0))</f>
        <v>549726</v>
      </c>
      <c r="F210" s="160">
        <f>INDEX(Data[],MATCH($A210,Data[Dist],0),MATCH(F$6,Data[#Headers],0))</f>
        <v>549724</v>
      </c>
      <c r="G210" s="22">
        <f>INDEX(Data[],MATCH($A210,Data[Dist],0),MATCH(G$6,Data[#Headers],0))</f>
        <v>4961492</v>
      </c>
      <c r="H210" s="22">
        <f>INDEX(Data[],MATCH($A210,Data[Dist],0),MATCH(H$6,Data[#Headers],0))-G210</f>
        <v>549724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1099450</v>
      </c>
      <c r="L210" s="22">
        <f>INDEX(Notes!$I$2:$N$11,MATCH(Notes!$B$2,Notes!$I$2:$I$11,0),6)*$E210</f>
        <v>1649178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549726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429464</v>
      </c>
      <c r="E211" s="160">
        <f>INDEX(Data[],MATCH($A211,Data[Dist],0),MATCH(E$6,Data[#Headers],0))</f>
        <v>422164</v>
      </c>
      <c r="F211" s="160">
        <f>INDEX(Data[],MATCH($A211,Data[Dist],0),MATCH(F$6,Data[#Headers],0))</f>
        <v>422162</v>
      </c>
      <c r="G211" s="22">
        <f>INDEX(Data[],MATCH($A211,Data[Dist],0),MATCH(G$6,Data[#Headers],0))</f>
        <v>3851412</v>
      </c>
      <c r="H211" s="22">
        <f>INDEX(Data[],MATCH($A211,Data[Dist],0),MATCH(H$6,Data[#Headers],0))-G211</f>
        <v>422162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858928</v>
      </c>
      <c r="L211" s="22">
        <f>INDEX(Notes!$I$2:$N$11,MATCH(Notes!$B$2,Notes!$I$2:$I$11,0),6)*$E211</f>
        <v>1266492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422164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2318177</v>
      </c>
      <c r="E212" s="160">
        <f>INDEX(Data[],MATCH($A212,Data[Dist],0),MATCH(E$6,Data[#Headers],0))</f>
        <v>2318177</v>
      </c>
      <c r="F212" s="160">
        <f>INDEX(Data[],MATCH($A212,Data[Dist],0),MATCH(F$6,Data[#Headers],0))</f>
        <v>2318176</v>
      </c>
      <c r="G212" s="22">
        <f>INDEX(Data[],MATCH($A212,Data[Dist],0),MATCH(G$6,Data[#Headers],0))</f>
        <v>20907993</v>
      </c>
      <c r="H212" s="22">
        <f>INDEX(Data[],MATCH($A212,Data[Dist],0),MATCH(H$6,Data[#Headers],0))-G212</f>
        <v>2318176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4636354</v>
      </c>
      <c r="L212" s="22">
        <f>INDEX(Notes!$I$2:$N$11,MATCH(Notes!$B$2,Notes!$I$2:$I$11,0),6)*$E212</f>
        <v>6954531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2318177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528899</v>
      </c>
      <c r="E213" s="160">
        <f>INDEX(Data[],MATCH($A213,Data[Dist],0),MATCH(E$6,Data[#Headers],0))</f>
        <v>528899</v>
      </c>
      <c r="F213" s="160">
        <f>INDEX(Data[],MATCH($A213,Data[Dist],0),MATCH(F$6,Data[#Headers],0))</f>
        <v>528900</v>
      </c>
      <c r="G213" s="22">
        <f>INDEX(Data[],MATCH($A213,Data[Dist],0),MATCH(G$6,Data[#Headers],0))</f>
        <v>4772179</v>
      </c>
      <c r="H213" s="22">
        <f>INDEX(Data[],MATCH($A213,Data[Dist],0),MATCH(H$6,Data[#Headers],0))-G213</f>
        <v>528900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1057798</v>
      </c>
      <c r="L213" s="22">
        <f>INDEX(Notes!$I$2:$N$11,MATCH(Notes!$B$2,Notes!$I$2:$I$11,0),6)*$E213</f>
        <v>1586697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528899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348387</v>
      </c>
      <c r="E214" s="160">
        <f>INDEX(Data[],MATCH($A214,Data[Dist],0),MATCH(E$6,Data[#Headers],0))</f>
        <v>348387</v>
      </c>
      <c r="F214" s="160">
        <f>INDEX(Data[],MATCH($A214,Data[Dist],0),MATCH(F$6,Data[#Headers],0))</f>
        <v>348386</v>
      </c>
      <c r="G214" s="22">
        <f>INDEX(Data[],MATCH($A214,Data[Dist],0),MATCH(G$6,Data[#Headers],0))</f>
        <v>3143391</v>
      </c>
      <c r="H214" s="22">
        <f>INDEX(Data[],MATCH($A214,Data[Dist],0),MATCH(H$6,Data[#Headers],0))-G214</f>
        <v>348386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696774</v>
      </c>
      <c r="L214" s="22">
        <f>INDEX(Notes!$I$2:$N$11,MATCH(Notes!$B$2,Notes!$I$2:$I$11,0),6)*$E214</f>
        <v>1045161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348387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815897</v>
      </c>
      <c r="E215" s="160">
        <f>INDEX(Data[],MATCH($A215,Data[Dist],0),MATCH(E$6,Data[#Headers],0))</f>
        <v>815897</v>
      </c>
      <c r="F215" s="160">
        <f>INDEX(Data[],MATCH($A215,Data[Dist],0),MATCH(F$6,Data[#Headers],0))</f>
        <v>815897</v>
      </c>
      <c r="G215" s="22">
        <f>INDEX(Data[],MATCH($A215,Data[Dist],0),MATCH(G$6,Data[#Headers],0))</f>
        <v>7360157</v>
      </c>
      <c r="H215" s="22">
        <f>INDEX(Data[],MATCH($A215,Data[Dist],0),MATCH(H$6,Data[#Headers],0))-G215</f>
        <v>815897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1631794</v>
      </c>
      <c r="L215" s="22">
        <f>INDEX(Notes!$I$2:$N$11,MATCH(Notes!$B$2,Notes!$I$2:$I$11,0),6)*$E215</f>
        <v>2447691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815897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304939</v>
      </c>
      <c r="E216" s="160">
        <f>INDEX(Data[],MATCH($A216,Data[Dist],0),MATCH(E$6,Data[#Headers],0))</f>
        <v>304939</v>
      </c>
      <c r="F216" s="160">
        <f>INDEX(Data[],MATCH($A216,Data[Dist],0),MATCH(F$6,Data[#Headers],0))</f>
        <v>304937</v>
      </c>
      <c r="G216" s="22">
        <f>INDEX(Data[],MATCH($A216,Data[Dist],0),MATCH(G$6,Data[#Headers],0))</f>
        <v>2751783</v>
      </c>
      <c r="H216" s="22">
        <f>INDEX(Data[],MATCH($A216,Data[Dist],0),MATCH(H$6,Data[#Headers],0))-G216</f>
        <v>304937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609878</v>
      </c>
      <c r="L216" s="22">
        <f>INDEX(Notes!$I$2:$N$11,MATCH(Notes!$B$2,Notes!$I$2:$I$11,0),6)*$E216</f>
        <v>914817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304939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346612</v>
      </c>
      <c r="E217" s="160">
        <f>INDEX(Data[],MATCH($A217,Data[Dist],0),MATCH(E$6,Data[#Headers],0))</f>
        <v>346612</v>
      </c>
      <c r="F217" s="160">
        <f>INDEX(Data[],MATCH($A217,Data[Dist],0),MATCH(F$6,Data[#Headers],0))</f>
        <v>346611</v>
      </c>
      <c r="G217" s="22">
        <f>INDEX(Data[],MATCH($A217,Data[Dist],0),MATCH(G$6,Data[#Headers],0))</f>
        <v>3127868</v>
      </c>
      <c r="H217" s="22">
        <f>INDEX(Data[],MATCH($A217,Data[Dist],0),MATCH(H$6,Data[#Headers],0))-G217</f>
        <v>346611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693224</v>
      </c>
      <c r="L217" s="22">
        <f>INDEX(Notes!$I$2:$N$11,MATCH(Notes!$B$2,Notes!$I$2:$I$11,0),6)*$E217</f>
        <v>1039836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346612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73610</v>
      </c>
      <c r="E218" s="160">
        <f>INDEX(Data[],MATCH($A218,Data[Dist],0),MATCH(E$6,Data[#Headers],0))</f>
        <v>73610</v>
      </c>
      <c r="F218" s="160">
        <f>INDEX(Data[],MATCH($A218,Data[Dist],0),MATCH(F$6,Data[#Headers],0))</f>
        <v>73611</v>
      </c>
      <c r="G218" s="22">
        <f>INDEX(Data[],MATCH($A218,Data[Dist],0),MATCH(G$6,Data[#Headers],0))</f>
        <v>666042</v>
      </c>
      <c r="H218" s="22">
        <f>INDEX(Data[],MATCH($A218,Data[Dist],0),MATCH(H$6,Data[#Headers],0))-G218</f>
        <v>73611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147220</v>
      </c>
      <c r="L218" s="22">
        <f>INDEX(Notes!$I$2:$N$11,MATCH(Notes!$B$2,Notes!$I$2:$I$11,0),6)*$E218</f>
        <v>220830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73610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1502998</v>
      </c>
      <c r="E219" s="160">
        <f>INDEX(Data[],MATCH($A219,Data[Dist],0),MATCH(E$6,Data[#Headers],0))</f>
        <v>1502998</v>
      </c>
      <c r="F219" s="160">
        <f>INDEX(Data[],MATCH($A219,Data[Dist],0),MATCH(F$6,Data[#Headers],0))</f>
        <v>1502999</v>
      </c>
      <c r="G219" s="22">
        <f>INDEX(Data[],MATCH($A219,Data[Dist],0),MATCH(G$6,Data[#Headers],0))</f>
        <v>13558402</v>
      </c>
      <c r="H219" s="22">
        <f>INDEX(Data[],MATCH($A219,Data[Dist],0),MATCH(H$6,Data[#Headers],0))-G219</f>
        <v>1502999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3005996</v>
      </c>
      <c r="L219" s="22">
        <f>INDEX(Notes!$I$2:$N$11,MATCH(Notes!$B$2,Notes!$I$2:$I$11,0),6)*$E219</f>
        <v>4508994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1502998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2042343</v>
      </c>
      <c r="E220" s="160">
        <f>INDEX(Data[],MATCH($A220,Data[Dist],0),MATCH(E$6,Data[#Headers],0))</f>
        <v>2042342</v>
      </c>
      <c r="F220" s="160">
        <f>INDEX(Data[],MATCH($A220,Data[Dist],0),MATCH(F$6,Data[#Headers],0))</f>
        <v>2042343</v>
      </c>
      <c r="G220" s="22">
        <f>INDEX(Data[],MATCH($A220,Data[Dist],0),MATCH(G$6,Data[#Headers],0))</f>
        <v>18427584</v>
      </c>
      <c r="H220" s="22">
        <f>INDEX(Data[],MATCH($A220,Data[Dist],0),MATCH(H$6,Data[#Headers],0))-G220</f>
        <v>2042343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4084686</v>
      </c>
      <c r="L220" s="22">
        <f>INDEX(Notes!$I$2:$N$11,MATCH(Notes!$B$2,Notes!$I$2:$I$11,0),6)*$E220</f>
        <v>6127026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2042342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269747</v>
      </c>
      <c r="E221" s="160">
        <f>INDEX(Data[],MATCH($A221,Data[Dist],0),MATCH(E$6,Data[#Headers],0))</f>
        <v>269748</v>
      </c>
      <c r="F221" s="160">
        <f>INDEX(Data[],MATCH($A221,Data[Dist],0),MATCH(F$6,Data[#Headers],0))</f>
        <v>269746</v>
      </c>
      <c r="G221" s="22">
        <f>INDEX(Data[],MATCH($A221,Data[Dist],0),MATCH(G$6,Data[#Headers],0))</f>
        <v>2434530</v>
      </c>
      <c r="H221" s="22">
        <f>INDEX(Data[],MATCH($A221,Data[Dist],0),MATCH(H$6,Data[#Headers],0))-G221</f>
        <v>269746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539494</v>
      </c>
      <c r="L221" s="22">
        <f>INDEX(Notes!$I$2:$N$11,MATCH(Notes!$B$2,Notes!$I$2:$I$11,0),6)*$E221</f>
        <v>809244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269748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335080</v>
      </c>
      <c r="E222" s="160">
        <f>INDEX(Data[],MATCH($A222,Data[Dist],0),MATCH(E$6,Data[#Headers],0))</f>
        <v>335080</v>
      </c>
      <c r="F222" s="160">
        <f>INDEX(Data[],MATCH($A222,Data[Dist],0),MATCH(F$6,Data[#Headers],0))</f>
        <v>335078</v>
      </c>
      <c r="G222" s="22">
        <f>INDEX(Data[],MATCH($A222,Data[Dist],0),MATCH(G$6,Data[#Headers],0))</f>
        <v>3023392</v>
      </c>
      <c r="H222" s="22">
        <f>INDEX(Data[],MATCH($A222,Data[Dist],0),MATCH(H$6,Data[#Headers],0))-G222</f>
        <v>335078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670160</v>
      </c>
      <c r="L222" s="22">
        <f>INDEX(Notes!$I$2:$N$11,MATCH(Notes!$B$2,Notes!$I$2:$I$11,0),6)*$E222</f>
        <v>1005240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335080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2681474</v>
      </c>
      <c r="E223" s="160">
        <f>INDEX(Data[],MATCH($A223,Data[Dist],0),MATCH(E$6,Data[#Headers],0))</f>
        <v>2681474</v>
      </c>
      <c r="F223" s="160">
        <f>INDEX(Data[],MATCH($A223,Data[Dist],0),MATCH(F$6,Data[#Headers],0))</f>
        <v>2681475</v>
      </c>
      <c r="G223" s="22">
        <f>INDEX(Data[],MATCH($A223,Data[Dist],0),MATCH(G$6,Data[#Headers],0))</f>
        <v>24184690</v>
      </c>
      <c r="H223" s="22">
        <f>INDEX(Data[],MATCH($A223,Data[Dist],0),MATCH(H$6,Data[#Headers],0))-G223</f>
        <v>2681475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5362948</v>
      </c>
      <c r="L223" s="22">
        <f>INDEX(Notes!$I$2:$N$11,MATCH(Notes!$B$2,Notes!$I$2:$I$11,0),6)*$E223</f>
        <v>8044422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2681474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442802</v>
      </c>
      <c r="E224" s="160">
        <f>INDEX(Data[],MATCH($A224,Data[Dist],0),MATCH(E$6,Data[#Headers],0))</f>
        <v>442801</v>
      </c>
      <c r="F224" s="160">
        <f>INDEX(Data[],MATCH($A224,Data[Dist],0),MATCH(F$6,Data[#Headers],0))</f>
        <v>442802</v>
      </c>
      <c r="G224" s="22">
        <f>INDEX(Data[],MATCH($A224,Data[Dist],0),MATCH(G$6,Data[#Headers],0))</f>
        <v>3995963</v>
      </c>
      <c r="H224" s="22">
        <f>INDEX(Data[],MATCH($A224,Data[Dist],0),MATCH(H$6,Data[#Headers],0))-G224</f>
        <v>442802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885604</v>
      </c>
      <c r="L224" s="22">
        <f>INDEX(Notes!$I$2:$N$11,MATCH(Notes!$B$2,Notes!$I$2:$I$11,0),6)*$E224</f>
        <v>1328403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442801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541876</v>
      </c>
      <c r="E225" s="160">
        <f>INDEX(Data[],MATCH($A225,Data[Dist],0),MATCH(E$6,Data[#Headers],0))</f>
        <v>541877</v>
      </c>
      <c r="F225" s="160">
        <f>INDEX(Data[],MATCH($A225,Data[Dist],0),MATCH(F$6,Data[#Headers],0))</f>
        <v>541875</v>
      </c>
      <c r="G225" s="22">
        <f>INDEX(Data[],MATCH($A225,Data[Dist],0),MATCH(G$6,Data[#Headers],0))</f>
        <v>4890779</v>
      </c>
      <c r="H225" s="22">
        <f>INDEX(Data[],MATCH($A225,Data[Dist],0),MATCH(H$6,Data[#Headers],0))-G225</f>
        <v>541875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1083752</v>
      </c>
      <c r="L225" s="22">
        <f>INDEX(Notes!$I$2:$N$11,MATCH(Notes!$B$2,Notes!$I$2:$I$11,0),6)*$E225</f>
        <v>1625631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541877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1097714</v>
      </c>
      <c r="E226" s="160">
        <f>INDEX(Data[],MATCH($A226,Data[Dist],0),MATCH(E$6,Data[#Headers],0))</f>
        <v>1097714</v>
      </c>
      <c r="F226" s="160">
        <f>INDEX(Data[],MATCH($A226,Data[Dist],0),MATCH(F$6,Data[#Headers],0))</f>
        <v>1097713</v>
      </c>
      <c r="G226" s="22">
        <f>INDEX(Data[],MATCH($A226,Data[Dist],0),MATCH(G$6,Data[#Headers],0))</f>
        <v>9899330</v>
      </c>
      <c r="H226" s="22">
        <f>INDEX(Data[],MATCH($A226,Data[Dist],0),MATCH(H$6,Data[#Headers],0))-G226</f>
        <v>1097713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2195428</v>
      </c>
      <c r="L226" s="22">
        <f>INDEX(Notes!$I$2:$N$11,MATCH(Notes!$B$2,Notes!$I$2:$I$11,0),6)*$E226</f>
        <v>3293142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1097714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331408</v>
      </c>
      <c r="E227" s="160">
        <f>INDEX(Data[],MATCH($A227,Data[Dist],0),MATCH(E$6,Data[#Headers],0))</f>
        <v>331409</v>
      </c>
      <c r="F227" s="160">
        <f>INDEX(Data[],MATCH($A227,Data[Dist],0),MATCH(F$6,Data[#Headers],0))</f>
        <v>331407</v>
      </c>
      <c r="G227" s="22">
        <f>INDEX(Data[],MATCH($A227,Data[Dist],0),MATCH(G$6,Data[#Headers],0))</f>
        <v>2991531</v>
      </c>
      <c r="H227" s="22">
        <f>INDEX(Data[],MATCH($A227,Data[Dist],0),MATCH(H$6,Data[#Headers],0))-G227</f>
        <v>331407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662816</v>
      </c>
      <c r="L227" s="22">
        <f>INDEX(Notes!$I$2:$N$11,MATCH(Notes!$B$2,Notes!$I$2:$I$11,0),6)*$E227</f>
        <v>994227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331409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78193</v>
      </c>
      <c r="E228" s="160">
        <f>INDEX(Data[],MATCH($A228,Data[Dist],0),MATCH(E$6,Data[#Headers],0))</f>
        <v>78192</v>
      </c>
      <c r="F228" s="160">
        <f>INDEX(Data[],MATCH($A228,Data[Dist],0),MATCH(F$6,Data[#Headers],0))</f>
        <v>78193</v>
      </c>
      <c r="G228" s="22">
        <f>INDEX(Data[],MATCH($A228,Data[Dist],0),MATCH(G$6,Data[#Headers],0))</f>
        <v>719734</v>
      </c>
      <c r="H228" s="22">
        <f>INDEX(Data[],MATCH($A228,Data[Dist],0),MATCH(H$6,Data[#Headers],0))-G228</f>
        <v>78193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156386</v>
      </c>
      <c r="L228" s="22">
        <f>INDEX(Notes!$I$2:$N$11,MATCH(Notes!$B$2,Notes!$I$2:$I$11,0),6)*$E228</f>
        <v>234576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78192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146324</v>
      </c>
      <c r="E229" s="160">
        <f>INDEX(Data[],MATCH($A229,Data[Dist],0),MATCH(E$6,Data[#Headers],0))</f>
        <v>146324</v>
      </c>
      <c r="F229" s="160">
        <f>INDEX(Data[],MATCH($A229,Data[Dist],0),MATCH(F$6,Data[#Headers],0))</f>
        <v>146323</v>
      </c>
      <c r="G229" s="22">
        <f>INDEX(Data[],MATCH($A229,Data[Dist],0),MATCH(G$6,Data[#Headers],0))</f>
        <v>1320148</v>
      </c>
      <c r="H229" s="22">
        <f>INDEX(Data[],MATCH($A229,Data[Dist],0),MATCH(H$6,Data[#Headers],0))-G229</f>
        <v>146323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292648</v>
      </c>
      <c r="L229" s="22">
        <f>INDEX(Notes!$I$2:$N$11,MATCH(Notes!$B$2,Notes!$I$2:$I$11,0),6)*$E229</f>
        <v>438972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146324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80211</v>
      </c>
      <c r="E230" s="160">
        <f>INDEX(Data[],MATCH($A230,Data[Dist],0),MATCH(E$6,Data[#Headers],0))</f>
        <v>80211</v>
      </c>
      <c r="F230" s="160">
        <f>INDEX(Data[],MATCH($A230,Data[Dist],0),MATCH(F$6,Data[#Headers],0))</f>
        <v>80212</v>
      </c>
      <c r="G230" s="22">
        <f>INDEX(Data[],MATCH($A230,Data[Dist],0),MATCH(G$6,Data[#Headers],0))</f>
        <v>724571</v>
      </c>
      <c r="H230" s="22">
        <f>INDEX(Data[],MATCH($A230,Data[Dist],0),MATCH(H$6,Data[#Headers],0))-G230</f>
        <v>80212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160422</v>
      </c>
      <c r="L230" s="22">
        <f>INDEX(Notes!$I$2:$N$11,MATCH(Notes!$B$2,Notes!$I$2:$I$11,0),6)*$E230</f>
        <v>240633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80211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588585</v>
      </c>
      <c r="E231" s="160">
        <f>INDEX(Data[],MATCH($A231,Data[Dist],0),MATCH(E$6,Data[#Headers],0))</f>
        <v>588585</v>
      </c>
      <c r="F231" s="160">
        <f>INDEX(Data[],MATCH($A231,Data[Dist],0),MATCH(F$6,Data[#Headers],0))</f>
        <v>588584</v>
      </c>
      <c r="G231" s="22">
        <f>INDEX(Data[],MATCH($A231,Data[Dist],0),MATCH(G$6,Data[#Headers],0))</f>
        <v>5310669</v>
      </c>
      <c r="H231" s="22">
        <f>INDEX(Data[],MATCH($A231,Data[Dist],0),MATCH(H$6,Data[#Headers],0))-G231</f>
        <v>588584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1177170</v>
      </c>
      <c r="L231" s="22">
        <f>INDEX(Notes!$I$2:$N$11,MATCH(Notes!$B$2,Notes!$I$2:$I$11,0),6)*$E231</f>
        <v>1765755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588585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1692263</v>
      </c>
      <c r="E232" s="160">
        <f>INDEX(Data[],MATCH($A232,Data[Dist],0),MATCH(E$6,Data[#Headers],0))</f>
        <v>1692263</v>
      </c>
      <c r="F232" s="160">
        <f>INDEX(Data[],MATCH($A232,Data[Dist],0),MATCH(F$6,Data[#Headers],0))</f>
        <v>1692264</v>
      </c>
      <c r="G232" s="22">
        <f>INDEX(Data[],MATCH($A232,Data[Dist],0),MATCH(G$6,Data[#Headers],0))</f>
        <v>15264215</v>
      </c>
      <c r="H232" s="22">
        <f>INDEX(Data[],MATCH($A232,Data[Dist],0),MATCH(H$6,Data[#Headers],0))-G232</f>
        <v>1692264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3384526</v>
      </c>
      <c r="L232" s="22">
        <f>INDEX(Notes!$I$2:$N$11,MATCH(Notes!$B$2,Notes!$I$2:$I$11,0),6)*$E232</f>
        <v>5076789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1692263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4469980</v>
      </c>
      <c r="E233" s="160">
        <f>INDEX(Data[],MATCH($A233,Data[Dist],0),MATCH(E$6,Data[#Headers],0))</f>
        <v>4469980</v>
      </c>
      <c r="F233" s="160">
        <f>INDEX(Data[],MATCH($A233,Data[Dist],0),MATCH(F$6,Data[#Headers],0))</f>
        <v>4469981</v>
      </c>
      <c r="G233" s="22">
        <f>INDEX(Data[],MATCH($A233,Data[Dist],0),MATCH(G$6,Data[#Headers],0))</f>
        <v>40305892</v>
      </c>
      <c r="H233" s="22">
        <f>INDEX(Data[],MATCH($A233,Data[Dist],0),MATCH(H$6,Data[#Headers],0))-G233</f>
        <v>4469981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8939960</v>
      </c>
      <c r="L233" s="22">
        <f>INDEX(Notes!$I$2:$N$11,MATCH(Notes!$B$2,Notes!$I$2:$I$11,0),6)*$E233</f>
        <v>13409940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4469980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353899</v>
      </c>
      <c r="E234" s="160">
        <f>INDEX(Data[],MATCH($A234,Data[Dist],0),MATCH(E$6,Data[#Headers],0))</f>
        <v>353899</v>
      </c>
      <c r="F234" s="160">
        <f>INDEX(Data[],MATCH($A234,Data[Dist],0),MATCH(F$6,Data[#Headers],0))</f>
        <v>353899</v>
      </c>
      <c r="G234" s="22">
        <f>INDEX(Data[],MATCH($A234,Data[Dist],0),MATCH(G$6,Data[#Headers],0))</f>
        <v>3194743</v>
      </c>
      <c r="H234" s="22">
        <f>INDEX(Data[],MATCH($A234,Data[Dist],0),MATCH(H$6,Data[#Headers],0))-G234</f>
        <v>353899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707798</v>
      </c>
      <c r="L234" s="22">
        <f>INDEX(Notes!$I$2:$N$11,MATCH(Notes!$B$2,Notes!$I$2:$I$11,0),6)*$E234</f>
        <v>1061697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353899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100288</v>
      </c>
      <c r="E235" s="160">
        <f>INDEX(Data[],MATCH($A235,Data[Dist],0),MATCH(E$6,Data[#Headers],0))</f>
        <v>100288</v>
      </c>
      <c r="F235" s="160">
        <f>INDEX(Data[],MATCH($A235,Data[Dist],0),MATCH(F$6,Data[#Headers],0))</f>
        <v>100287</v>
      </c>
      <c r="G235" s="22">
        <f>INDEX(Data[],MATCH($A235,Data[Dist],0),MATCH(G$6,Data[#Headers],0))</f>
        <v>905392</v>
      </c>
      <c r="H235" s="22">
        <f>INDEX(Data[],MATCH($A235,Data[Dist],0),MATCH(H$6,Data[#Headers],0))-G235</f>
        <v>100287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200576</v>
      </c>
      <c r="L235" s="22">
        <f>INDEX(Notes!$I$2:$N$11,MATCH(Notes!$B$2,Notes!$I$2:$I$11,0),6)*$E235</f>
        <v>300864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100288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175033</v>
      </c>
      <c r="E236" s="160">
        <f>INDEX(Data[],MATCH($A236,Data[Dist],0),MATCH(E$6,Data[#Headers],0))</f>
        <v>175033</v>
      </c>
      <c r="F236" s="160">
        <f>INDEX(Data[],MATCH($A236,Data[Dist],0),MATCH(F$6,Data[#Headers],0))</f>
        <v>175033</v>
      </c>
      <c r="G236" s="22">
        <f>INDEX(Data[],MATCH($A236,Data[Dist],0),MATCH(G$6,Data[#Headers],0))</f>
        <v>1583725</v>
      </c>
      <c r="H236" s="22">
        <f>INDEX(Data[],MATCH($A236,Data[Dist],0),MATCH(H$6,Data[#Headers],0))-G236</f>
        <v>175033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350066</v>
      </c>
      <c r="L236" s="22">
        <f>INDEX(Notes!$I$2:$N$11,MATCH(Notes!$B$2,Notes!$I$2:$I$11,0),6)*$E236</f>
        <v>525099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175033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326081</v>
      </c>
      <c r="E237" s="160">
        <f>INDEX(Data[],MATCH($A237,Data[Dist],0),MATCH(E$6,Data[#Headers],0))</f>
        <v>326081</v>
      </c>
      <c r="F237" s="160">
        <f>INDEX(Data[],MATCH($A237,Data[Dist],0),MATCH(F$6,Data[#Headers],0))</f>
        <v>326082</v>
      </c>
      <c r="G237" s="22">
        <f>INDEX(Data[],MATCH($A237,Data[Dist],0),MATCH(G$6,Data[#Headers],0))</f>
        <v>2942973</v>
      </c>
      <c r="H237" s="22">
        <f>INDEX(Data[],MATCH($A237,Data[Dist],0),MATCH(H$6,Data[#Headers],0))-G237</f>
        <v>326082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652162</v>
      </c>
      <c r="L237" s="22">
        <f>INDEX(Notes!$I$2:$N$11,MATCH(Notes!$B$2,Notes!$I$2:$I$11,0),6)*$E237</f>
        <v>978243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326081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1364077</v>
      </c>
      <c r="E238" s="160">
        <f>INDEX(Data[],MATCH($A238,Data[Dist],0),MATCH(E$6,Data[#Headers],0))</f>
        <v>1364077</v>
      </c>
      <c r="F238" s="160">
        <f>INDEX(Data[],MATCH($A238,Data[Dist],0),MATCH(F$6,Data[#Headers],0))</f>
        <v>1364075</v>
      </c>
      <c r="G238" s="22">
        <f>INDEX(Data[],MATCH($A238,Data[Dist],0),MATCH(G$6,Data[#Headers],0))</f>
        <v>12309413</v>
      </c>
      <c r="H238" s="22">
        <f>INDEX(Data[],MATCH($A238,Data[Dist],0),MATCH(H$6,Data[#Headers],0))-G238</f>
        <v>1364075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2728154</v>
      </c>
      <c r="L238" s="22">
        <f>INDEX(Notes!$I$2:$N$11,MATCH(Notes!$B$2,Notes!$I$2:$I$11,0),6)*$E238</f>
        <v>4092231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1364077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1583208</v>
      </c>
      <c r="E239" s="160">
        <f>INDEX(Data[],MATCH($A239,Data[Dist],0),MATCH(E$6,Data[#Headers],0))</f>
        <v>1583208</v>
      </c>
      <c r="F239" s="160">
        <f>INDEX(Data[],MATCH($A239,Data[Dist],0),MATCH(F$6,Data[#Headers],0))</f>
        <v>1583206</v>
      </c>
      <c r="G239" s="22">
        <f>INDEX(Data[],MATCH($A239,Data[Dist],0),MATCH(G$6,Data[#Headers],0))</f>
        <v>14276704</v>
      </c>
      <c r="H239" s="22">
        <f>INDEX(Data[],MATCH($A239,Data[Dist],0),MATCH(H$6,Data[#Headers],0))-G239</f>
        <v>1583206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3166416</v>
      </c>
      <c r="L239" s="22">
        <f>INDEX(Notes!$I$2:$N$11,MATCH(Notes!$B$2,Notes!$I$2:$I$11,0),6)*$E239</f>
        <v>4749624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1583208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3691043</v>
      </c>
      <c r="E240" s="160">
        <f>INDEX(Data[],MATCH($A240,Data[Dist],0),MATCH(E$6,Data[#Headers],0))</f>
        <v>3691042</v>
      </c>
      <c r="F240" s="160">
        <f>INDEX(Data[],MATCH($A240,Data[Dist],0),MATCH(F$6,Data[#Headers],0))</f>
        <v>3691043</v>
      </c>
      <c r="G240" s="22">
        <f>INDEX(Data[],MATCH($A240,Data[Dist],0),MATCH(G$6,Data[#Headers],0))</f>
        <v>33302800</v>
      </c>
      <c r="H240" s="22">
        <f>INDEX(Data[],MATCH($A240,Data[Dist],0),MATCH(H$6,Data[#Headers],0))-G240</f>
        <v>3691043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7382086</v>
      </c>
      <c r="L240" s="22">
        <f>INDEX(Notes!$I$2:$N$11,MATCH(Notes!$B$2,Notes!$I$2:$I$11,0),6)*$E240</f>
        <v>11073126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3691042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558871</v>
      </c>
      <c r="E241" s="160">
        <f>INDEX(Data[],MATCH($A241,Data[Dist],0),MATCH(E$6,Data[#Headers],0))</f>
        <v>558872</v>
      </c>
      <c r="F241" s="160">
        <f>INDEX(Data[],MATCH($A241,Data[Dist],0),MATCH(F$6,Data[#Headers],0))</f>
        <v>558870</v>
      </c>
      <c r="G241" s="22">
        <f>INDEX(Data[],MATCH($A241,Data[Dist],0),MATCH(G$6,Data[#Headers],0))</f>
        <v>5040530</v>
      </c>
      <c r="H241" s="22">
        <f>INDEX(Data[],MATCH($A241,Data[Dist],0),MATCH(H$6,Data[#Headers],0))-G241</f>
        <v>558870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1117742</v>
      </c>
      <c r="L241" s="22">
        <f>INDEX(Notes!$I$2:$N$11,MATCH(Notes!$B$2,Notes!$I$2:$I$11,0),6)*$E241</f>
        <v>1676616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558872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257695</v>
      </c>
      <c r="E242" s="160">
        <f>INDEX(Data[],MATCH($A242,Data[Dist],0),MATCH(E$6,Data[#Headers],0))</f>
        <v>223125</v>
      </c>
      <c r="F242" s="160">
        <f>INDEX(Data[],MATCH($A242,Data[Dist],0),MATCH(F$6,Data[#Headers],0))</f>
        <v>223126</v>
      </c>
      <c r="G242" s="22">
        <f>INDEX(Data[],MATCH($A242,Data[Dist],0),MATCH(G$6,Data[#Headers],0))</f>
        <v>2225597</v>
      </c>
      <c r="H242" s="22">
        <f>INDEX(Data[],MATCH($A242,Data[Dist],0),MATCH(H$6,Data[#Headers],0))-G242</f>
        <v>223126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515390</v>
      </c>
      <c r="L242" s="22">
        <f>INDEX(Notes!$I$2:$N$11,MATCH(Notes!$B$2,Notes!$I$2:$I$11,0),6)*$E242</f>
        <v>669375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223125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575306</v>
      </c>
      <c r="E243" s="160">
        <f>INDEX(Data[],MATCH($A243,Data[Dist],0),MATCH(E$6,Data[#Headers],0))</f>
        <v>575306</v>
      </c>
      <c r="F243" s="160">
        <f>INDEX(Data[],MATCH($A243,Data[Dist],0),MATCH(F$6,Data[#Headers],0))</f>
        <v>575304</v>
      </c>
      <c r="G243" s="22">
        <f>INDEX(Data[],MATCH($A243,Data[Dist],0),MATCH(G$6,Data[#Headers],0))</f>
        <v>5188158</v>
      </c>
      <c r="H243" s="22">
        <f>INDEX(Data[],MATCH($A243,Data[Dist],0),MATCH(H$6,Data[#Headers],0))-G243</f>
        <v>575304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1150612</v>
      </c>
      <c r="L243" s="22">
        <f>INDEX(Notes!$I$2:$N$11,MATCH(Notes!$B$2,Notes!$I$2:$I$11,0),6)*$E243</f>
        <v>1725918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575306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723904</v>
      </c>
      <c r="E244" s="160">
        <f>INDEX(Data[],MATCH($A244,Data[Dist],0),MATCH(E$6,Data[#Headers],0))</f>
        <v>723903</v>
      </c>
      <c r="F244" s="160">
        <f>INDEX(Data[],MATCH($A244,Data[Dist],0),MATCH(F$6,Data[#Headers],0))</f>
        <v>723904</v>
      </c>
      <c r="G244" s="22">
        <f>INDEX(Data[],MATCH($A244,Data[Dist],0),MATCH(G$6,Data[#Headers],0))</f>
        <v>6530625</v>
      </c>
      <c r="H244" s="22">
        <f>INDEX(Data[],MATCH($A244,Data[Dist],0),MATCH(H$6,Data[#Headers],0))-G244</f>
        <v>723904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1447808</v>
      </c>
      <c r="L244" s="22">
        <f>INDEX(Notes!$I$2:$N$11,MATCH(Notes!$B$2,Notes!$I$2:$I$11,0),6)*$E244</f>
        <v>2171709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723903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751613</v>
      </c>
      <c r="E245" s="160">
        <f>INDEX(Data[],MATCH($A245,Data[Dist],0),MATCH(E$6,Data[#Headers],0))</f>
        <v>672437</v>
      </c>
      <c r="F245" s="160">
        <f>INDEX(Data[],MATCH($A245,Data[Dist],0),MATCH(F$6,Data[#Headers],0))</f>
        <v>672435</v>
      </c>
      <c r="G245" s="22">
        <f>INDEX(Data[],MATCH($A245,Data[Dist],0),MATCH(G$6,Data[#Headers],0))</f>
        <v>6542525</v>
      </c>
      <c r="H245" s="22">
        <f>INDEX(Data[],MATCH($A245,Data[Dist],0),MATCH(H$6,Data[#Headers],0))-G245</f>
        <v>672435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1503226</v>
      </c>
      <c r="L245" s="22">
        <f>INDEX(Notes!$I$2:$N$11,MATCH(Notes!$B$2,Notes!$I$2:$I$11,0),6)*$E245</f>
        <v>2017311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672437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147755</v>
      </c>
      <c r="E246" s="160">
        <f>INDEX(Data[],MATCH($A246,Data[Dist],0),MATCH(E$6,Data[#Headers],0))</f>
        <v>147755</v>
      </c>
      <c r="F246" s="160">
        <f>INDEX(Data[],MATCH($A246,Data[Dist],0),MATCH(F$6,Data[#Headers],0))</f>
        <v>147753</v>
      </c>
      <c r="G246" s="22">
        <f>INDEX(Data[],MATCH($A246,Data[Dist],0),MATCH(G$6,Data[#Headers],0))</f>
        <v>1334807</v>
      </c>
      <c r="H246" s="22">
        <f>INDEX(Data[],MATCH($A246,Data[Dist],0),MATCH(H$6,Data[#Headers],0))-G246</f>
        <v>147753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295510</v>
      </c>
      <c r="L246" s="22">
        <f>INDEX(Notes!$I$2:$N$11,MATCH(Notes!$B$2,Notes!$I$2:$I$11,0),6)*$E246</f>
        <v>443265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147755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152948</v>
      </c>
      <c r="E247" s="160">
        <f>INDEX(Data[],MATCH($A247,Data[Dist],0),MATCH(E$6,Data[#Headers],0))</f>
        <v>152947</v>
      </c>
      <c r="F247" s="160">
        <f>INDEX(Data[],MATCH($A247,Data[Dist],0),MATCH(F$6,Data[#Headers],0))</f>
        <v>152948</v>
      </c>
      <c r="G247" s="22">
        <f>INDEX(Data[],MATCH($A247,Data[Dist],0),MATCH(G$6,Data[#Headers],0))</f>
        <v>1381501</v>
      </c>
      <c r="H247" s="22">
        <f>INDEX(Data[],MATCH($A247,Data[Dist],0),MATCH(H$6,Data[#Headers],0))-G247</f>
        <v>152948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305896</v>
      </c>
      <c r="L247" s="22">
        <f>INDEX(Notes!$I$2:$N$11,MATCH(Notes!$B$2,Notes!$I$2:$I$11,0),6)*$E247</f>
        <v>458841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152947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594898</v>
      </c>
      <c r="E248" s="160">
        <f>INDEX(Data[],MATCH($A248,Data[Dist],0),MATCH(E$6,Data[#Headers],0))</f>
        <v>594898</v>
      </c>
      <c r="F248" s="160">
        <f>INDEX(Data[],MATCH($A248,Data[Dist],0),MATCH(F$6,Data[#Headers],0))</f>
        <v>594897</v>
      </c>
      <c r="G248" s="22">
        <f>INDEX(Data[],MATCH($A248,Data[Dist],0),MATCH(G$6,Data[#Headers],0))</f>
        <v>5366858</v>
      </c>
      <c r="H248" s="22">
        <f>INDEX(Data[],MATCH($A248,Data[Dist],0),MATCH(H$6,Data[#Headers],0))-G248</f>
        <v>594897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1189796</v>
      </c>
      <c r="L248" s="22">
        <f>INDEX(Notes!$I$2:$N$11,MATCH(Notes!$B$2,Notes!$I$2:$I$11,0),6)*$E248</f>
        <v>1784694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594898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677771</v>
      </c>
      <c r="E249" s="160">
        <f>INDEX(Data[],MATCH($A249,Data[Dist],0),MATCH(E$6,Data[#Headers],0))</f>
        <v>677770</v>
      </c>
      <c r="F249" s="160">
        <f>INDEX(Data[],MATCH($A249,Data[Dist],0),MATCH(F$6,Data[#Headers],0))</f>
        <v>677771</v>
      </c>
      <c r="G249" s="22">
        <f>INDEX(Data[],MATCH($A249,Data[Dist],0),MATCH(G$6,Data[#Headers],0))</f>
        <v>6115012</v>
      </c>
      <c r="H249" s="22">
        <f>INDEX(Data[],MATCH($A249,Data[Dist],0),MATCH(H$6,Data[#Headers],0))-G249</f>
        <v>677771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1355542</v>
      </c>
      <c r="L249" s="22">
        <f>INDEX(Notes!$I$2:$N$11,MATCH(Notes!$B$2,Notes!$I$2:$I$11,0),6)*$E249</f>
        <v>2033310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677770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267679</v>
      </c>
      <c r="E250" s="160">
        <f>INDEX(Data[],MATCH($A250,Data[Dist],0),MATCH(E$6,Data[#Headers],0))</f>
        <v>267679</v>
      </c>
      <c r="F250" s="160">
        <f>INDEX(Data[],MATCH($A250,Data[Dist],0),MATCH(F$6,Data[#Headers],0))</f>
        <v>267677</v>
      </c>
      <c r="G250" s="22">
        <f>INDEX(Data[],MATCH($A250,Data[Dist],0),MATCH(G$6,Data[#Headers],0))</f>
        <v>2415503</v>
      </c>
      <c r="H250" s="22">
        <f>INDEX(Data[],MATCH($A250,Data[Dist],0),MATCH(H$6,Data[#Headers],0))-G250</f>
        <v>267677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535358</v>
      </c>
      <c r="L250" s="22">
        <f>INDEX(Notes!$I$2:$N$11,MATCH(Notes!$B$2,Notes!$I$2:$I$11,0),6)*$E250</f>
        <v>803037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267679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125805</v>
      </c>
      <c r="E251" s="160">
        <f>INDEX(Data[],MATCH($A251,Data[Dist],0),MATCH(E$6,Data[#Headers],0))</f>
        <v>125805</v>
      </c>
      <c r="F251" s="160">
        <f>INDEX(Data[],MATCH($A251,Data[Dist],0),MATCH(F$6,Data[#Headers],0))</f>
        <v>125805</v>
      </c>
      <c r="G251" s="22">
        <f>INDEX(Data[],MATCH($A251,Data[Dist],0),MATCH(G$6,Data[#Headers],0))</f>
        <v>1135145</v>
      </c>
      <c r="H251" s="22">
        <f>INDEX(Data[],MATCH($A251,Data[Dist],0),MATCH(H$6,Data[#Headers],0))-G251</f>
        <v>125805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251610</v>
      </c>
      <c r="L251" s="22">
        <f>INDEX(Notes!$I$2:$N$11,MATCH(Notes!$B$2,Notes!$I$2:$I$11,0),6)*$E251</f>
        <v>377415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125805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316960</v>
      </c>
      <c r="E252" s="160">
        <f>INDEX(Data[],MATCH($A252,Data[Dist],0),MATCH(E$6,Data[#Headers],0))</f>
        <v>316960</v>
      </c>
      <c r="F252" s="160">
        <f>INDEX(Data[],MATCH($A252,Data[Dist],0),MATCH(F$6,Data[#Headers],0))</f>
        <v>316960</v>
      </c>
      <c r="G252" s="22">
        <f>INDEX(Data[],MATCH($A252,Data[Dist],0),MATCH(G$6,Data[#Headers],0))</f>
        <v>2861208</v>
      </c>
      <c r="H252" s="22">
        <f>INDEX(Data[],MATCH($A252,Data[Dist],0),MATCH(H$6,Data[#Headers],0))-G252</f>
        <v>316960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633920</v>
      </c>
      <c r="L252" s="22">
        <f>INDEX(Notes!$I$2:$N$11,MATCH(Notes!$B$2,Notes!$I$2:$I$11,0),6)*$E252</f>
        <v>950880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316960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309364</v>
      </c>
      <c r="E253" s="160">
        <f>INDEX(Data[],MATCH($A253,Data[Dist],0),MATCH(E$6,Data[#Headers],0))</f>
        <v>309364</v>
      </c>
      <c r="F253" s="160">
        <f>INDEX(Data[],MATCH($A253,Data[Dist],0),MATCH(F$6,Data[#Headers],0))</f>
        <v>309364</v>
      </c>
      <c r="G253" s="22">
        <f>INDEX(Data[],MATCH($A253,Data[Dist],0),MATCH(G$6,Data[#Headers],0))</f>
        <v>2800296</v>
      </c>
      <c r="H253" s="22">
        <f>INDEX(Data[],MATCH($A253,Data[Dist],0),MATCH(H$6,Data[#Headers],0))-G253</f>
        <v>309364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618728</v>
      </c>
      <c r="L253" s="22">
        <f>INDEX(Notes!$I$2:$N$11,MATCH(Notes!$B$2,Notes!$I$2:$I$11,0),6)*$E253</f>
        <v>928092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309364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193264</v>
      </c>
      <c r="E254" s="160">
        <f>INDEX(Data[],MATCH($A254,Data[Dist],0),MATCH(E$6,Data[#Headers],0))</f>
        <v>193265</v>
      </c>
      <c r="F254" s="160">
        <f>INDEX(Data[],MATCH($A254,Data[Dist],0),MATCH(F$6,Data[#Headers],0))</f>
        <v>193263</v>
      </c>
      <c r="G254" s="22">
        <f>INDEX(Data[],MATCH($A254,Data[Dist],0),MATCH(G$6,Data[#Headers],0))</f>
        <v>1744727</v>
      </c>
      <c r="H254" s="22">
        <f>INDEX(Data[],MATCH($A254,Data[Dist],0),MATCH(H$6,Data[#Headers],0))-G254</f>
        <v>193263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386528</v>
      </c>
      <c r="L254" s="22">
        <f>INDEX(Notes!$I$2:$N$11,MATCH(Notes!$B$2,Notes!$I$2:$I$11,0),6)*$E254</f>
        <v>579795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193265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95641</v>
      </c>
      <c r="E255" s="160">
        <f>INDEX(Data[],MATCH($A255,Data[Dist],0),MATCH(E$6,Data[#Headers],0))</f>
        <v>95642</v>
      </c>
      <c r="F255" s="160">
        <f>INDEX(Data[],MATCH($A255,Data[Dist],0),MATCH(F$6,Data[#Headers],0))</f>
        <v>95640</v>
      </c>
      <c r="G255" s="22">
        <f>INDEX(Data[],MATCH($A255,Data[Dist],0),MATCH(G$6,Data[#Headers],0))</f>
        <v>864016</v>
      </c>
      <c r="H255" s="22">
        <f>INDEX(Data[],MATCH($A255,Data[Dist],0),MATCH(H$6,Data[#Headers],0))-G255</f>
        <v>95640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191282</v>
      </c>
      <c r="L255" s="22">
        <f>INDEX(Notes!$I$2:$N$11,MATCH(Notes!$B$2,Notes!$I$2:$I$11,0),6)*$E255</f>
        <v>286926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95642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842826</v>
      </c>
      <c r="E256" s="160">
        <f>INDEX(Data[],MATCH($A256,Data[Dist],0),MATCH(E$6,Data[#Headers],0))</f>
        <v>842826</v>
      </c>
      <c r="F256" s="160">
        <f>INDEX(Data[],MATCH($A256,Data[Dist],0),MATCH(F$6,Data[#Headers],0))</f>
        <v>842824</v>
      </c>
      <c r="G256" s="22">
        <f>INDEX(Data[],MATCH($A256,Data[Dist],0),MATCH(G$6,Data[#Headers],0))</f>
        <v>7606802</v>
      </c>
      <c r="H256" s="22">
        <f>INDEX(Data[],MATCH($A256,Data[Dist],0),MATCH(H$6,Data[#Headers],0))-G256</f>
        <v>842824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1685652</v>
      </c>
      <c r="L256" s="22">
        <f>INDEX(Notes!$I$2:$N$11,MATCH(Notes!$B$2,Notes!$I$2:$I$11,0),6)*$E256</f>
        <v>2528478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842826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149214</v>
      </c>
      <c r="E257" s="160">
        <f>INDEX(Data[],MATCH($A257,Data[Dist],0),MATCH(E$6,Data[#Headers],0))</f>
        <v>148273</v>
      </c>
      <c r="F257" s="160">
        <f>INDEX(Data[],MATCH($A257,Data[Dist],0),MATCH(F$6,Data[#Headers],0))</f>
        <v>148273</v>
      </c>
      <c r="G257" s="22">
        <f>INDEX(Data[],MATCH($A257,Data[Dist],0),MATCH(G$6,Data[#Headers],0))</f>
        <v>1343663</v>
      </c>
      <c r="H257" s="22">
        <f>INDEX(Data[],MATCH($A257,Data[Dist],0),MATCH(H$6,Data[#Headers],0))-G257</f>
        <v>148273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298428</v>
      </c>
      <c r="L257" s="22">
        <f>INDEX(Notes!$I$2:$N$11,MATCH(Notes!$B$2,Notes!$I$2:$I$11,0),6)*$E257</f>
        <v>444819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148273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462705</v>
      </c>
      <c r="E258" s="160">
        <f>INDEX(Data[],MATCH($A258,Data[Dist],0),MATCH(E$6,Data[#Headers],0))</f>
        <v>462705</v>
      </c>
      <c r="F258" s="160">
        <f>INDEX(Data[],MATCH($A258,Data[Dist],0),MATCH(F$6,Data[#Headers],0))</f>
        <v>462703</v>
      </c>
      <c r="G258" s="22">
        <f>INDEX(Data[],MATCH($A258,Data[Dist],0),MATCH(G$6,Data[#Headers],0))</f>
        <v>4175809</v>
      </c>
      <c r="H258" s="22">
        <f>INDEX(Data[],MATCH($A258,Data[Dist],0),MATCH(H$6,Data[#Headers],0))-G258</f>
        <v>462703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925410</v>
      </c>
      <c r="L258" s="22">
        <f>INDEX(Notes!$I$2:$N$11,MATCH(Notes!$B$2,Notes!$I$2:$I$11,0),6)*$E258</f>
        <v>1388115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462705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787629</v>
      </c>
      <c r="E259" s="160">
        <f>INDEX(Data[],MATCH($A259,Data[Dist],0),MATCH(E$6,Data[#Headers],0))</f>
        <v>787628</v>
      </c>
      <c r="F259" s="160">
        <f>INDEX(Data[],MATCH($A259,Data[Dist],0),MATCH(F$6,Data[#Headers],0))</f>
        <v>787629</v>
      </c>
      <c r="G259" s="22">
        <f>INDEX(Data[],MATCH($A259,Data[Dist],0),MATCH(G$6,Data[#Headers],0))</f>
        <v>7105206</v>
      </c>
      <c r="H259" s="22">
        <f>INDEX(Data[],MATCH($A259,Data[Dist],0),MATCH(H$6,Data[#Headers],0))-G259</f>
        <v>787629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1575258</v>
      </c>
      <c r="L259" s="22">
        <f>INDEX(Notes!$I$2:$N$11,MATCH(Notes!$B$2,Notes!$I$2:$I$11,0),6)*$E259</f>
        <v>2362884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787628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705664</v>
      </c>
      <c r="E260" s="160">
        <f>INDEX(Data[],MATCH($A260,Data[Dist],0),MATCH(E$6,Data[#Headers],0))</f>
        <v>705664</v>
      </c>
      <c r="F260" s="160">
        <f>INDEX(Data[],MATCH($A260,Data[Dist],0),MATCH(F$6,Data[#Headers],0))</f>
        <v>705663</v>
      </c>
      <c r="G260" s="22">
        <f>INDEX(Data[],MATCH($A260,Data[Dist],0),MATCH(G$6,Data[#Headers],0))</f>
        <v>6366740</v>
      </c>
      <c r="H260" s="22">
        <f>INDEX(Data[],MATCH($A260,Data[Dist],0),MATCH(H$6,Data[#Headers],0))-G260</f>
        <v>705663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1411328</v>
      </c>
      <c r="L260" s="22">
        <f>INDEX(Notes!$I$2:$N$11,MATCH(Notes!$B$2,Notes!$I$2:$I$11,0),6)*$E260</f>
        <v>2116992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705664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442507</v>
      </c>
      <c r="E261" s="160">
        <f>INDEX(Data[],MATCH($A261,Data[Dist],0),MATCH(E$6,Data[#Headers],0))</f>
        <v>442507</v>
      </c>
      <c r="F261" s="160">
        <f>INDEX(Data[],MATCH($A261,Data[Dist],0),MATCH(F$6,Data[#Headers],0))</f>
        <v>442505</v>
      </c>
      <c r="G261" s="22">
        <f>INDEX(Data[],MATCH($A261,Data[Dist],0),MATCH(G$6,Data[#Headers],0))</f>
        <v>3992907</v>
      </c>
      <c r="H261" s="22">
        <f>INDEX(Data[],MATCH($A261,Data[Dist],0),MATCH(H$6,Data[#Headers],0))-G261</f>
        <v>442505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885014</v>
      </c>
      <c r="L261" s="22">
        <f>INDEX(Notes!$I$2:$N$11,MATCH(Notes!$B$2,Notes!$I$2:$I$11,0),6)*$E261</f>
        <v>1327521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442507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271801</v>
      </c>
      <c r="E262" s="160">
        <f>INDEX(Data[],MATCH($A262,Data[Dist],0),MATCH(E$6,Data[#Headers],0))</f>
        <v>271801</v>
      </c>
      <c r="F262" s="160">
        <f>INDEX(Data[],MATCH($A262,Data[Dist],0),MATCH(F$6,Data[#Headers],0))</f>
        <v>271799</v>
      </c>
      <c r="G262" s="22">
        <f>INDEX(Data[],MATCH($A262,Data[Dist],0),MATCH(G$6,Data[#Headers],0))</f>
        <v>2452001</v>
      </c>
      <c r="H262" s="22">
        <f>INDEX(Data[],MATCH($A262,Data[Dist],0),MATCH(H$6,Data[#Headers],0))-G262</f>
        <v>271799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543602</v>
      </c>
      <c r="L262" s="22">
        <f>INDEX(Notes!$I$2:$N$11,MATCH(Notes!$B$2,Notes!$I$2:$I$11,0),6)*$E262</f>
        <v>815403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271801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398294</v>
      </c>
      <c r="E263" s="160">
        <f>INDEX(Data[],MATCH($A263,Data[Dist],0),MATCH(E$6,Data[#Headers],0))</f>
        <v>398295</v>
      </c>
      <c r="F263" s="160">
        <f>INDEX(Data[],MATCH($A263,Data[Dist],0),MATCH(F$6,Data[#Headers],0))</f>
        <v>398293</v>
      </c>
      <c r="G263" s="22">
        <f>INDEX(Data[],MATCH($A263,Data[Dist],0),MATCH(G$6,Data[#Headers],0))</f>
        <v>3592941</v>
      </c>
      <c r="H263" s="22">
        <f>INDEX(Data[],MATCH($A263,Data[Dist],0),MATCH(H$6,Data[#Headers],0))-G263</f>
        <v>398293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796588</v>
      </c>
      <c r="L263" s="22">
        <f>INDEX(Notes!$I$2:$N$11,MATCH(Notes!$B$2,Notes!$I$2:$I$11,0),6)*$E263</f>
        <v>1194885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398295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1102446</v>
      </c>
      <c r="E264" s="160">
        <f>INDEX(Data[],MATCH($A264,Data[Dist],0),MATCH(E$6,Data[#Headers],0))</f>
        <v>1102446</v>
      </c>
      <c r="F264" s="160">
        <f>INDEX(Data[],MATCH($A264,Data[Dist],0),MATCH(F$6,Data[#Headers],0))</f>
        <v>1102447</v>
      </c>
      <c r="G264" s="22">
        <f>INDEX(Data[],MATCH($A264,Data[Dist],0),MATCH(G$6,Data[#Headers],0))</f>
        <v>9944538</v>
      </c>
      <c r="H264" s="22">
        <f>INDEX(Data[],MATCH($A264,Data[Dist],0),MATCH(H$6,Data[#Headers],0))-G264</f>
        <v>1102447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2204892</v>
      </c>
      <c r="L264" s="22">
        <f>INDEX(Notes!$I$2:$N$11,MATCH(Notes!$B$2,Notes!$I$2:$I$11,0),6)*$E264</f>
        <v>3307338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1102446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INDEX($A$7:$H$331,MATCH($S264,$A$7:$A$331,0),5)-Q264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12929124</v>
      </c>
      <c r="E265" s="160">
        <f>INDEX(Data[],MATCH($A265,Data[Dist],0),MATCH(E$6,Data[#Headers],0))</f>
        <v>12929124</v>
      </c>
      <c r="F265" s="160">
        <f>INDEX(Data[],MATCH($A265,Data[Dist],0),MATCH(F$6,Data[#Headers],0))</f>
        <v>12929125</v>
      </c>
      <c r="G265" s="22">
        <f>INDEX(Data[],MATCH($A265,Data[Dist],0),MATCH(G$6,Data[#Headers],0))</f>
        <v>116584888</v>
      </c>
      <c r="H265" s="22">
        <f>INDEX(Data[],MATCH($A265,Data[Dist],0),MATCH(H$6,Data[#Headers],0))-G265</f>
        <v>12929125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25858248</v>
      </c>
      <c r="L265" s="22">
        <f>INDEX(Notes!$I$2:$N$11,MATCH(Notes!$B$2,Notes!$I$2:$I$11,0),6)*$E265</f>
        <v>38787372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12929124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269174</v>
      </c>
      <c r="E266" s="160">
        <f>INDEX(Data[],MATCH($A266,Data[Dist],0),MATCH(E$6,Data[#Headers],0))</f>
        <v>269173</v>
      </c>
      <c r="F266" s="160">
        <f>INDEX(Data[],MATCH($A266,Data[Dist],0),MATCH(F$6,Data[#Headers],0))</f>
        <v>269174</v>
      </c>
      <c r="G266" s="22">
        <f>INDEX(Data[],MATCH($A266,Data[Dist],0),MATCH(G$6,Data[#Headers],0))</f>
        <v>2429183</v>
      </c>
      <c r="H266" s="22">
        <f>INDEX(Data[],MATCH($A266,Data[Dist],0),MATCH(H$6,Data[#Headers],0))-G266</f>
        <v>269174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538348</v>
      </c>
      <c r="L266" s="22">
        <f>INDEX(Notes!$I$2:$N$11,MATCH(Notes!$B$2,Notes!$I$2:$I$11,0),6)*$E266</f>
        <v>807519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269173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522064</v>
      </c>
      <c r="E267" s="160">
        <f>INDEX(Data[],MATCH($A267,Data[Dist],0),MATCH(E$6,Data[#Headers],0))</f>
        <v>522065</v>
      </c>
      <c r="F267" s="160">
        <f>INDEX(Data[],MATCH($A267,Data[Dist],0),MATCH(F$6,Data[#Headers],0))</f>
        <v>522063</v>
      </c>
      <c r="G267" s="22">
        <f>INDEX(Data[],MATCH($A267,Data[Dist],0),MATCH(G$6,Data[#Headers],0))</f>
        <v>4712519</v>
      </c>
      <c r="H267" s="22">
        <f>INDEX(Data[],MATCH($A267,Data[Dist],0),MATCH(H$6,Data[#Headers],0))-G267</f>
        <v>522063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1044128</v>
      </c>
      <c r="L267" s="22">
        <f>INDEX(Notes!$I$2:$N$11,MATCH(Notes!$B$2,Notes!$I$2:$I$11,0),6)*$E267</f>
        <v>1566195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522065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936802</v>
      </c>
      <c r="E268" s="160">
        <f>INDEX(Data[],MATCH($A268,Data[Dist],0),MATCH(E$6,Data[#Headers],0))</f>
        <v>936802</v>
      </c>
      <c r="F268" s="160">
        <f>INDEX(Data[],MATCH($A268,Data[Dist],0),MATCH(F$6,Data[#Headers],0))</f>
        <v>936801</v>
      </c>
      <c r="G268" s="22">
        <f>INDEX(Data[],MATCH($A268,Data[Dist],0),MATCH(G$6,Data[#Headers],0))</f>
        <v>8453006</v>
      </c>
      <c r="H268" s="22">
        <f>INDEX(Data[],MATCH($A268,Data[Dist],0),MATCH(H$6,Data[#Headers],0))-G268</f>
        <v>936801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1873604</v>
      </c>
      <c r="L268" s="22">
        <f>INDEX(Notes!$I$2:$N$11,MATCH(Notes!$B$2,Notes!$I$2:$I$11,0),6)*$E268</f>
        <v>2810406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936802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374974</v>
      </c>
      <c r="E269" s="160">
        <f>INDEX(Data[],MATCH($A269,Data[Dist],0),MATCH(E$6,Data[#Headers],0))</f>
        <v>374973</v>
      </c>
      <c r="F269" s="160">
        <f>INDEX(Data[],MATCH($A269,Data[Dist],0),MATCH(F$6,Data[#Headers],0))</f>
        <v>374974</v>
      </c>
      <c r="G269" s="22">
        <f>INDEX(Data[],MATCH($A269,Data[Dist],0),MATCH(G$6,Data[#Headers],0))</f>
        <v>3382355</v>
      </c>
      <c r="H269" s="22">
        <f>INDEX(Data[],MATCH($A269,Data[Dist],0),MATCH(H$6,Data[#Headers],0))-G269</f>
        <v>374974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749948</v>
      </c>
      <c r="L269" s="22">
        <f>INDEX(Notes!$I$2:$N$11,MATCH(Notes!$B$2,Notes!$I$2:$I$11,0),6)*$E269</f>
        <v>1124919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374973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363296</v>
      </c>
      <c r="E270" s="160">
        <f>INDEX(Data[],MATCH($A270,Data[Dist],0),MATCH(E$6,Data[#Headers],0))</f>
        <v>363295</v>
      </c>
      <c r="F270" s="160">
        <f>INDEX(Data[],MATCH($A270,Data[Dist],0),MATCH(F$6,Data[#Headers],0))</f>
        <v>363296</v>
      </c>
      <c r="G270" s="22">
        <f>INDEX(Data[],MATCH($A270,Data[Dist],0),MATCH(G$6,Data[#Headers],0))</f>
        <v>3279069</v>
      </c>
      <c r="H270" s="22">
        <f>INDEX(Data[],MATCH($A270,Data[Dist],0),MATCH(H$6,Data[#Headers],0))-G270</f>
        <v>363296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726592</v>
      </c>
      <c r="L270" s="22">
        <f>INDEX(Notes!$I$2:$N$11,MATCH(Notes!$B$2,Notes!$I$2:$I$11,0),6)*$E270</f>
        <v>1089885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363295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696955</v>
      </c>
      <c r="E271" s="160">
        <f>INDEX(Data[],MATCH($A271,Data[Dist],0),MATCH(E$6,Data[#Headers],0))</f>
        <v>696956</v>
      </c>
      <c r="F271" s="160">
        <f>INDEX(Data[],MATCH($A271,Data[Dist],0),MATCH(F$6,Data[#Headers],0))</f>
        <v>696954</v>
      </c>
      <c r="G271" s="22">
        <f>INDEX(Data[],MATCH($A271,Data[Dist],0),MATCH(G$6,Data[#Headers],0))</f>
        <v>6289018</v>
      </c>
      <c r="H271" s="22">
        <f>INDEX(Data[],MATCH($A271,Data[Dist],0),MATCH(H$6,Data[#Headers],0))-G271</f>
        <v>696954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1393910</v>
      </c>
      <c r="L271" s="22">
        <f>INDEX(Notes!$I$2:$N$11,MATCH(Notes!$B$2,Notes!$I$2:$I$11,0),6)*$E271</f>
        <v>2090868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696956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122314</v>
      </c>
      <c r="E272" s="160">
        <f>INDEX(Data[],MATCH($A272,Data[Dist],0),MATCH(E$6,Data[#Headers],0))</f>
        <v>122314</v>
      </c>
      <c r="F272" s="160">
        <f>INDEX(Data[],MATCH($A272,Data[Dist],0),MATCH(F$6,Data[#Headers],0))</f>
        <v>122315</v>
      </c>
      <c r="G272" s="22">
        <f>INDEX(Data[],MATCH($A272,Data[Dist],0),MATCH(G$6,Data[#Headers],0))</f>
        <v>1103730</v>
      </c>
      <c r="H272" s="22">
        <f>INDEX(Data[],MATCH($A272,Data[Dist],0),MATCH(H$6,Data[#Headers],0))-G272</f>
        <v>122315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244628</v>
      </c>
      <c r="L272" s="22">
        <f>INDEX(Notes!$I$2:$N$11,MATCH(Notes!$B$2,Notes!$I$2:$I$11,0),6)*$E272</f>
        <v>366942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122314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1164623</v>
      </c>
      <c r="E273" s="160">
        <f>INDEX(Data[],MATCH($A273,Data[Dist],0),MATCH(E$6,Data[#Headers],0))</f>
        <v>954377</v>
      </c>
      <c r="F273" s="160">
        <f>INDEX(Data[],MATCH($A273,Data[Dist],0),MATCH(F$6,Data[#Headers],0))</f>
        <v>954376</v>
      </c>
      <c r="G273" s="22">
        <f>INDEX(Data[],MATCH($A273,Data[Dist],0),MATCH(G$6,Data[#Headers],0))</f>
        <v>9872601</v>
      </c>
      <c r="H273" s="22">
        <f>INDEX(Data[],MATCH($A273,Data[Dist],0),MATCH(H$6,Data[#Headers],0))-G273</f>
        <v>954376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2329246</v>
      </c>
      <c r="L273" s="22">
        <f>INDEX(Notes!$I$2:$N$11,MATCH(Notes!$B$2,Notes!$I$2:$I$11,0),6)*$E273</f>
        <v>2863131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954377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351057</v>
      </c>
      <c r="E274" s="160">
        <f>INDEX(Data[],MATCH($A274,Data[Dist],0),MATCH(E$6,Data[#Headers],0))</f>
        <v>351057</v>
      </c>
      <c r="F274" s="160">
        <f>INDEX(Data[],MATCH($A274,Data[Dist],0),MATCH(F$6,Data[#Headers],0))</f>
        <v>351055</v>
      </c>
      <c r="G274" s="22">
        <f>INDEX(Data[],MATCH($A274,Data[Dist],0),MATCH(G$6,Data[#Headers],0))</f>
        <v>3167269</v>
      </c>
      <c r="H274" s="22">
        <f>INDEX(Data[],MATCH($A274,Data[Dist],0),MATCH(H$6,Data[#Headers],0))-G274</f>
        <v>351055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702114</v>
      </c>
      <c r="L274" s="22">
        <f>INDEX(Notes!$I$2:$N$11,MATCH(Notes!$B$2,Notes!$I$2:$I$11,0),6)*$E274</f>
        <v>1053171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351057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5357676</v>
      </c>
      <c r="E275" s="160">
        <f>INDEX(Data[],MATCH($A275,Data[Dist],0),MATCH(E$6,Data[#Headers],0))</f>
        <v>5357676</v>
      </c>
      <c r="F275" s="160">
        <f>INDEX(Data[],MATCH($A275,Data[Dist],0),MATCH(F$6,Data[#Headers],0))</f>
        <v>5357674</v>
      </c>
      <c r="G275" s="22">
        <f>INDEX(Data[],MATCH($A275,Data[Dist],0),MATCH(G$6,Data[#Headers],0))</f>
        <v>48327336</v>
      </c>
      <c r="H275" s="22">
        <f>INDEX(Data[],MATCH($A275,Data[Dist],0),MATCH(H$6,Data[#Headers],0))-G275</f>
        <v>5357674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10715352</v>
      </c>
      <c r="L275" s="22">
        <f>INDEX(Notes!$I$2:$N$11,MATCH(Notes!$B$2,Notes!$I$2:$I$11,0),6)*$E275</f>
        <v>16073028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5357676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1558376</v>
      </c>
      <c r="E276" s="160">
        <f>INDEX(Data[],MATCH($A276,Data[Dist],0),MATCH(E$6,Data[#Headers],0))</f>
        <v>1558377</v>
      </c>
      <c r="F276" s="160">
        <f>INDEX(Data[],MATCH($A276,Data[Dist],0),MATCH(F$6,Data[#Headers],0))</f>
        <v>1558375</v>
      </c>
      <c r="G276" s="22">
        <f>INDEX(Data[],MATCH($A276,Data[Dist],0),MATCH(G$6,Data[#Headers],0))</f>
        <v>14055791</v>
      </c>
      <c r="H276" s="22">
        <f>INDEX(Data[],MATCH($A276,Data[Dist],0),MATCH(H$6,Data[#Headers],0))-G276</f>
        <v>1558375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3116752</v>
      </c>
      <c r="L276" s="22">
        <f>INDEX(Notes!$I$2:$N$11,MATCH(Notes!$B$2,Notes!$I$2:$I$11,0),6)*$E276</f>
        <v>4675131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1558377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305169</v>
      </c>
      <c r="E277" s="160">
        <f>INDEX(Data[],MATCH($A277,Data[Dist],0),MATCH(E$6,Data[#Headers],0))</f>
        <v>305169</v>
      </c>
      <c r="F277" s="160">
        <f>INDEX(Data[],MATCH($A277,Data[Dist],0),MATCH(F$6,Data[#Headers],0))</f>
        <v>305170</v>
      </c>
      <c r="G277" s="22">
        <f>INDEX(Data[],MATCH($A277,Data[Dist],0),MATCH(G$6,Data[#Headers],0))</f>
        <v>2764057</v>
      </c>
      <c r="H277" s="22">
        <f>INDEX(Data[],MATCH($A277,Data[Dist],0),MATCH(H$6,Data[#Headers],0))-G277</f>
        <v>305170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610338</v>
      </c>
      <c r="L277" s="22">
        <f>INDEX(Notes!$I$2:$N$11,MATCH(Notes!$B$2,Notes!$I$2:$I$11,0),6)*$E277</f>
        <v>915507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305169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283976</v>
      </c>
      <c r="E278" s="160">
        <f>INDEX(Data[],MATCH($A278,Data[Dist],0),MATCH(E$6,Data[#Headers],0))</f>
        <v>283975</v>
      </c>
      <c r="F278" s="160">
        <f>INDEX(Data[],MATCH($A278,Data[Dist],0),MATCH(F$6,Data[#Headers],0))</f>
        <v>283976</v>
      </c>
      <c r="G278" s="22">
        <f>INDEX(Data[],MATCH($A278,Data[Dist],0),MATCH(G$6,Data[#Headers],0))</f>
        <v>2561885</v>
      </c>
      <c r="H278" s="22">
        <f>INDEX(Data[],MATCH($A278,Data[Dist],0),MATCH(H$6,Data[#Headers],0))-G278</f>
        <v>283976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567952</v>
      </c>
      <c r="L278" s="22">
        <f>INDEX(Notes!$I$2:$N$11,MATCH(Notes!$B$2,Notes!$I$2:$I$11,0),6)*$E278</f>
        <v>851925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283975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150413</v>
      </c>
      <c r="E279" s="160">
        <f>INDEX(Data[],MATCH($A279,Data[Dist],0),MATCH(E$6,Data[#Headers],0))</f>
        <v>150413</v>
      </c>
      <c r="F279" s="160">
        <f>INDEX(Data[],MATCH($A279,Data[Dist],0),MATCH(F$6,Data[#Headers],0))</f>
        <v>150412</v>
      </c>
      <c r="G279" s="22">
        <f>INDEX(Data[],MATCH($A279,Data[Dist],0),MATCH(G$6,Data[#Headers],0))</f>
        <v>1356677</v>
      </c>
      <c r="H279" s="22">
        <f>INDEX(Data[],MATCH($A279,Data[Dist],0),MATCH(H$6,Data[#Headers],0))-G279</f>
        <v>150412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300826</v>
      </c>
      <c r="L279" s="22">
        <f>INDEX(Notes!$I$2:$N$11,MATCH(Notes!$B$2,Notes!$I$2:$I$11,0),6)*$E279</f>
        <v>451239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150413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405897</v>
      </c>
      <c r="E280" s="160">
        <f>INDEX(Data[],MATCH($A280,Data[Dist],0),MATCH(E$6,Data[#Headers],0))</f>
        <v>399193</v>
      </c>
      <c r="F280" s="160">
        <f>INDEX(Data[],MATCH($A280,Data[Dist],0),MATCH(F$6,Data[#Headers],0))</f>
        <v>399192</v>
      </c>
      <c r="G280" s="22">
        <f>INDEX(Data[],MATCH($A280,Data[Dist],0),MATCH(G$6,Data[#Headers],0))</f>
        <v>3641733</v>
      </c>
      <c r="H280" s="22">
        <f>INDEX(Data[],MATCH($A280,Data[Dist],0),MATCH(H$6,Data[#Headers],0))-G280</f>
        <v>399192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811794</v>
      </c>
      <c r="L280" s="22">
        <f>INDEX(Notes!$I$2:$N$11,MATCH(Notes!$B$2,Notes!$I$2:$I$11,0),6)*$E280</f>
        <v>1197579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399193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2267755</v>
      </c>
      <c r="E281" s="160">
        <f>INDEX(Data[],MATCH($A281,Data[Dist],0),MATCH(E$6,Data[#Headers],0))</f>
        <v>2267754</v>
      </c>
      <c r="F281" s="160">
        <f>INDEX(Data[],MATCH($A281,Data[Dist],0),MATCH(F$6,Data[#Headers],0))</f>
        <v>2267755</v>
      </c>
      <c r="G281" s="22">
        <f>INDEX(Data[],MATCH($A281,Data[Dist],0),MATCH(G$6,Data[#Headers],0))</f>
        <v>20447800</v>
      </c>
      <c r="H281" s="22">
        <f>INDEX(Data[],MATCH($A281,Data[Dist],0),MATCH(H$6,Data[#Headers],0))-G281</f>
        <v>2267755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4535510</v>
      </c>
      <c r="L281" s="22">
        <f>INDEX(Notes!$I$2:$N$11,MATCH(Notes!$B$2,Notes!$I$2:$I$11,0),6)*$E281</f>
        <v>6803262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2267754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91162</v>
      </c>
      <c r="E282" s="160">
        <f>INDEX(Data[],MATCH($A282,Data[Dist],0),MATCH(E$6,Data[#Headers],0))</f>
        <v>91162</v>
      </c>
      <c r="F282" s="160">
        <f>INDEX(Data[],MATCH($A282,Data[Dist],0),MATCH(F$6,Data[#Headers],0))</f>
        <v>91163</v>
      </c>
      <c r="G282" s="22">
        <f>INDEX(Data[],MATCH($A282,Data[Dist],0),MATCH(G$6,Data[#Headers],0))</f>
        <v>822454</v>
      </c>
      <c r="H282" s="22">
        <f>INDEX(Data[],MATCH($A282,Data[Dist],0),MATCH(H$6,Data[#Headers],0))-G282</f>
        <v>91163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182324</v>
      </c>
      <c r="L282" s="22">
        <f>INDEX(Notes!$I$2:$N$11,MATCH(Notes!$B$2,Notes!$I$2:$I$11,0),6)*$E282</f>
        <v>273486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91162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547531</v>
      </c>
      <c r="E283" s="160">
        <f>INDEX(Data[],MATCH($A283,Data[Dist],0),MATCH(E$6,Data[#Headers],0))</f>
        <v>547531</v>
      </c>
      <c r="F283" s="160">
        <f>INDEX(Data[],MATCH($A283,Data[Dist],0),MATCH(F$6,Data[#Headers],0))</f>
        <v>547531</v>
      </c>
      <c r="G283" s="22">
        <f>INDEX(Data[],MATCH($A283,Data[Dist],0),MATCH(G$6,Data[#Headers],0))</f>
        <v>4941999</v>
      </c>
      <c r="H283" s="22">
        <f>INDEX(Data[],MATCH($A283,Data[Dist],0),MATCH(H$6,Data[#Headers],0))-G283</f>
        <v>547531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1095062</v>
      </c>
      <c r="L283" s="22">
        <f>INDEX(Notes!$I$2:$N$11,MATCH(Notes!$B$2,Notes!$I$2:$I$11,0),6)*$E283</f>
        <v>1642593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547531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512592</v>
      </c>
      <c r="E284" s="160">
        <f>INDEX(Data[],MATCH($A284,Data[Dist],0),MATCH(E$6,Data[#Headers],0))</f>
        <v>512592</v>
      </c>
      <c r="F284" s="160">
        <f>INDEX(Data[],MATCH($A284,Data[Dist],0),MATCH(F$6,Data[#Headers],0))</f>
        <v>512592</v>
      </c>
      <c r="G284" s="22">
        <f>INDEX(Data[],MATCH($A284,Data[Dist],0),MATCH(G$6,Data[#Headers],0))</f>
        <v>4624880</v>
      </c>
      <c r="H284" s="22">
        <f>INDEX(Data[],MATCH($A284,Data[Dist],0),MATCH(H$6,Data[#Headers],0))-G284</f>
        <v>512592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1025184</v>
      </c>
      <c r="L284" s="22">
        <f>INDEX(Notes!$I$2:$N$11,MATCH(Notes!$B$2,Notes!$I$2:$I$11,0),6)*$E284</f>
        <v>1537776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512592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583086</v>
      </c>
      <c r="E285" s="160">
        <f>INDEX(Data[],MATCH($A285,Data[Dist],0),MATCH(E$6,Data[#Headers],0))</f>
        <v>583086</v>
      </c>
      <c r="F285" s="160">
        <f>INDEX(Data[],MATCH($A285,Data[Dist],0),MATCH(F$6,Data[#Headers],0))</f>
        <v>583086</v>
      </c>
      <c r="G285" s="22">
        <f>INDEX(Data[],MATCH($A285,Data[Dist],0),MATCH(G$6,Data[#Headers],0))</f>
        <v>5260214</v>
      </c>
      <c r="H285" s="22">
        <f>INDEX(Data[],MATCH($A285,Data[Dist],0),MATCH(H$6,Data[#Headers],0))-G285</f>
        <v>583086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1166172</v>
      </c>
      <c r="L285" s="22">
        <f>INDEX(Notes!$I$2:$N$11,MATCH(Notes!$B$2,Notes!$I$2:$I$11,0),6)*$E285</f>
        <v>1749258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583086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339196</v>
      </c>
      <c r="E286" s="160">
        <f>INDEX(Data[],MATCH($A286,Data[Dist],0),MATCH(E$6,Data[#Headers],0))</f>
        <v>339196</v>
      </c>
      <c r="F286" s="160">
        <f>INDEX(Data[],MATCH($A286,Data[Dist],0),MATCH(F$6,Data[#Headers],0))</f>
        <v>339195</v>
      </c>
      <c r="G286" s="22">
        <f>INDEX(Data[],MATCH($A286,Data[Dist],0),MATCH(G$6,Data[#Headers],0))</f>
        <v>3061400</v>
      </c>
      <c r="H286" s="22">
        <f>INDEX(Data[],MATCH($A286,Data[Dist],0),MATCH(H$6,Data[#Headers],0))-G286</f>
        <v>339195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678392</v>
      </c>
      <c r="L286" s="22">
        <f>INDEX(Notes!$I$2:$N$11,MATCH(Notes!$B$2,Notes!$I$2:$I$11,0),6)*$E286</f>
        <v>1017588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339196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453596</v>
      </c>
      <c r="E287" s="160">
        <f>INDEX(Data[],MATCH($A287,Data[Dist],0),MATCH(E$6,Data[#Headers],0))</f>
        <v>453596</v>
      </c>
      <c r="F287" s="160">
        <f>INDEX(Data[],MATCH($A287,Data[Dist],0),MATCH(F$6,Data[#Headers],0))</f>
        <v>453594</v>
      </c>
      <c r="G287" s="22">
        <f>INDEX(Data[],MATCH($A287,Data[Dist],0),MATCH(G$6,Data[#Headers],0))</f>
        <v>4092212</v>
      </c>
      <c r="H287" s="22">
        <f>INDEX(Data[],MATCH($A287,Data[Dist],0),MATCH(H$6,Data[#Headers],0))-G287</f>
        <v>453594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907192</v>
      </c>
      <c r="L287" s="22">
        <f>INDEX(Notes!$I$2:$N$11,MATCH(Notes!$B$2,Notes!$I$2:$I$11,0),6)*$E287</f>
        <v>1360788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453596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177402</v>
      </c>
      <c r="E288" s="160">
        <f>INDEX(Data[],MATCH($A288,Data[Dist],0),MATCH(E$6,Data[#Headers],0))</f>
        <v>177402</v>
      </c>
      <c r="F288" s="160">
        <f>INDEX(Data[],MATCH($A288,Data[Dist],0),MATCH(F$6,Data[#Headers],0))</f>
        <v>177401</v>
      </c>
      <c r="G288" s="22">
        <f>INDEX(Data[],MATCH($A288,Data[Dist],0),MATCH(G$6,Data[#Headers],0))</f>
        <v>1600610</v>
      </c>
      <c r="H288" s="22">
        <f>INDEX(Data[],MATCH($A288,Data[Dist],0),MATCH(H$6,Data[#Headers],0))-G288</f>
        <v>177401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354804</v>
      </c>
      <c r="L288" s="22">
        <f>INDEX(Notes!$I$2:$N$11,MATCH(Notes!$B$2,Notes!$I$2:$I$11,0),6)*$E288</f>
        <v>532206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177402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276724</v>
      </c>
      <c r="E289" s="160">
        <f>INDEX(Data[],MATCH($A289,Data[Dist],0),MATCH(E$6,Data[#Headers],0))</f>
        <v>276724</v>
      </c>
      <c r="F289" s="160">
        <f>INDEX(Data[],MATCH($A289,Data[Dist],0),MATCH(F$6,Data[#Headers],0))</f>
        <v>276723</v>
      </c>
      <c r="G289" s="22">
        <f>INDEX(Data[],MATCH($A289,Data[Dist],0),MATCH(G$6,Data[#Headers],0))</f>
        <v>2496232</v>
      </c>
      <c r="H289" s="22">
        <f>INDEX(Data[],MATCH($A289,Data[Dist],0),MATCH(H$6,Data[#Headers],0))-G289</f>
        <v>276723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553448</v>
      </c>
      <c r="L289" s="22">
        <f>INDEX(Notes!$I$2:$N$11,MATCH(Notes!$B$2,Notes!$I$2:$I$11,0),6)*$E289</f>
        <v>830172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276724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220856</v>
      </c>
      <c r="E290" s="160">
        <f>INDEX(Data[],MATCH($A290,Data[Dist],0),MATCH(E$6,Data[#Headers],0))</f>
        <v>220856</v>
      </c>
      <c r="F290" s="160">
        <f>INDEX(Data[],MATCH($A290,Data[Dist],0),MATCH(F$6,Data[#Headers],0))</f>
        <v>220855</v>
      </c>
      <c r="G290" s="22">
        <f>INDEX(Data[],MATCH($A290,Data[Dist],0),MATCH(G$6,Data[#Headers],0))</f>
        <v>1993028</v>
      </c>
      <c r="H290" s="22">
        <f>INDEX(Data[],MATCH($A290,Data[Dist],0),MATCH(H$6,Data[#Headers],0))-G290</f>
        <v>220855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441712</v>
      </c>
      <c r="L290" s="22">
        <f>INDEX(Notes!$I$2:$N$11,MATCH(Notes!$B$2,Notes!$I$2:$I$11,0),6)*$E290</f>
        <v>662568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220856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254667</v>
      </c>
      <c r="E291" s="160">
        <f>INDEX(Data[],MATCH($A291,Data[Dist],0),MATCH(E$6,Data[#Headers],0))</f>
        <v>254667</v>
      </c>
      <c r="F291" s="160">
        <f>INDEX(Data[],MATCH($A291,Data[Dist],0),MATCH(F$6,Data[#Headers],0))</f>
        <v>254668</v>
      </c>
      <c r="G291" s="22">
        <f>INDEX(Data[],MATCH($A291,Data[Dist],0),MATCH(G$6,Data[#Headers],0))</f>
        <v>2296851</v>
      </c>
      <c r="H291" s="22">
        <f>INDEX(Data[],MATCH($A291,Data[Dist],0),MATCH(H$6,Data[#Headers],0))-G291</f>
        <v>254668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509334</v>
      </c>
      <c r="L291" s="22">
        <f>INDEX(Notes!$I$2:$N$11,MATCH(Notes!$B$2,Notes!$I$2:$I$11,0),6)*$E291</f>
        <v>764001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254667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80379</v>
      </c>
      <c r="E292" s="160">
        <f>INDEX(Data[],MATCH($A292,Data[Dist],0),MATCH(E$6,Data[#Headers],0))</f>
        <v>80378</v>
      </c>
      <c r="F292" s="160">
        <f>INDEX(Data[],MATCH($A292,Data[Dist],0),MATCH(F$6,Data[#Headers],0))</f>
        <v>80379</v>
      </c>
      <c r="G292" s="22">
        <f>INDEX(Data[],MATCH($A292,Data[Dist],0),MATCH(G$6,Data[#Headers],0))</f>
        <v>725808</v>
      </c>
      <c r="H292" s="22">
        <f>INDEX(Data[],MATCH($A292,Data[Dist],0),MATCH(H$6,Data[#Headers],0))-G292</f>
        <v>80379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160758</v>
      </c>
      <c r="L292" s="22">
        <f>INDEX(Notes!$I$2:$N$11,MATCH(Notes!$B$2,Notes!$I$2:$I$11,0),6)*$E292</f>
        <v>241134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80378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511710</v>
      </c>
      <c r="E293" s="160">
        <f>INDEX(Data[],MATCH($A293,Data[Dist],0),MATCH(E$6,Data[#Headers],0))</f>
        <v>511710</v>
      </c>
      <c r="F293" s="160">
        <f>INDEX(Data[],MATCH($A293,Data[Dist],0),MATCH(F$6,Data[#Headers],0))</f>
        <v>511709</v>
      </c>
      <c r="G293" s="22">
        <f>INDEX(Data[],MATCH($A293,Data[Dist],0),MATCH(G$6,Data[#Headers],0))</f>
        <v>4616870</v>
      </c>
      <c r="H293" s="22">
        <f>INDEX(Data[],MATCH($A293,Data[Dist],0),MATCH(H$6,Data[#Headers],0))-G293</f>
        <v>511709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1023420</v>
      </c>
      <c r="L293" s="22">
        <f>INDEX(Notes!$I$2:$N$11,MATCH(Notes!$B$2,Notes!$I$2:$I$11,0),6)*$E293</f>
        <v>1535130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511710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161820</v>
      </c>
      <c r="E294" s="160">
        <f>INDEX(Data[],MATCH($A294,Data[Dist],0),MATCH(E$6,Data[#Headers],0))</f>
        <v>161820</v>
      </c>
      <c r="F294" s="160">
        <f>INDEX(Data[],MATCH($A294,Data[Dist],0),MATCH(F$6,Data[#Headers],0))</f>
        <v>161819</v>
      </c>
      <c r="G294" s="22">
        <f>INDEX(Data[],MATCH($A294,Data[Dist],0),MATCH(G$6,Data[#Headers],0))</f>
        <v>1462176</v>
      </c>
      <c r="H294" s="22">
        <f>INDEX(Data[],MATCH($A294,Data[Dist],0),MATCH(H$6,Data[#Headers],0))-G294</f>
        <v>161819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323640</v>
      </c>
      <c r="L294" s="22">
        <f>INDEX(Notes!$I$2:$N$11,MATCH(Notes!$B$2,Notes!$I$2:$I$11,0),6)*$E294</f>
        <v>485460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161820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2356980</v>
      </c>
      <c r="E295" s="160">
        <f>INDEX(Data[],MATCH($A295,Data[Dist],0),MATCH(E$6,Data[#Headers],0))</f>
        <v>2356980</v>
      </c>
      <c r="F295" s="160">
        <f>INDEX(Data[],MATCH($A295,Data[Dist],0),MATCH(F$6,Data[#Headers],0))</f>
        <v>2356978</v>
      </c>
      <c r="G295" s="22">
        <f>INDEX(Data[],MATCH($A295,Data[Dist],0),MATCH(G$6,Data[#Headers],0))</f>
        <v>21264580</v>
      </c>
      <c r="H295" s="22">
        <f>INDEX(Data[],MATCH($A295,Data[Dist],0),MATCH(H$6,Data[#Headers],0))-G295</f>
        <v>2356978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4713960</v>
      </c>
      <c r="L295" s="22">
        <f>INDEX(Notes!$I$2:$N$11,MATCH(Notes!$B$2,Notes!$I$2:$I$11,0),6)*$E295</f>
        <v>7070940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2356980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621227</v>
      </c>
      <c r="E296" s="160">
        <f>INDEX(Data[],MATCH($A296,Data[Dist],0),MATCH(E$6,Data[#Headers],0))</f>
        <v>621227</v>
      </c>
      <c r="F296" s="160">
        <f>INDEX(Data[],MATCH($A296,Data[Dist],0),MATCH(F$6,Data[#Headers],0))</f>
        <v>621227</v>
      </c>
      <c r="G296" s="22">
        <f>INDEX(Data[],MATCH($A296,Data[Dist],0),MATCH(G$6,Data[#Headers],0))</f>
        <v>5605559</v>
      </c>
      <c r="H296" s="22">
        <f>INDEX(Data[],MATCH($A296,Data[Dist],0),MATCH(H$6,Data[#Headers],0))-G296</f>
        <v>621227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1242454</v>
      </c>
      <c r="L296" s="22">
        <f>INDEX(Notes!$I$2:$N$11,MATCH(Notes!$B$2,Notes!$I$2:$I$11,0),6)*$E296</f>
        <v>1863681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621227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595322</v>
      </c>
      <c r="E297" s="160">
        <f>INDEX(Data[],MATCH($A297,Data[Dist],0),MATCH(E$6,Data[#Headers],0))</f>
        <v>595322</v>
      </c>
      <c r="F297" s="160">
        <f>INDEX(Data[],MATCH($A297,Data[Dist],0),MATCH(F$6,Data[#Headers],0))</f>
        <v>595323</v>
      </c>
      <c r="G297" s="22">
        <f>INDEX(Data[],MATCH($A297,Data[Dist],0),MATCH(G$6,Data[#Headers],0))</f>
        <v>5371326</v>
      </c>
      <c r="H297" s="22">
        <f>INDEX(Data[],MATCH($A297,Data[Dist],0),MATCH(H$6,Data[#Headers],0))-G297</f>
        <v>595323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1190644</v>
      </c>
      <c r="L297" s="22">
        <f>INDEX(Notes!$I$2:$N$11,MATCH(Notes!$B$2,Notes!$I$2:$I$11,0),6)*$E297</f>
        <v>1785966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595322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207644</v>
      </c>
      <c r="E298" s="160">
        <f>INDEX(Data[],MATCH($A298,Data[Dist],0),MATCH(E$6,Data[#Headers],0))</f>
        <v>207644</v>
      </c>
      <c r="F298" s="160">
        <f>INDEX(Data[],MATCH($A298,Data[Dist],0),MATCH(F$6,Data[#Headers],0))</f>
        <v>207643</v>
      </c>
      <c r="G298" s="22">
        <f>INDEX(Data[],MATCH($A298,Data[Dist],0),MATCH(G$6,Data[#Headers],0))</f>
        <v>1873468</v>
      </c>
      <c r="H298" s="22">
        <f>INDEX(Data[],MATCH($A298,Data[Dist],0),MATCH(H$6,Data[#Headers],0))-G298</f>
        <v>207643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415288</v>
      </c>
      <c r="L298" s="22">
        <f>INDEX(Notes!$I$2:$N$11,MATCH(Notes!$B$2,Notes!$I$2:$I$11,0),6)*$E298</f>
        <v>622932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207644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1169113</v>
      </c>
      <c r="E299" s="160">
        <f>INDEX(Data[],MATCH($A299,Data[Dist],0),MATCH(E$6,Data[#Headers],0))</f>
        <v>1169113</v>
      </c>
      <c r="F299" s="160">
        <f>INDEX(Data[],MATCH($A299,Data[Dist],0),MATCH(F$6,Data[#Headers],0))</f>
        <v>1169111</v>
      </c>
      <c r="G299" s="22">
        <f>INDEX(Data[],MATCH($A299,Data[Dist],0),MATCH(G$6,Data[#Headers],0))</f>
        <v>10546357</v>
      </c>
      <c r="H299" s="22">
        <f>INDEX(Data[],MATCH($A299,Data[Dist],0),MATCH(H$6,Data[#Headers],0))-G299</f>
        <v>1169111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2338226</v>
      </c>
      <c r="L299" s="22">
        <f>INDEX(Notes!$I$2:$N$11,MATCH(Notes!$B$2,Notes!$I$2:$I$11,0),6)*$E299</f>
        <v>3507339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1169113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376230</v>
      </c>
      <c r="E300" s="160">
        <f>INDEX(Data[],MATCH($A300,Data[Dist],0),MATCH(E$6,Data[#Headers],0))</f>
        <v>376230</v>
      </c>
      <c r="F300" s="160">
        <f>INDEX(Data[],MATCH($A300,Data[Dist],0),MATCH(F$6,Data[#Headers],0))</f>
        <v>376231</v>
      </c>
      <c r="G300" s="22">
        <f>INDEX(Data[],MATCH($A300,Data[Dist],0),MATCH(G$6,Data[#Headers],0))</f>
        <v>3393418</v>
      </c>
      <c r="H300" s="22">
        <f>INDEX(Data[],MATCH($A300,Data[Dist],0),MATCH(H$6,Data[#Headers],0))-G300</f>
        <v>376231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752460</v>
      </c>
      <c r="L300" s="22">
        <f>INDEX(Notes!$I$2:$N$11,MATCH(Notes!$B$2,Notes!$I$2:$I$11,0),6)*$E300</f>
        <v>1128690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376230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510529</v>
      </c>
      <c r="E301" s="160">
        <f>INDEX(Data[],MATCH($A301,Data[Dist],0),MATCH(E$6,Data[#Headers],0))</f>
        <v>510528</v>
      </c>
      <c r="F301" s="160">
        <f>INDEX(Data[],MATCH($A301,Data[Dist],0),MATCH(F$6,Data[#Headers],0))</f>
        <v>510529</v>
      </c>
      <c r="G301" s="22">
        <f>INDEX(Data[],MATCH($A301,Data[Dist],0),MATCH(G$6,Data[#Headers],0))</f>
        <v>4607298</v>
      </c>
      <c r="H301" s="22">
        <f>INDEX(Data[],MATCH($A301,Data[Dist],0),MATCH(H$6,Data[#Headers],0))-G301</f>
        <v>510529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1021058</v>
      </c>
      <c r="L301" s="22">
        <f>INDEX(Notes!$I$2:$N$11,MATCH(Notes!$B$2,Notes!$I$2:$I$11,0),6)*$E301</f>
        <v>1531584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510528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372313</v>
      </c>
      <c r="E302" s="160">
        <f>INDEX(Data[],MATCH($A302,Data[Dist],0),MATCH(E$6,Data[#Headers],0))</f>
        <v>372313</v>
      </c>
      <c r="F302" s="160">
        <f>INDEX(Data[],MATCH($A302,Data[Dist],0),MATCH(F$6,Data[#Headers],0))</f>
        <v>372311</v>
      </c>
      <c r="G302" s="22">
        <f>INDEX(Data[],MATCH($A302,Data[Dist],0),MATCH(G$6,Data[#Headers],0))</f>
        <v>3358841</v>
      </c>
      <c r="H302" s="22">
        <f>INDEX(Data[],MATCH($A302,Data[Dist],0),MATCH(H$6,Data[#Headers],0))-G302</f>
        <v>372311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744626</v>
      </c>
      <c r="L302" s="22">
        <f>INDEX(Notes!$I$2:$N$11,MATCH(Notes!$B$2,Notes!$I$2:$I$11,0),6)*$E302</f>
        <v>1116939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372313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477659</v>
      </c>
      <c r="E303" s="160">
        <f>INDEX(Data[],MATCH($A303,Data[Dist],0),MATCH(E$6,Data[#Headers],0))</f>
        <v>477659</v>
      </c>
      <c r="F303" s="160">
        <f>INDEX(Data[],MATCH($A303,Data[Dist],0),MATCH(F$6,Data[#Headers],0))</f>
        <v>477657</v>
      </c>
      <c r="G303" s="22">
        <f>INDEX(Data[],MATCH($A303,Data[Dist],0),MATCH(G$6,Data[#Headers],0))</f>
        <v>4308803</v>
      </c>
      <c r="H303" s="22">
        <f>INDEX(Data[],MATCH($A303,Data[Dist],0),MATCH(H$6,Data[#Headers],0))-G303</f>
        <v>477657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955318</v>
      </c>
      <c r="L303" s="22">
        <f>INDEX(Notes!$I$2:$N$11,MATCH(Notes!$B$2,Notes!$I$2:$I$11,0),6)*$E303</f>
        <v>1432977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477659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1240318</v>
      </c>
      <c r="E304" s="160">
        <f>INDEX(Data[],MATCH($A304,Data[Dist],0),MATCH(E$6,Data[#Headers],0))</f>
        <v>1240318</v>
      </c>
      <c r="F304" s="160">
        <f>INDEX(Data[],MATCH($A304,Data[Dist],0),MATCH(F$6,Data[#Headers],0))</f>
        <v>1240316</v>
      </c>
      <c r="G304" s="22">
        <f>INDEX(Data[],MATCH($A304,Data[Dist],0),MATCH(G$6,Data[#Headers],0))</f>
        <v>11187270</v>
      </c>
      <c r="H304" s="22">
        <f>INDEX(Data[],MATCH($A304,Data[Dist],0),MATCH(H$6,Data[#Headers],0))-G304</f>
        <v>1240316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2480636</v>
      </c>
      <c r="L304" s="22">
        <f>INDEX(Notes!$I$2:$N$11,MATCH(Notes!$B$2,Notes!$I$2:$I$11,0),6)*$E304</f>
        <v>3720954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1240318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9246206</v>
      </c>
      <c r="E305" s="160">
        <f>INDEX(Data[],MATCH($A305,Data[Dist],0),MATCH(E$6,Data[#Headers],0))</f>
        <v>9246206</v>
      </c>
      <c r="F305" s="160">
        <f>INDEX(Data[],MATCH($A305,Data[Dist],0),MATCH(F$6,Data[#Headers],0))</f>
        <v>9246206</v>
      </c>
      <c r="G305" s="22">
        <f>INDEX(Data[],MATCH($A305,Data[Dist],0),MATCH(G$6,Data[#Headers],0))</f>
        <v>83376066</v>
      </c>
      <c r="H305" s="22">
        <f>INDEX(Data[],MATCH($A305,Data[Dist],0),MATCH(H$6,Data[#Headers],0))-G305</f>
        <v>9246206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18492412</v>
      </c>
      <c r="L305" s="22">
        <f>INDEX(Notes!$I$2:$N$11,MATCH(Notes!$B$2,Notes!$I$2:$I$11,0),6)*$E305</f>
        <v>27738618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9246206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8252487</v>
      </c>
      <c r="E306" s="160">
        <f>INDEX(Data[],MATCH($A306,Data[Dist],0),MATCH(E$6,Data[#Headers],0))</f>
        <v>8252488</v>
      </c>
      <c r="F306" s="160">
        <f>INDEX(Data[],MATCH($A306,Data[Dist],0),MATCH(F$6,Data[#Headers],0))</f>
        <v>8252486</v>
      </c>
      <c r="G306" s="22">
        <f>INDEX(Data[],MATCH($A306,Data[Dist],0),MATCH(G$6,Data[#Headers],0))</f>
        <v>74469858</v>
      </c>
      <c r="H306" s="22">
        <f>INDEX(Data[],MATCH($A306,Data[Dist],0),MATCH(H$6,Data[#Headers],0))-G306</f>
        <v>8252486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16504974</v>
      </c>
      <c r="L306" s="22">
        <f>INDEX(Notes!$I$2:$N$11,MATCH(Notes!$B$2,Notes!$I$2:$I$11,0),6)*$E306</f>
        <v>24757464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8252488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1562220</v>
      </c>
      <c r="E307" s="160">
        <f>INDEX(Data[],MATCH($A307,Data[Dist],0),MATCH(E$6,Data[#Headers],0))</f>
        <v>1562220</v>
      </c>
      <c r="F307" s="160">
        <f>INDEX(Data[],MATCH($A307,Data[Dist],0),MATCH(F$6,Data[#Headers],0))</f>
        <v>1562220</v>
      </c>
      <c r="G307" s="22">
        <f>INDEX(Data[],MATCH($A307,Data[Dist],0),MATCH(G$6,Data[#Headers],0))</f>
        <v>14092972</v>
      </c>
      <c r="H307" s="22">
        <f>INDEX(Data[],MATCH($A307,Data[Dist],0),MATCH(H$6,Data[#Headers],0))-G307</f>
        <v>1562220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3124440</v>
      </c>
      <c r="L307" s="22">
        <f>INDEX(Notes!$I$2:$N$11,MATCH(Notes!$B$2,Notes!$I$2:$I$11,0),6)*$E307</f>
        <v>4686660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1562220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364087</v>
      </c>
      <c r="E308" s="160">
        <f>INDEX(Data[],MATCH($A308,Data[Dist],0),MATCH(E$6,Data[#Headers],0))</f>
        <v>364087</v>
      </c>
      <c r="F308" s="160">
        <f>INDEX(Data[],MATCH($A308,Data[Dist],0),MATCH(F$6,Data[#Headers],0))</f>
        <v>364087</v>
      </c>
      <c r="G308" s="22">
        <f>INDEX(Data[],MATCH($A308,Data[Dist],0),MATCH(G$6,Data[#Headers],0))</f>
        <v>3285407</v>
      </c>
      <c r="H308" s="22">
        <f>INDEX(Data[],MATCH($A308,Data[Dist],0),MATCH(H$6,Data[#Headers],0))-G308</f>
        <v>364087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728174</v>
      </c>
      <c r="L308" s="22">
        <f>INDEX(Notes!$I$2:$N$11,MATCH(Notes!$B$2,Notes!$I$2:$I$11,0),6)*$E308</f>
        <v>1092261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364087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1173194</v>
      </c>
      <c r="E309" s="160">
        <f>INDEX(Data[],MATCH($A309,Data[Dist],0),MATCH(E$6,Data[#Headers],0))</f>
        <v>1173193</v>
      </c>
      <c r="F309" s="160">
        <f>INDEX(Data[],MATCH($A309,Data[Dist],0),MATCH(F$6,Data[#Headers],0))</f>
        <v>1173194</v>
      </c>
      <c r="G309" s="22">
        <f>INDEX(Data[],MATCH($A309,Data[Dist],0),MATCH(G$6,Data[#Headers],0))</f>
        <v>10584703</v>
      </c>
      <c r="H309" s="22">
        <f>INDEX(Data[],MATCH($A309,Data[Dist],0),MATCH(H$6,Data[#Headers],0))-G309</f>
        <v>1173194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2346388</v>
      </c>
      <c r="L309" s="22">
        <f>INDEX(Notes!$I$2:$N$11,MATCH(Notes!$B$2,Notes!$I$2:$I$11,0),6)*$E309</f>
        <v>3519579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1173193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170986</v>
      </c>
      <c r="E310" s="160">
        <f>INDEX(Data[],MATCH($A310,Data[Dist],0),MATCH(E$6,Data[#Headers],0))</f>
        <v>142559</v>
      </c>
      <c r="F310" s="160">
        <f>INDEX(Data[],MATCH($A310,Data[Dist],0),MATCH(F$6,Data[#Headers],0))</f>
        <v>142559</v>
      </c>
      <c r="G310" s="22">
        <f>INDEX(Data[],MATCH($A310,Data[Dist],0),MATCH(G$6,Data[#Headers],0))</f>
        <v>1458517</v>
      </c>
      <c r="H310" s="22">
        <f>INDEX(Data[],MATCH($A310,Data[Dist],0),MATCH(H$6,Data[#Headers],0))-G310</f>
        <v>142559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341972</v>
      </c>
      <c r="L310" s="22">
        <f>INDEX(Notes!$I$2:$N$11,MATCH(Notes!$B$2,Notes!$I$2:$I$11,0),6)*$E310</f>
        <v>427677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142559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494678</v>
      </c>
      <c r="E311" s="160">
        <f>INDEX(Data[],MATCH($A311,Data[Dist],0),MATCH(E$6,Data[#Headers],0))</f>
        <v>494678</v>
      </c>
      <c r="F311" s="160">
        <f>INDEX(Data[],MATCH($A311,Data[Dist],0),MATCH(F$6,Data[#Headers],0))</f>
        <v>494679</v>
      </c>
      <c r="G311" s="22">
        <f>INDEX(Data[],MATCH($A311,Data[Dist],0),MATCH(G$6,Data[#Headers],0))</f>
        <v>4463902</v>
      </c>
      <c r="H311" s="22">
        <f>INDEX(Data[],MATCH($A311,Data[Dist],0),MATCH(H$6,Data[#Headers],0))-G311</f>
        <v>494679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989356</v>
      </c>
      <c r="L311" s="22">
        <f>INDEX(Notes!$I$2:$N$11,MATCH(Notes!$B$2,Notes!$I$2:$I$11,0),6)*$E311</f>
        <v>1484034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494678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278959</v>
      </c>
      <c r="E312" s="160">
        <f>INDEX(Data[],MATCH($A312,Data[Dist],0),MATCH(E$6,Data[#Headers],0))</f>
        <v>259305</v>
      </c>
      <c r="F312" s="160">
        <f>INDEX(Data[],MATCH($A312,Data[Dist],0),MATCH(F$6,Data[#Headers],0))</f>
        <v>259305</v>
      </c>
      <c r="G312" s="22">
        <f>INDEX(Data[],MATCH($A312,Data[Dist],0),MATCH(G$6,Data[#Headers],0))</f>
        <v>2457745</v>
      </c>
      <c r="H312" s="22">
        <f>INDEX(Data[],MATCH($A312,Data[Dist],0),MATCH(H$6,Data[#Headers],0))-G312</f>
        <v>259305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557918</v>
      </c>
      <c r="L312" s="22">
        <f>INDEX(Notes!$I$2:$N$11,MATCH(Notes!$B$2,Notes!$I$2:$I$11,0),6)*$E312</f>
        <v>777915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259305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161703</v>
      </c>
      <c r="E313" s="160">
        <f>INDEX(Data[],MATCH($A313,Data[Dist],0),MATCH(E$6,Data[#Headers],0))</f>
        <v>161703</v>
      </c>
      <c r="F313" s="160">
        <f>INDEX(Data[],MATCH($A313,Data[Dist],0),MATCH(F$6,Data[#Headers],0))</f>
        <v>161702</v>
      </c>
      <c r="G313" s="22">
        <f>INDEX(Data[],MATCH($A313,Data[Dist],0),MATCH(G$6,Data[#Headers],0))</f>
        <v>1459355</v>
      </c>
      <c r="H313" s="22">
        <f>INDEX(Data[],MATCH($A313,Data[Dist],0),MATCH(H$6,Data[#Headers],0))-G313</f>
        <v>161702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323406</v>
      </c>
      <c r="L313" s="22">
        <f>INDEX(Notes!$I$2:$N$11,MATCH(Notes!$B$2,Notes!$I$2:$I$11,0),6)*$E313</f>
        <v>485109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161703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888436</v>
      </c>
      <c r="E314" s="160">
        <f>INDEX(Data[],MATCH($A314,Data[Dist],0),MATCH(E$6,Data[#Headers],0))</f>
        <v>888437</v>
      </c>
      <c r="F314" s="160">
        <f>INDEX(Data[],MATCH($A314,Data[Dist],0),MATCH(F$6,Data[#Headers],0))</f>
        <v>888435</v>
      </c>
      <c r="G314" s="22">
        <f>INDEX(Data[],MATCH($A314,Data[Dist],0),MATCH(G$6,Data[#Headers],0))</f>
        <v>8016399</v>
      </c>
      <c r="H314" s="22">
        <f>INDEX(Data[],MATCH($A314,Data[Dist],0),MATCH(H$6,Data[#Headers],0))-G314</f>
        <v>888435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1776872</v>
      </c>
      <c r="L314" s="22">
        <f>INDEX(Notes!$I$2:$N$11,MATCH(Notes!$B$2,Notes!$I$2:$I$11,0),6)*$E314</f>
        <v>2665311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888437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5073258</v>
      </c>
      <c r="E315" s="160">
        <f>INDEX(Data[],MATCH($A315,Data[Dist],0),MATCH(E$6,Data[#Headers],0))</f>
        <v>5073259</v>
      </c>
      <c r="F315" s="160">
        <f>INDEX(Data[],MATCH($A315,Data[Dist],0),MATCH(F$6,Data[#Headers],0))</f>
        <v>5073257</v>
      </c>
      <c r="G315" s="22">
        <f>INDEX(Data[],MATCH($A315,Data[Dist],0),MATCH(G$6,Data[#Headers],0))</f>
        <v>45789609</v>
      </c>
      <c r="H315" s="22">
        <f>INDEX(Data[],MATCH($A315,Data[Dist],0),MATCH(H$6,Data[#Headers],0))-G315</f>
        <v>5073257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10146516</v>
      </c>
      <c r="L315" s="22">
        <f>INDEX(Notes!$I$2:$N$11,MATCH(Notes!$B$2,Notes!$I$2:$I$11,0),6)*$E315</f>
        <v>15219777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5073259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2035792</v>
      </c>
      <c r="E316" s="160">
        <f>INDEX(Data[],MATCH($A316,Data[Dist],0),MATCH(E$6,Data[#Headers],0))</f>
        <v>2035791</v>
      </c>
      <c r="F316" s="160">
        <f>INDEX(Data[],MATCH($A316,Data[Dist],0),MATCH(F$6,Data[#Headers],0))</f>
        <v>2035792</v>
      </c>
      <c r="G316" s="22">
        <f>INDEX(Data[],MATCH($A316,Data[Dist],0),MATCH(G$6,Data[#Headers],0))</f>
        <v>18370165</v>
      </c>
      <c r="H316" s="22">
        <f>INDEX(Data[],MATCH($A316,Data[Dist],0),MATCH(H$6,Data[#Headers],0))-G316</f>
        <v>2035792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4071584</v>
      </c>
      <c r="L316" s="22">
        <f>INDEX(Notes!$I$2:$N$11,MATCH(Notes!$B$2,Notes!$I$2:$I$11,0),6)*$E316</f>
        <v>6107373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2035791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198243</v>
      </c>
      <c r="E317" s="160">
        <f>INDEX(Data[],MATCH($A317,Data[Dist],0),MATCH(E$6,Data[#Headers],0))</f>
        <v>198243</v>
      </c>
      <c r="F317" s="160">
        <f>INDEX(Data[],MATCH($A317,Data[Dist],0),MATCH(F$6,Data[#Headers],0))</f>
        <v>198242</v>
      </c>
      <c r="G317" s="22">
        <f>INDEX(Data[],MATCH($A317,Data[Dist],0),MATCH(G$6,Data[#Headers],0))</f>
        <v>1789535</v>
      </c>
      <c r="H317" s="22">
        <f>INDEX(Data[],MATCH($A317,Data[Dist],0),MATCH(H$6,Data[#Headers],0))-G317</f>
        <v>198242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396486</v>
      </c>
      <c r="L317" s="22">
        <f>INDEX(Notes!$I$2:$N$11,MATCH(Notes!$B$2,Notes!$I$2:$I$11,0),6)*$E317</f>
        <v>594729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198243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977029</v>
      </c>
      <c r="E318" s="160">
        <f>INDEX(Data[],MATCH($A318,Data[Dist],0),MATCH(E$6,Data[#Headers],0))</f>
        <v>977030</v>
      </c>
      <c r="F318" s="160">
        <f>INDEX(Data[],MATCH($A318,Data[Dist],0),MATCH(F$6,Data[#Headers],0))</f>
        <v>977028</v>
      </c>
      <c r="G318" s="22">
        <f>INDEX(Data[],MATCH($A318,Data[Dist],0),MATCH(G$6,Data[#Headers],0))</f>
        <v>8811808</v>
      </c>
      <c r="H318" s="22">
        <f>INDEX(Data[],MATCH($A318,Data[Dist],0),MATCH(H$6,Data[#Headers],0))-G318</f>
        <v>977028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1954058</v>
      </c>
      <c r="L318" s="22">
        <f>INDEX(Notes!$I$2:$N$11,MATCH(Notes!$B$2,Notes!$I$2:$I$11,0),6)*$E318</f>
        <v>2931090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977030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560052</v>
      </c>
      <c r="E319" s="160">
        <f>INDEX(Data[],MATCH($A319,Data[Dist],0),MATCH(E$6,Data[#Headers],0))</f>
        <v>560052</v>
      </c>
      <c r="F319" s="160">
        <f>INDEX(Data[],MATCH($A319,Data[Dist],0),MATCH(F$6,Data[#Headers],0))</f>
        <v>560051</v>
      </c>
      <c r="G319" s="22">
        <f>INDEX(Data[],MATCH($A319,Data[Dist],0),MATCH(G$6,Data[#Headers],0))</f>
        <v>5054552</v>
      </c>
      <c r="H319" s="22">
        <f>INDEX(Data[],MATCH($A319,Data[Dist],0),MATCH(H$6,Data[#Headers],0))-G319</f>
        <v>560051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1120104</v>
      </c>
      <c r="L319" s="22">
        <f>INDEX(Notes!$I$2:$N$11,MATCH(Notes!$B$2,Notes!$I$2:$I$11,0),6)*$E319</f>
        <v>1680156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560052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517911</v>
      </c>
      <c r="E320" s="160">
        <f>INDEX(Data[],MATCH($A320,Data[Dist],0),MATCH(E$6,Data[#Headers],0))</f>
        <v>517911</v>
      </c>
      <c r="F320" s="160">
        <f>INDEX(Data[],MATCH($A320,Data[Dist],0),MATCH(F$6,Data[#Headers],0))</f>
        <v>517912</v>
      </c>
      <c r="G320" s="22">
        <f>INDEX(Data[],MATCH($A320,Data[Dist],0),MATCH(G$6,Data[#Headers],0))</f>
        <v>4673011</v>
      </c>
      <c r="H320" s="22">
        <f>INDEX(Data[],MATCH($A320,Data[Dist],0),MATCH(H$6,Data[#Headers],0))-G320</f>
        <v>517912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1035822</v>
      </c>
      <c r="L320" s="22">
        <f>INDEX(Notes!$I$2:$N$11,MATCH(Notes!$B$2,Notes!$I$2:$I$11,0),6)*$E320</f>
        <v>1553733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517911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399960</v>
      </c>
      <c r="E321" s="160">
        <f>INDEX(Data[],MATCH($A321,Data[Dist],0),MATCH(E$6,Data[#Headers],0))</f>
        <v>395196</v>
      </c>
      <c r="F321" s="160">
        <f>INDEX(Data[],MATCH($A321,Data[Dist],0),MATCH(F$6,Data[#Headers],0))</f>
        <v>395197</v>
      </c>
      <c r="G321" s="22">
        <f>INDEX(Data[],MATCH($A321,Data[Dist],0),MATCH(G$6,Data[#Headers],0))</f>
        <v>3594380</v>
      </c>
      <c r="H321" s="22">
        <f>INDEX(Data[],MATCH($A321,Data[Dist],0),MATCH(H$6,Data[#Headers],0))-G321</f>
        <v>395197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799920</v>
      </c>
      <c r="L321" s="22">
        <f>INDEX(Notes!$I$2:$N$11,MATCH(Notes!$B$2,Notes!$I$2:$I$11,0),6)*$E321</f>
        <v>1185588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395196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640738</v>
      </c>
      <c r="E322" s="160">
        <f>INDEX(Data[],MATCH($A322,Data[Dist],0),MATCH(E$6,Data[#Headers],0))</f>
        <v>640737</v>
      </c>
      <c r="F322" s="160">
        <f>INDEX(Data[],MATCH($A322,Data[Dist],0),MATCH(F$6,Data[#Headers],0))</f>
        <v>640738</v>
      </c>
      <c r="G322" s="22">
        <f>INDEX(Data[],MATCH($A322,Data[Dist],0),MATCH(G$6,Data[#Headers],0))</f>
        <v>5778571</v>
      </c>
      <c r="H322" s="22">
        <f>INDEX(Data[],MATCH($A322,Data[Dist],0),MATCH(H$6,Data[#Headers],0))-G322</f>
        <v>640738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1281476</v>
      </c>
      <c r="L322" s="22">
        <f>INDEX(Notes!$I$2:$N$11,MATCH(Notes!$B$2,Notes!$I$2:$I$11,0),6)*$E322</f>
        <v>1922211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640737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274374</v>
      </c>
      <c r="E323" s="160">
        <f>INDEX(Data[],MATCH($A323,Data[Dist],0),MATCH(E$6,Data[#Headers],0))</f>
        <v>274374</v>
      </c>
      <c r="F323" s="160">
        <f>INDEX(Data[],MATCH($A323,Data[Dist],0),MATCH(F$6,Data[#Headers],0))</f>
        <v>274372</v>
      </c>
      <c r="G323" s="22">
        <f>INDEX(Data[],MATCH($A323,Data[Dist],0),MATCH(G$6,Data[#Headers],0))</f>
        <v>2477346</v>
      </c>
      <c r="H323" s="22">
        <f>INDEX(Data[],MATCH($A323,Data[Dist],0),MATCH(H$6,Data[#Headers],0))-G323</f>
        <v>274372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548748</v>
      </c>
      <c r="L323" s="22">
        <f>INDEX(Notes!$I$2:$N$11,MATCH(Notes!$B$2,Notes!$I$2:$I$11,0),6)*$E323</f>
        <v>823122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274374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104528</v>
      </c>
      <c r="E324" s="160">
        <f>INDEX(Data[],MATCH($A324,Data[Dist],0),MATCH(E$6,Data[#Headers],0))</f>
        <v>104528</v>
      </c>
      <c r="F324" s="160">
        <f>INDEX(Data[],MATCH($A324,Data[Dist],0),MATCH(F$6,Data[#Headers],0))</f>
        <v>104527</v>
      </c>
      <c r="G324" s="22">
        <f>INDEX(Data[],MATCH($A324,Data[Dist],0),MATCH(G$6,Data[#Headers],0))</f>
        <v>943520</v>
      </c>
      <c r="H324" s="22">
        <f>INDEX(Data[],MATCH($A324,Data[Dist],0),MATCH(H$6,Data[#Headers],0))-G324</f>
        <v>104527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209056</v>
      </c>
      <c r="L324" s="22">
        <f>INDEX(Notes!$I$2:$N$11,MATCH(Notes!$B$2,Notes!$I$2:$I$11,0),6)*$E324</f>
        <v>313584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104528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776776</v>
      </c>
      <c r="E325" s="160">
        <f>INDEX(Data[],MATCH($A325,Data[Dist],0),MATCH(E$6,Data[#Headers],0))</f>
        <v>776776</v>
      </c>
      <c r="F325" s="160">
        <f>INDEX(Data[],MATCH($A325,Data[Dist],0),MATCH(F$6,Data[#Headers],0))</f>
        <v>776777</v>
      </c>
      <c r="G325" s="22">
        <f>INDEX(Data[],MATCH($A325,Data[Dist],0),MATCH(G$6,Data[#Headers],0))</f>
        <v>7008404</v>
      </c>
      <c r="H325" s="22">
        <f>INDEX(Data[],MATCH($A325,Data[Dist],0),MATCH(H$6,Data[#Headers],0))-G325</f>
        <v>776777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1553552</v>
      </c>
      <c r="L325" s="22">
        <f>INDEX(Notes!$I$2:$N$11,MATCH(Notes!$B$2,Notes!$I$2:$I$11,0),6)*$E325</f>
        <v>2330328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776776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625383</v>
      </c>
      <c r="E326" s="160">
        <f>INDEX(Data[],MATCH($A326,Data[Dist],0),MATCH(E$6,Data[#Headers],0))</f>
        <v>625383</v>
      </c>
      <c r="F326" s="160">
        <f>INDEX(Data[],MATCH($A326,Data[Dist],0),MATCH(F$6,Data[#Headers],0))</f>
        <v>625384</v>
      </c>
      <c r="G326" s="22">
        <f>INDEX(Data[],MATCH($A326,Data[Dist],0),MATCH(G$6,Data[#Headers],0))</f>
        <v>5641239</v>
      </c>
      <c r="H326" s="22">
        <f>INDEX(Data[],MATCH($A326,Data[Dist],0),MATCH(H$6,Data[#Headers],0))-G326</f>
        <v>625384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1250766</v>
      </c>
      <c r="L326" s="22">
        <f>INDEX(Notes!$I$2:$N$11,MATCH(Notes!$B$2,Notes!$I$2:$I$11,0),6)*$E326</f>
        <v>1876149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625383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217098</v>
      </c>
      <c r="E327" s="160">
        <f>INDEX(Data[],MATCH($A327,Data[Dist],0),MATCH(E$6,Data[#Headers],0))</f>
        <v>217098</v>
      </c>
      <c r="F327" s="160">
        <f>INDEX(Data[],MATCH($A327,Data[Dist],0),MATCH(F$6,Data[#Headers],0))</f>
        <v>217098</v>
      </c>
      <c r="G327" s="22">
        <f>INDEX(Data[],MATCH($A327,Data[Dist],0),MATCH(G$6,Data[#Headers],0))</f>
        <v>1958482</v>
      </c>
      <c r="H327" s="22">
        <f>INDEX(Data[],MATCH($A327,Data[Dist],0),MATCH(H$6,Data[#Headers],0))-G327</f>
        <v>217098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434196</v>
      </c>
      <c r="L327" s="22">
        <f>INDEX(Notes!$I$2:$N$11,MATCH(Notes!$B$2,Notes!$I$2:$I$11,0),6)*$E327</f>
        <v>651294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217098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1175397</v>
      </c>
      <c r="E328" s="160">
        <f>INDEX(Data[],MATCH($A328,Data[Dist],0),MATCH(E$6,Data[#Headers],0))</f>
        <v>1175397</v>
      </c>
      <c r="F328" s="160">
        <f>INDEX(Data[],MATCH($A328,Data[Dist],0),MATCH(F$6,Data[#Headers],0))</f>
        <v>1175398</v>
      </c>
      <c r="G328" s="22">
        <f>INDEX(Data[],MATCH($A328,Data[Dist],0),MATCH(G$6,Data[#Headers],0))</f>
        <v>10603601</v>
      </c>
      <c r="H328" s="22">
        <f>INDEX(Data[],MATCH($A328,Data[Dist],0),MATCH(H$6,Data[#Headers],0))-G328</f>
        <v>1175398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2350794</v>
      </c>
      <c r="L328" s="22">
        <f>INDEX(Notes!$I$2:$N$11,MATCH(Notes!$B$2,Notes!$I$2:$I$11,0),6)*$E328</f>
        <v>3526191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1175397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INDEX($A$7:$H$331,MATCH($S328,$A$7:$A$331,0),5)-Q328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323550</v>
      </c>
      <c r="E329" s="160">
        <f>INDEX(Data[],MATCH($A329,Data[Dist],0),MATCH(E$6,Data[#Headers],0))</f>
        <v>323550</v>
      </c>
      <c r="F329" s="160">
        <f>INDEX(Data[],MATCH($A329,Data[Dist],0),MATCH(F$6,Data[#Headers],0))</f>
        <v>323548</v>
      </c>
      <c r="G329" s="22">
        <f>INDEX(Data[],MATCH($A329,Data[Dist],0),MATCH(G$6,Data[#Headers],0))</f>
        <v>2918942</v>
      </c>
      <c r="H329" s="22">
        <f>INDEX(Data[],MATCH($A329,Data[Dist],0),MATCH(H$6,Data[#Headers],0))-G329</f>
        <v>323548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647100</v>
      </c>
      <c r="L329" s="22">
        <f>INDEX(Notes!$I$2:$N$11,MATCH(Notes!$B$2,Notes!$I$2:$I$11,0),6)*$E329</f>
        <v>970650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323550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363266</v>
      </c>
      <c r="E330" s="160">
        <f>INDEX(Data[],MATCH($A330,Data[Dist],0),MATCH(E$6,Data[#Headers],0))</f>
        <v>363266</v>
      </c>
      <c r="F330" s="160">
        <f>INDEX(Data[],MATCH($A330,Data[Dist],0),MATCH(F$6,Data[#Headers],0))</f>
        <v>363264</v>
      </c>
      <c r="G330" s="22">
        <f>INDEX(Data[],MATCH($A330,Data[Dist],0),MATCH(G$6,Data[#Headers],0))</f>
        <v>3277150</v>
      </c>
      <c r="H330" s="22">
        <f>INDEX(Data[],MATCH($A330,Data[Dist],0),MATCH(H$6,Data[#Headers],0))-G330</f>
        <v>363264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726532</v>
      </c>
      <c r="L330" s="22">
        <f>INDEX(Notes!$I$2:$N$11,MATCH(Notes!$B$2,Notes!$I$2:$I$11,0),6)*$E330</f>
        <v>1089798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363266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736974</v>
      </c>
      <c r="E331" s="160">
        <f>INDEX(Data[],MATCH($A331,Data[Dist],0),MATCH(E$6,Data[#Headers],0))</f>
        <v>736974</v>
      </c>
      <c r="F331" s="160">
        <f>INDEX(Data[],MATCH($A331,Data[Dist],0),MATCH(F$6,Data[#Headers],0))</f>
        <v>736974</v>
      </c>
      <c r="G331" s="22">
        <f>INDEX(Data[],MATCH($A331,Data[Dist],0),MATCH(G$6,Data[#Headers],0))</f>
        <v>6648726</v>
      </c>
      <c r="H331" s="22">
        <f>INDEX(Data[],MATCH($A331,Data[Dist],0),MATCH(H$6,Data[#Headers],0))-G331</f>
        <v>736974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1473948</v>
      </c>
      <c r="L331" s="22">
        <f>INDEX(Notes!$I$2:$N$11,MATCH(Notes!$B$2,Notes!$I$2:$I$11,0),6)*$E331</f>
        <v>2210922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736974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345552711</v>
      </c>
      <c r="E332" s="161">
        <f t="shared" si="24"/>
        <v>344600393</v>
      </c>
      <c r="F332" s="161">
        <f t="shared" si="24"/>
        <v>344600212</v>
      </c>
      <c r="G332" s="24">
        <f t="shared" si="24"/>
        <v>3114420449</v>
      </c>
      <c r="H332" s="24">
        <f t="shared" si="24"/>
        <v>344600212</v>
      </c>
      <c r="Q332" s="21">
        <f>SUM(Q7:Q331)</f>
        <v>344600393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(May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May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287402</v>
      </c>
      <c r="I6" s="22">
        <f>INDEX(Data[],MATCH($A6,Data[Dist],0),MATCH(I$5,Data[#Headers],0))</f>
        <v>386677</v>
      </c>
      <c r="K6" s="69">
        <f>INDEX('Payment Total'!$A$7:$H$331,MATCH('Payment by Source'!$A6,'Payment Total'!$A$7:$A$331,0),5)-I6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2884322</v>
      </c>
      <c r="V6" s="152">
        <f>ROUND(U6/10,0)</f>
        <v>288432</v>
      </c>
      <c r="W6" s="152">
        <f>V6*10</f>
        <v>2884320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147841</v>
      </c>
      <c r="I7" s="22">
        <f>INDEX(Data[],MATCH($A7,Data[Dist],0),MATCH(I$5,Data[#Headers],0))</f>
        <v>192242</v>
      </c>
      <c r="K7" s="69">
        <f>INDEX('Payment Total'!$A$7:$H$331,MATCH('Payment by Source'!$A7,'Payment Total'!$A$7:$A$331,0),5)-I7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1483012</v>
      </c>
      <c r="V7" s="152">
        <f t="shared" ref="V7:V70" si="1">ROUND(U7/10,0)</f>
        <v>148301</v>
      </c>
      <c r="W7" s="152">
        <f t="shared" ref="W7:W70" si="2">V7*10</f>
        <v>1483010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1285188</v>
      </c>
      <c r="I8" s="22">
        <f>INDEX(Data[],MATCH($A8,Data[Dist],0),MATCH(I$5,Data[#Headers],0))</f>
        <v>1550125</v>
      </c>
      <c r="K8" s="69">
        <f>INDEX('Payment Total'!$A$7:$H$331,MATCH('Payment by Source'!$A8,'Payment Total'!$A$7:$A$331,0),5)-I8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12883863</v>
      </c>
      <c r="V8" s="152">
        <f t="shared" si="1"/>
        <v>1288386</v>
      </c>
      <c r="W8" s="152">
        <f t="shared" si="2"/>
        <v>12883860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319543</v>
      </c>
      <c r="I9" s="22">
        <f>INDEX(Data[],MATCH($A9,Data[Dist],0),MATCH(I$5,Data[#Headers],0))</f>
        <v>396539</v>
      </c>
      <c r="K9" s="69">
        <f>INDEX('Payment Total'!$A$7:$H$331,MATCH('Payment by Source'!$A9,'Payment Total'!$A$7:$A$331,0),5)-I9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3203771</v>
      </c>
      <c r="V9" s="152">
        <f t="shared" si="1"/>
        <v>320377</v>
      </c>
      <c r="W9" s="152">
        <f t="shared" si="2"/>
        <v>3203770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75074</v>
      </c>
      <c r="I10" s="22">
        <f>INDEX(Data[],MATCH($A10,Data[Dist],0),MATCH(I$5,Data[#Headers],0))</f>
        <v>101576</v>
      </c>
      <c r="K10" s="69">
        <f>INDEX('Payment Total'!$A$7:$H$331,MATCH('Payment by Source'!$A10,'Payment Total'!$A$7:$A$331,0),5)-I10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753880</v>
      </c>
      <c r="V10" s="152">
        <f t="shared" si="1"/>
        <v>75388</v>
      </c>
      <c r="W10" s="152">
        <f t="shared" si="2"/>
        <v>753880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675160</v>
      </c>
      <c r="I11" s="22">
        <f>INDEX(Data[],MATCH($A11,Data[Dist],0),MATCH(I$5,Data[#Headers],0))</f>
        <v>822724</v>
      </c>
      <c r="K11" s="69">
        <f>INDEX('Payment Total'!$A$7:$H$331,MATCH('Payment by Source'!$A11,'Payment Total'!$A$7:$A$331,0),5)-I11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6768107</v>
      </c>
      <c r="V11" s="152">
        <f t="shared" si="1"/>
        <v>676811</v>
      </c>
      <c r="W11" s="152">
        <f t="shared" si="2"/>
        <v>6768110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256311</v>
      </c>
      <c r="I12" s="22">
        <f>INDEX(Data[],MATCH($A12,Data[Dist],0),MATCH(I$5,Data[#Headers],0))</f>
        <v>330209</v>
      </c>
      <c r="K12" s="69">
        <f>INDEX('Payment Total'!$A$7:$H$331,MATCH('Payment by Source'!$A12,'Payment Total'!$A$7:$A$331,0),5)-I12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2571022</v>
      </c>
      <c r="V12" s="152">
        <f t="shared" si="1"/>
        <v>257102</v>
      </c>
      <c r="W12" s="152">
        <f t="shared" si="2"/>
        <v>2571020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124157</v>
      </c>
      <c r="I13" s="22">
        <f>INDEX(Data[],MATCH($A13,Data[Dist],0),MATCH(I$5,Data[#Headers],0))</f>
        <v>160625</v>
      </c>
      <c r="K13" s="69">
        <f>INDEX('Payment Total'!$A$7:$H$331,MATCH('Payment by Source'!$A13,'Payment Total'!$A$7:$A$331,0),5)-I13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1245688</v>
      </c>
      <c r="V13" s="152">
        <f t="shared" si="1"/>
        <v>124569</v>
      </c>
      <c r="W13" s="152">
        <f t="shared" si="2"/>
        <v>1245690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668701</v>
      </c>
      <c r="I14" s="22">
        <f>INDEX(Data[],MATCH($A14,Data[Dist],0),MATCH(I$5,Data[#Headers],0))</f>
        <v>881850</v>
      </c>
      <c r="K14" s="69">
        <f>INDEX('Payment Total'!$A$7:$H$331,MATCH('Payment by Source'!$A14,'Payment Total'!$A$7:$A$331,0),5)-I14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6708720</v>
      </c>
      <c r="V14" s="152">
        <f t="shared" si="1"/>
        <v>670872</v>
      </c>
      <c r="W14" s="152">
        <f t="shared" si="2"/>
        <v>6708720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573461</v>
      </c>
      <c r="I15" s="22">
        <f>INDEX(Data[],MATCH($A15,Data[Dist],0),MATCH(I$5,Data[#Headers],0))</f>
        <v>731020</v>
      </c>
      <c r="K15" s="69">
        <f>INDEX('Payment Total'!$A$7:$H$331,MATCH('Payment by Source'!$A15,'Payment Total'!$A$7:$A$331,0),5)-I15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5750928</v>
      </c>
      <c r="V15" s="152">
        <f t="shared" si="1"/>
        <v>575093</v>
      </c>
      <c r="W15" s="152">
        <f t="shared" si="2"/>
        <v>5750930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271221</v>
      </c>
      <c r="I16" s="22">
        <f>INDEX(Data[],MATCH($A16,Data[Dist],0),MATCH(I$5,Data[#Headers],0))</f>
        <v>351864</v>
      </c>
      <c r="K16" s="69">
        <f>INDEX('Payment Total'!$A$7:$H$331,MATCH('Payment by Source'!$A16,'Payment Total'!$A$7:$A$331,0),5)-I16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2720275</v>
      </c>
      <c r="V16" s="152">
        <f t="shared" si="1"/>
        <v>272028</v>
      </c>
      <c r="W16" s="152">
        <f t="shared" si="2"/>
        <v>2720280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384394</v>
      </c>
      <c r="I17" s="22">
        <f>INDEX(Data[],MATCH($A17,Data[Dist],0),MATCH(I$5,Data[#Headers],0))</f>
        <v>507925</v>
      </c>
      <c r="K17" s="69">
        <f>INDEX('Payment Total'!$A$7:$H$331,MATCH('Payment by Source'!$A17,'Payment Total'!$A$7:$A$331,0),5)-I17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3857044</v>
      </c>
      <c r="V17" s="152">
        <f t="shared" si="1"/>
        <v>385704</v>
      </c>
      <c r="W17" s="152">
        <f t="shared" si="2"/>
        <v>3857040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1768017</v>
      </c>
      <c r="I18" s="22">
        <f>INDEX(Data[],MATCH($A18,Data[Dist],0),MATCH(I$5,Data[#Headers],0))</f>
        <v>2372795</v>
      </c>
      <c r="K18" s="69">
        <f>INDEX('Payment Total'!$A$7:$H$331,MATCH('Payment by Source'!$A18,'Payment Total'!$A$7:$A$331,0),5)-I18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17746823</v>
      </c>
      <c r="V18" s="152">
        <f t="shared" si="1"/>
        <v>1774682</v>
      </c>
      <c r="W18" s="152">
        <f t="shared" si="2"/>
        <v>17746820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705801</v>
      </c>
      <c r="I19" s="22">
        <f>INDEX(Data[],MATCH($A19,Data[Dist],0),MATCH(I$5,Data[#Headers],0))</f>
        <v>884531</v>
      </c>
      <c r="K19" s="69">
        <f>INDEX('Payment Total'!$A$7:$H$331,MATCH('Payment by Source'!$A19,'Payment Total'!$A$7:$A$331,0),5)-I19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7076871</v>
      </c>
      <c r="V19" s="152">
        <f t="shared" si="1"/>
        <v>707687</v>
      </c>
      <c r="W19" s="152">
        <f t="shared" si="2"/>
        <v>7076870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125377</v>
      </c>
      <c r="I20" s="22">
        <f>INDEX(Data[],MATCH($A20,Data[Dist],0),MATCH(I$5,Data[#Headers],0))</f>
        <v>158285</v>
      </c>
      <c r="K20" s="69">
        <f>INDEX('Payment Total'!$A$7:$H$331,MATCH('Payment by Source'!$A20,'Payment Total'!$A$7:$A$331,0),5)-I20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1257270</v>
      </c>
      <c r="V20" s="152">
        <f t="shared" si="1"/>
        <v>125727</v>
      </c>
      <c r="W20" s="152">
        <f t="shared" si="2"/>
        <v>1257270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7027514</v>
      </c>
      <c r="I21" s="22">
        <f>INDEX(Data[],MATCH($A21,Data[Dist],0),MATCH(I$5,Data[#Headers],0))</f>
        <v>8533268</v>
      </c>
      <c r="K21" s="69">
        <f>INDEX('Payment Total'!$A$7:$H$331,MATCH('Payment by Source'!$A21,'Payment Total'!$A$7:$A$331,0),5)-I21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70465363</v>
      </c>
      <c r="V21" s="152">
        <f t="shared" si="1"/>
        <v>7046536</v>
      </c>
      <c r="W21" s="152">
        <f t="shared" si="2"/>
        <v>70465360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455665</v>
      </c>
      <c r="I22" s="22">
        <f>INDEX(Data[],MATCH($A22,Data[Dist],0),MATCH(I$5,Data[#Headers],0))</f>
        <v>567354</v>
      </c>
      <c r="K22" s="69">
        <f>INDEX('Payment Total'!$A$7:$H$331,MATCH('Payment by Source'!$A22,'Payment Total'!$A$7:$A$331,0),5)-I22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4610883</v>
      </c>
      <c r="V22" s="152">
        <f t="shared" si="1"/>
        <v>461088</v>
      </c>
      <c r="W22" s="152">
        <f t="shared" si="2"/>
        <v>4610880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107924</v>
      </c>
      <c r="I23" s="22">
        <f>INDEX(Data[],MATCH($A23,Data[Dist],0),MATCH(I$5,Data[#Headers],0))</f>
        <v>167282</v>
      </c>
      <c r="K23" s="69">
        <f>INDEX('Payment Total'!$A$7:$H$331,MATCH('Payment by Source'!$A23,'Payment Total'!$A$7:$A$331,0),5)-I23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1085272</v>
      </c>
      <c r="V23" s="152">
        <f t="shared" si="1"/>
        <v>108527</v>
      </c>
      <c r="W23" s="152">
        <f t="shared" si="2"/>
        <v>1085270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78307</v>
      </c>
      <c r="I24" s="22">
        <f>INDEX(Data[],MATCH($A24,Data[Dist],0),MATCH(I$5,Data[#Headers],0))</f>
        <v>117644</v>
      </c>
      <c r="K24" s="69">
        <f>INDEX('Payment Total'!$A$7:$H$331,MATCH('Payment by Source'!$A24,'Payment Total'!$A$7:$A$331,0),5)-I24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788177</v>
      </c>
      <c r="V24" s="152">
        <f t="shared" si="1"/>
        <v>78818</v>
      </c>
      <c r="W24" s="152">
        <f t="shared" si="2"/>
        <v>788180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868354</v>
      </c>
      <c r="I25" s="22">
        <f>INDEX(Data[],MATCH($A25,Data[Dist],0),MATCH(I$5,Data[#Headers],0))</f>
        <v>1069174</v>
      </c>
      <c r="K25" s="69">
        <f>INDEX('Payment Total'!$A$7:$H$331,MATCH('Payment by Source'!$A25,'Payment Total'!$A$7:$A$331,0),5)-I25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8704574</v>
      </c>
      <c r="V25" s="152">
        <f t="shared" si="1"/>
        <v>870457</v>
      </c>
      <c r="W25" s="152">
        <f t="shared" si="2"/>
        <v>8704570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255138</v>
      </c>
      <c r="I26" s="22">
        <f>INDEX(Data[],MATCH($A26,Data[Dist],0),MATCH(I$5,Data[#Headers],0))</f>
        <v>330784</v>
      </c>
      <c r="K26" s="69">
        <f>INDEX('Payment Total'!$A$7:$H$331,MATCH('Payment by Source'!$A26,'Payment Total'!$A$7:$A$331,0),5)-I26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2559054</v>
      </c>
      <c r="V26" s="152">
        <f t="shared" si="1"/>
        <v>255905</v>
      </c>
      <c r="W26" s="152">
        <f t="shared" si="2"/>
        <v>2559050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309718</v>
      </c>
      <c r="I27" s="22">
        <f>INDEX(Data[],MATCH($A27,Data[Dist],0),MATCH(I$5,Data[#Headers],0))</f>
        <v>414487</v>
      </c>
      <c r="K27" s="69">
        <f>INDEX('Payment Total'!$A$7:$H$331,MATCH('Payment by Source'!$A27,'Payment Total'!$A$7:$A$331,0),5)-I27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3109089</v>
      </c>
      <c r="V27" s="152">
        <f t="shared" si="1"/>
        <v>310909</v>
      </c>
      <c r="W27" s="152">
        <f t="shared" si="2"/>
        <v>3109090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1104806</v>
      </c>
      <c r="I28" s="22">
        <f>INDEX(Data[],MATCH($A28,Data[Dist],0),MATCH(I$5,Data[#Headers],0))</f>
        <v>1347233</v>
      </c>
      <c r="K28" s="69">
        <f>INDEX('Payment Total'!$A$7:$H$331,MATCH('Payment by Source'!$A28,'Payment Total'!$A$7:$A$331,0),5)-I28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11074470</v>
      </c>
      <c r="V28" s="152">
        <f t="shared" si="1"/>
        <v>1107447</v>
      </c>
      <c r="W28" s="152">
        <f t="shared" si="2"/>
        <v>11074470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219122</v>
      </c>
      <c r="I29" s="22">
        <f>INDEX(Data[],MATCH($A29,Data[Dist],0),MATCH(I$5,Data[#Headers],0))</f>
        <v>271826</v>
      </c>
      <c r="K29" s="69">
        <f>INDEX('Payment Total'!$A$7:$H$331,MATCH('Payment by Source'!$A29,'Payment Total'!$A$7:$A$331,0),5)-I29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2196637</v>
      </c>
      <c r="V29" s="152">
        <f t="shared" si="1"/>
        <v>219664</v>
      </c>
      <c r="W29" s="152">
        <f t="shared" si="2"/>
        <v>2196640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188599</v>
      </c>
      <c r="I30" s="22">
        <f>INDEX(Data[],MATCH($A30,Data[Dist],0),MATCH(I$5,Data[#Headers],0))</f>
        <v>254526</v>
      </c>
      <c r="K30" s="69">
        <f>INDEX('Payment Total'!$A$7:$H$331,MATCH('Payment by Source'!$A30,'Payment Total'!$A$7:$A$331,0),5)-I30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1892915</v>
      </c>
      <c r="V30" s="152">
        <f t="shared" si="1"/>
        <v>189292</v>
      </c>
      <c r="W30" s="152">
        <f t="shared" si="2"/>
        <v>1892920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261708</v>
      </c>
      <c r="I31" s="22">
        <f>INDEX(Data[],MATCH($A31,Data[Dist],0),MATCH(I$5,Data[#Headers],0))</f>
        <v>333240</v>
      </c>
      <c r="K31" s="69">
        <f>INDEX('Payment Total'!$A$7:$H$331,MATCH('Payment by Source'!$A31,'Payment Total'!$A$7:$A$331,0),5)-I31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2624618</v>
      </c>
      <c r="V31" s="152">
        <f t="shared" si="1"/>
        <v>262462</v>
      </c>
      <c r="W31" s="152">
        <f t="shared" si="2"/>
        <v>2624620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267360</v>
      </c>
      <c r="I32" s="22">
        <f>INDEX(Data[],MATCH($A32,Data[Dist],0),MATCH(I$5,Data[#Headers],0))</f>
        <v>331418</v>
      </c>
      <c r="K32" s="69">
        <f>INDEX('Payment Total'!$A$7:$H$331,MATCH('Payment by Source'!$A32,'Payment Total'!$A$7:$A$331,0),5)-I32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2680686</v>
      </c>
      <c r="V32" s="152">
        <f t="shared" si="1"/>
        <v>268069</v>
      </c>
      <c r="W32" s="152">
        <f t="shared" si="2"/>
        <v>2680690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299599</v>
      </c>
      <c r="I33" s="22">
        <f>INDEX(Data[],MATCH($A33,Data[Dist],0),MATCH(I$5,Data[#Headers],0))</f>
        <v>397945</v>
      </c>
      <c r="K33" s="69">
        <f>INDEX('Payment Total'!$A$7:$H$331,MATCH('Payment by Source'!$A33,'Payment Total'!$A$7:$A$331,0),5)-I33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3005471</v>
      </c>
      <c r="V33" s="152">
        <f t="shared" si="1"/>
        <v>300547</v>
      </c>
      <c r="W33" s="152">
        <f t="shared" si="2"/>
        <v>3005470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393734</v>
      </c>
      <c r="I34" s="22">
        <f>INDEX(Data[],MATCH($A34,Data[Dist],0),MATCH(I$5,Data[#Headers],0))</f>
        <v>491487</v>
      </c>
      <c r="K34" s="69">
        <f>INDEX('Payment Total'!$A$7:$H$331,MATCH('Payment by Source'!$A34,'Payment Total'!$A$7:$A$331,0),5)-I34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3948459</v>
      </c>
      <c r="V34" s="152">
        <f t="shared" si="1"/>
        <v>394846</v>
      </c>
      <c r="W34" s="152">
        <f t="shared" si="2"/>
        <v>3948460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80708</v>
      </c>
      <c r="I35" s="22">
        <f>INDEX(Data[],MATCH($A35,Data[Dist],0),MATCH(I$5,Data[#Headers],0))</f>
        <v>102524</v>
      </c>
      <c r="K35" s="69">
        <f>INDEX('Payment Total'!$A$7:$H$331,MATCH('Payment by Source'!$A35,'Payment Total'!$A$7:$A$331,0),5)-I35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809707</v>
      </c>
      <c r="V35" s="152">
        <f t="shared" si="1"/>
        <v>80971</v>
      </c>
      <c r="W35" s="152">
        <f t="shared" si="2"/>
        <v>809710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742633</v>
      </c>
      <c r="I36" s="22">
        <f>INDEX(Data[],MATCH($A36,Data[Dist],0),MATCH(I$5,Data[#Headers],0))</f>
        <v>959361</v>
      </c>
      <c r="K36" s="69">
        <f>INDEX('Payment Total'!$A$7:$H$331,MATCH('Payment by Source'!$A36,'Payment Total'!$A$7:$A$331,0),5)-I36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7449437</v>
      </c>
      <c r="V36" s="152">
        <f t="shared" si="1"/>
        <v>744944</v>
      </c>
      <c r="W36" s="152">
        <f t="shared" si="2"/>
        <v>7449440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2202529</v>
      </c>
      <c r="I37" s="22">
        <f>INDEX(Data[],MATCH($A37,Data[Dist],0),MATCH(I$5,Data[#Headers],0))</f>
        <v>2763278</v>
      </c>
      <c r="K37" s="69">
        <f>INDEX('Payment Total'!$A$7:$H$331,MATCH('Payment by Source'!$A37,'Payment Total'!$A$7:$A$331,0),5)-I37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22085593</v>
      </c>
      <c r="V37" s="152">
        <f t="shared" si="1"/>
        <v>2208559</v>
      </c>
      <c r="W37" s="152">
        <f t="shared" si="2"/>
        <v>22085590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327965</v>
      </c>
      <c r="I38" s="22">
        <f>INDEX(Data[],MATCH($A38,Data[Dist],0),MATCH(I$5,Data[#Headers],0))</f>
        <v>448437</v>
      </c>
      <c r="K38" s="69">
        <f>INDEX('Payment Total'!$A$7:$H$331,MATCH('Payment by Source'!$A38,'Payment Total'!$A$7:$A$331,0),5)-I38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3292187</v>
      </c>
      <c r="V38" s="152">
        <f t="shared" si="1"/>
        <v>329219</v>
      </c>
      <c r="W38" s="152">
        <f t="shared" si="2"/>
        <v>3292190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1522121</v>
      </c>
      <c r="I39" s="22">
        <f>INDEX(Data[],MATCH($A39,Data[Dist],0),MATCH(I$5,Data[#Headers],0))</f>
        <v>1849350</v>
      </c>
      <c r="K39" s="69">
        <f>INDEX('Payment Total'!$A$7:$H$331,MATCH('Payment by Source'!$A39,'Payment Total'!$A$7:$A$331,0),5)-I39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15258967</v>
      </c>
      <c r="V39" s="152">
        <f t="shared" si="1"/>
        <v>1525897</v>
      </c>
      <c r="W39" s="152">
        <f t="shared" si="2"/>
        <v>15258970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1332077</v>
      </c>
      <c r="I40" s="22">
        <f>INDEX(Data[],MATCH($A40,Data[Dist],0),MATCH(I$5,Data[#Headers],0))</f>
        <v>1617282</v>
      </c>
      <c r="K40" s="69">
        <f>INDEX('Payment Total'!$A$7:$H$331,MATCH('Payment by Source'!$A40,'Payment Total'!$A$7:$A$331,0),5)-I40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13351349</v>
      </c>
      <c r="V40" s="152">
        <f t="shared" si="1"/>
        <v>1335135</v>
      </c>
      <c r="W40" s="152">
        <f t="shared" si="2"/>
        <v>13351350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303314</v>
      </c>
      <c r="I41" s="22">
        <f>INDEX(Data[],MATCH($A41,Data[Dist],0),MATCH(I$5,Data[#Headers],0))</f>
        <v>392911</v>
      </c>
      <c r="K41" s="69">
        <f>INDEX('Payment Total'!$A$7:$H$331,MATCH('Payment by Source'!$A41,'Payment Total'!$A$7:$A$331,0),5)-I41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3041667</v>
      </c>
      <c r="V41" s="152">
        <f t="shared" si="1"/>
        <v>304167</v>
      </c>
      <c r="W41" s="152">
        <f t="shared" si="2"/>
        <v>3041670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241818</v>
      </c>
      <c r="I42" s="22">
        <f>INDEX(Data[],MATCH($A42,Data[Dist],0),MATCH(I$5,Data[#Headers],0))</f>
        <v>323034</v>
      </c>
      <c r="K42" s="69">
        <f>INDEX('Payment Total'!$A$7:$H$331,MATCH('Payment by Source'!$A42,'Payment Total'!$A$7:$A$331,0),5)-I42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2426576</v>
      </c>
      <c r="V42" s="152">
        <f t="shared" si="1"/>
        <v>242658</v>
      </c>
      <c r="W42" s="152">
        <f t="shared" si="2"/>
        <v>2426580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253930</v>
      </c>
      <c r="I43" s="22">
        <f>INDEX(Data[],MATCH($A43,Data[Dist],0),MATCH(I$5,Data[#Headers],0))</f>
        <v>326030</v>
      </c>
      <c r="K43" s="69">
        <f>INDEX('Payment Total'!$A$7:$H$331,MATCH('Payment by Source'!$A43,'Payment Total'!$A$7:$A$331,0),5)-I43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2547044</v>
      </c>
      <c r="V43" s="152">
        <f t="shared" si="1"/>
        <v>254704</v>
      </c>
      <c r="W43" s="152">
        <f t="shared" si="2"/>
        <v>2547040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180522</v>
      </c>
      <c r="I44" s="22">
        <f>INDEX(Data[],MATCH($A44,Data[Dist],0),MATCH(I$5,Data[#Headers],0))</f>
        <v>251155</v>
      </c>
      <c r="K44" s="69">
        <f>INDEX('Payment Total'!$A$7:$H$331,MATCH('Payment by Source'!$A44,'Payment Total'!$A$7:$A$331,0),5)-I44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1812474</v>
      </c>
      <c r="V44" s="152">
        <f t="shared" si="1"/>
        <v>181247</v>
      </c>
      <c r="W44" s="152">
        <f t="shared" si="2"/>
        <v>1812470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2345843</v>
      </c>
      <c r="I45" s="22">
        <f>INDEX(Data[],MATCH($A45,Data[Dist],0),MATCH(I$5,Data[#Headers],0))</f>
        <v>2857123</v>
      </c>
      <c r="K45" s="69">
        <f>INDEX('Payment Total'!$A$7:$H$331,MATCH('Payment by Source'!$A45,'Payment Total'!$A$7:$A$331,0),5)-I45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25090920</v>
      </c>
      <c r="V45" s="152">
        <f t="shared" si="1"/>
        <v>2509092</v>
      </c>
      <c r="W45" s="152">
        <f t="shared" si="2"/>
        <v>25090920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97956</v>
      </c>
      <c r="I46" s="22">
        <f>INDEX(Data[],MATCH($A46,Data[Dist],0),MATCH(I$5,Data[#Headers],0))</f>
        <v>163977</v>
      </c>
      <c r="K46" s="69">
        <f>INDEX('Payment Total'!$A$7:$H$331,MATCH('Payment by Source'!$A46,'Payment Total'!$A$7:$A$331,0),5)-I46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1087384</v>
      </c>
      <c r="V46" s="152">
        <f t="shared" si="1"/>
        <v>108738</v>
      </c>
      <c r="W46" s="152">
        <f t="shared" si="2"/>
        <v>1087380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146622</v>
      </c>
      <c r="I47" s="22">
        <f>INDEX(Data[],MATCH($A47,Data[Dist],0),MATCH(I$5,Data[#Headers],0))</f>
        <v>187411</v>
      </c>
      <c r="K47" s="69">
        <f>INDEX('Payment Total'!$A$7:$H$331,MATCH('Payment by Source'!$A47,'Payment Total'!$A$7:$A$331,0),5)-I47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1470431</v>
      </c>
      <c r="V47" s="152">
        <f t="shared" si="1"/>
        <v>147043</v>
      </c>
      <c r="W47" s="152">
        <f t="shared" si="2"/>
        <v>1470430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182158</v>
      </c>
      <c r="I48" s="22">
        <f>INDEX(Data[],MATCH($A48,Data[Dist],0),MATCH(I$5,Data[#Headers],0))</f>
        <v>234219</v>
      </c>
      <c r="K48" s="69">
        <f>INDEX('Payment Total'!$A$7:$H$331,MATCH('Payment by Source'!$A48,'Payment Total'!$A$7:$A$331,0),5)-I48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1827301</v>
      </c>
      <c r="V48" s="152">
        <f t="shared" si="1"/>
        <v>182730</v>
      </c>
      <c r="W48" s="152">
        <f t="shared" si="2"/>
        <v>1827300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446254</v>
      </c>
      <c r="I49" s="22">
        <f>INDEX(Data[],MATCH($A49,Data[Dist],0),MATCH(I$5,Data[#Headers],0))</f>
        <v>568757</v>
      </c>
      <c r="K49" s="69">
        <f>INDEX('Payment Total'!$A$7:$H$331,MATCH('Payment by Source'!$A49,'Payment Total'!$A$7:$A$331,0),5)-I49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4475367</v>
      </c>
      <c r="V49" s="152">
        <f t="shared" si="1"/>
        <v>447537</v>
      </c>
      <c r="W49" s="152">
        <f t="shared" si="2"/>
        <v>4475370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365576</v>
      </c>
      <c r="I50" s="22">
        <f>INDEX(Data[],MATCH($A50,Data[Dist],0),MATCH(I$5,Data[#Headers],0))</f>
        <v>461901</v>
      </c>
      <c r="K50" s="69">
        <f>INDEX('Payment Total'!$A$7:$H$331,MATCH('Payment by Source'!$A50,'Payment Total'!$A$7:$A$331,0),5)-I50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3664359</v>
      </c>
      <c r="V50" s="152">
        <f t="shared" si="1"/>
        <v>366436</v>
      </c>
      <c r="W50" s="152">
        <f t="shared" si="2"/>
        <v>3664360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1353468</v>
      </c>
      <c r="I51" s="22">
        <f>INDEX(Data[],MATCH($A51,Data[Dist],0),MATCH(I$5,Data[#Headers],0))</f>
        <v>1628346</v>
      </c>
      <c r="K51" s="69">
        <f>INDEX('Payment Total'!$A$7:$H$331,MATCH('Payment by Source'!$A51,'Payment Total'!$A$7:$A$331,0),5)-I51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13564876</v>
      </c>
      <c r="V51" s="152">
        <f t="shared" si="1"/>
        <v>1356488</v>
      </c>
      <c r="W51" s="152">
        <f t="shared" si="2"/>
        <v>13564880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705854</v>
      </c>
      <c r="I52" s="22">
        <f>INDEX(Data[],MATCH($A52,Data[Dist],0),MATCH(I$5,Data[#Headers],0))</f>
        <v>957784</v>
      </c>
      <c r="K52" s="69">
        <f>INDEX('Payment Total'!$A$7:$H$331,MATCH('Payment by Source'!$A52,'Payment Total'!$A$7:$A$331,0),5)-I52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7083239</v>
      </c>
      <c r="V52" s="152">
        <f t="shared" si="1"/>
        <v>708324</v>
      </c>
      <c r="W52" s="152">
        <f t="shared" si="2"/>
        <v>7083240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3098097</v>
      </c>
      <c r="I53" s="22">
        <f>INDEX(Data[],MATCH($A53,Data[Dist],0),MATCH(I$5,Data[#Headers],0))</f>
        <v>3805170</v>
      </c>
      <c r="K53" s="69">
        <f>INDEX('Payment Total'!$A$7:$H$331,MATCH('Payment by Source'!$A53,'Payment Total'!$A$7:$A$331,0),5)-I53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31063841</v>
      </c>
      <c r="V53" s="152">
        <f t="shared" si="1"/>
        <v>3106384</v>
      </c>
      <c r="W53" s="152">
        <f t="shared" si="2"/>
        <v>31063840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9405948</v>
      </c>
      <c r="I54" s="22">
        <f>INDEX(Data[],MATCH($A54,Data[Dist],0),MATCH(I$5,Data[#Headers],0))</f>
        <v>11540303</v>
      </c>
      <c r="K54" s="69">
        <f>INDEX('Payment Total'!$A$7:$H$331,MATCH('Payment by Source'!$A54,'Payment Total'!$A$7:$A$331,0),5)-I54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94299053</v>
      </c>
      <c r="V54" s="152">
        <f t="shared" si="1"/>
        <v>9429905</v>
      </c>
      <c r="W54" s="152">
        <f t="shared" si="2"/>
        <v>94299050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718638</v>
      </c>
      <c r="I55" s="22">
        <f>INDEX(Data[],MATCH($A55,Data[Dist],0),MATCH(I$5,Data[#Headers],0))</f>
        <v>885989</v>
      </c>
      <c r="K55" s="69">
        <f>INDEX('Payment Total'!$A$7:$H$331,MATCH('Payment by Source'!$A55,'Payment Total'!$A$7:$A$331,0),5)-I55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7204420</v>
      </c>
      <c r="V55" s="152">
        <f t="shared" si="1"/>
        <v>720442</v>
      </c>
      <c r="W55" s="152">
        <f t="shared" si="2"/>
        <v>7204420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904816</v>
      </c>
      <c r="I56" s="22">
        <f>INDEX(Data[],MATCH($A56,Data[Dist],0),MATCH(I$5,Data[#Headers],0))</f>
        <v>1086053</v>
      </c>
      <c r="K56" s="69">
        <f>INDEX('Payment Total'!$A$7:$H$331,MATCH('Payment by Source'!$A56,'Payment Total'!$A$7:$A$331,0),5)-I56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9068162</v>
      </c>
      <c r="V56" s="152">
        <f t="shared" si="1"/>
        <v>906816</v>
      </c>
      <c r="W56" s="152">
        <f t="shared" si="2"/>
        <v>9068160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395585</v>
      </c>
      <c r="I57" s="22">
        <f>INDEX(Data[],MATCH($A57,Data[Dist],0),MATCH(I$5,Data[#Headers],0))</f>
        <v>515367</v>
      </c>
      <c r="K57" s="69">
        <f>INDEX('Payment Total'!$A$7:$H$331,MATCH('Payment by Source'!$A57,'Payment Total'!$A$7:$A$331,0),5)-I57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3967894</v>
      </c>
      <c r="V57" s="152">
        <f t="shared" si="1"/>
        <v>396789</v>
      </c>
      <c r="W57" s="152">
        <f t="shared" si="2"/>
        <v>3967890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244180</v>
      </c>
      <c r="I58" s="22">
        <f>INDEX(Data[],MATCH($A58,Data[Dist],0),MATCH(I$5,Data[#Headers],0))</f>
        <v>309985</v>
      </c>
      <c r="K58" s="69">
        <f>INDEX('Payment Total'!$A$7:$H$331,MATCH('Payment by Source'!$A58,'Payment Total'!$A$7:$A$331,0),5)-I58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2448588</v>
      </c>
      <c r="V58" s="152">
        <f t="shared" si="1"/>
        <v>244859</v>
      </c>
      <c r="W58" s="152">
        <f t="shared" si="2"/>
        <v>2448590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772761</v>
      </c>
      <c r="I59" s="22">
        <f>INDEX(Data[],MATCH($A59,Data[Dist],0),MATCH(I$5,Data[#Headers],0))</f>
        <v>978933</v>
      </c>
      <c r="K59" s="69">
        <f>INDEX('Payment Total'!$A$7:$H$331,MATCH('Payment by Source'!$A59,'Payment Total'!$A$7:$A$331,0),5)-I59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7749404</v>
      </c>
      <c r="V59" s="152">
        <f t="shared" si="1"/>
        <v>774940</v>
      </c>
      <c r="W59" s="152">
        <f t="shared" si="2"/>
        <v>7749400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241323</v>
      </c>
      <c r="I60" s="22">
        <f>INDEX(Data[],MATCH($A60,Data[Dist],0),MATCH(I$5,Data[#Headers],0))</f>
        <v>302718</v>
      </c>
      <c r="K60" s="69">
        <f>INDEX('Payment Total'!$A$7:$H$331,MATCH('Payment by Source'!$A60,'Payment Total'!$A$7:$A$331,0),5)-I60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2419747</v>
      </c>
      <c r="V60" s="152">
        <f t="shared" si="1"/>
        <v>241975</v>
      </c>
      <c r="W60" s="152">
        <f t="shared" si="2"/>
        <v>2419750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453618</v>
      </c>
      <c r="I61" s="22">
        <f>INDEX(Data[],MATCH($A61,Data[Dist],0),MATCH(I$5,Data[#Headers],0))</f>
        <v>546901</v>
      </c>
      <c r="K61" s="69">
        <f>INDEX('Payment Total'!$A$7:$H$331,MATCH('Payment by Source'!$A61,'Payment Total'!$A$7:$A$331,0),5)-I61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4545819</v>
      </c>
      <c r="V61" s="152">
        <f t="shared" si="1"/>
        <v>454582</v>
      </c>
      <c r="W61" s="152">
        <f t="shared" si="2"/>
        <v>4545820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404351</v>
      </c>
      <c r="I62" s="22">
        <f>INDEX(Data[],MATCH($A62,Data[Dist],0),MATCH(I$5,Data[#Headers],0))</f>
        <v>509063</v>
      </c>
      <c r="K62" s="69">
        <f>INDEX('Payment Total'!$A$7:$H$331,MATCH('Payment by Source'!$A62,'Payment Total'!$A$7:$A$331,0),5)-I62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4054999</v>
      </c>
      <c r="V62" s="152">
        <f t="shared" si="1"/>
        <v>405500</v>
      </c>
      <c r="W62" s="152">
        <f t="shared" si="2"/>
        <v>4055000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798578</v>
      </c>
      <c r="I63" s="22">
        <f>INDEX(Data[],MATCH($A63,Data[Dist],0),MATCH(I$5,Data[#Headers],0))</f>
        <v>969494</v>
      </c>
      <c r="K63" s="69">
        <f>INDEX('Payment Total'!$A$7:$H$331,MATCH('Payment by Source'!$A63,'Payment Total'!$A$7:$A$331,0),5)-I63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8004853</v>
      </c>
      <c r="V63" s="152">
        <f t="shared" si="1"/>
        <v>800485</v>
      </c>
      <c r="W63" s="152">
        <f t="shared" si="2"/>
        <v>8004850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894443</v>
      </c>
      <c r="I64" s="22">
        <f>INDEX(Data[],MATCH($A64,Data[Dist],0),MATCH(I$5,Data[#Headers],0))</f>
        <v>1100268</v>
      </c>
      <c r="K64" s="69">
        <f>INDEX('Payment Total'!$A$7:$H$331,MATCH('Payment by Source'!$A64,'Payment Total'!$A$7:$A$331,0),5)-I64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8966807</v>
      </c>
      <c r="V64" s="152">
        <f t="shared" si="1"/>
        <v>896681</v>
      </c>
      <c r="W64" s="152">
        <f t="shared" si="2"/>
        <v>8966810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131337</v>
      </c>
      <c r="I65" s="22">
        <f>INDEX(Data[],MATCH($A65,Data[Dist],0),MATCH(I$5,Data[#Headers],0))</f>
        <v>172181</v>
      </c>
      <c r="K65" s="69">
        <f>INDEX('Payment Total'!$A$7:$H$331,MATCH('Payment by Source'!$A65,'Payment Total'!$A$7:$A$331,0),5)-I65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1317694</v>
      </c>
      <c r="V65" s="152">
        <f t="shared" si="1"/>
        <v>131769</v>
      </c>
      <c r="W65" s="152">
        <f t="shared" si="2"/>
        <v>1317690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643007</v>
      </c>
      <c r="I66" s="22">
        <f>INDEX(Data[],MATCH($A66,Data[Dist],0),MATCH(I$5,Data[#Headers],0))</f>
        <v>780849</v>
      </c>
      <c r="K66" s="69">
        <f>INDEX('Payment Total'!$A$7:$H$331,MATCH('Payment by Source'!$A66,'Payment Total'!$A$7:$A$331,0),5)-I66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6445618</v>
      </c>
      <c r="V66" s="152">
        <f t="shared" si="1"/>
        <v>644562</v>
      </c>
      <c r="W66" s="152">
        <f t="shared" si="2"/>
        <v>6445620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573488</v>
      </c>
      <c r="I67" s="22">
        <f>INDEX(Data[],MATCH($A67,Data[Dist],0),MATCH(I$5,Data[#Headers],0))</f>
        <v>696096</v>
      </c>
      <c r="K67" s="69">
        <f>INDEX('Payment Total'!$A$7:$H$331,MATCH('Payment by Source'!$A67,'Payment Total'!$A$7:$A$331,0),5)-I67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5749736</v>
      </c>
      <c r="V67" s="152">
        <f t="shared" si="1"/>
        <v>574974</v>
      </c>
      <c r="W67" s="152">
        <f t="shared" si="2"/>
        <v>5749740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494170</v>
      </c>
      <c r="I68" s="22">
        <f>INDEX(Data[],MATCH($A68,Data[Dist],0),MATCH(I$5,Data[#Headers],0))</f>
        <v>639967</v>
      </c>
      <c r="K68" s="69">
        <f>INDEX('Payment Total'!$A$7:$H$331,MATCH('Payment by Source'!$A68,'Payment Total'!$A$7:$A$331,0),5)-I68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4956877</v>
      </c>
      <c r="V68" s="152">
        <f t="shared" si="1"/>
        <v>495688</v>
      </c>
      <c r="W68" s="152">
        <f t="shared" si="2"/>
        <v>4956880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937360</v>
      </c>
      <c r="I69" s="22">
        <f>INDEX(Data[],MATCH($A69,Data[Dist],0),MATCH(I$5,Data[#Headers],0))</f>
        <v>1129504</v>
      </c>
      <c r="K69" s="69">
        <f>INDEX('Payment Total'!$A$7:$H$331,MATCH('Payment by Source'!$A69,'Payment Total'!$A$7:$A$331,0),5)-I69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9395271</v>
      </c>
      <c r="V69" s="152">
        <f t="shared" si="1"/>
        <v>939527</v>
      </c>
      <c r="W69" s="152">
        <f t="shared" si="2"/>
        <v>9395270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180240</v>
      </c>
      <c r="I70" s="22">
        <f>INDEX(Data[],MATCH($A70,Data[Dist],0),MATCH(I$5,Data[#Headers],0))</f>
        <v>221317</v>
      </c>
      <c r="K70" s="69">
        <f>INDEX('Payment Total'!$A$7:$H$331,MATCH('Payment by Source'!$A70,'Payment Total'!$A$7:$A$331,0),5)-I70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1806745</v>
      </c>
      <c r="V70" s="152">
        <f t="shared" si="1"/>
        <v>180675</v>
      </c>
      <c r="W70" s="152">
        <f t="shared" si="2"/>
        <v>1806750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71667</v>
      </c>
      <c r="I71" s="22">
        <f>INDEX(Data[],MATCH($A71,Data[Dist],0),MATCH(I$5,Data[#Headers],0))</f>
        <v>110072</v>
      </c>
      <c r="K71" s="69">
        <f>INDEX('Payment Total'!$A$7:$H$331,MATCH('Payment by Source'!$A71,'Payment Total'!$A$7:$A$331,0),5)-I71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721018</v>
      </c>
      <c r="V71" s="152">
        <f t="shared" ref="V71:V134" si="4">ROUND(U71/10,0)</f>
        <v>72102</v>
      </c>
      <c r="W71" s="152">
        <f t="shared" ref="W71:W134" si="5">V71*10</f>
        <v>721020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1544255</v>
      </c>
      <c r="I72" s="22">
        <f>INDEX(Data[],MATCH($A72,Data[Dist],0),MATCH(I$5,Data[#Headers],0))</f>
        <v>1944386</v>
      </c>
      <c r="K72" s="69">
        <f>INDEX('Payment Total'!$A$7:$H$331,MATCH('Payment by Source'!$A72,'Payment Total'!$A$7:$A$331,0),5)-I72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15486648</v>
      </c>
      <c r="V72" s="152">
        <f t="shared" si="4"/>
        <v>1548665</v>
      </c>
      <c r="W72" s="152">
        <f t="shared" si="5"/>
        <v>15486650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346599</v>
      </c>
      <c r="I73" s="22">
        <f>INDEX(Data[],MATCH($A73,Data[Dist],0),MATCH(I$5,Data[#Headers],0))</f>
        <v>501433</v>
      </c>
      <c r="K73" s="69">
        <f>INDEX('Payment Total'!$A$7:$H$331,MATCH('Payment by Source'!$A73,'Payment Total'!$A$7:$A$331,0),5)-I73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3483605</v>
      </c>
      <c r="V73" s="152">
        <f t="shared" si="4"/>
        <v>348361</v>
      </c>
      <c r="W73" s="152">
        <f t="shared" si="5"/>
        <v>3483610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2621746</v>
      </c>
      <c r="I74" s="22">
        <f>INDEX(Data[],MATCH($A74,Data[Dist],0),MATCH(I$5,Data[#Headers],0))</f>
        <v>3123042</v>
      </c>
      <c r="K74" s="69">
        <f>INDEX('Payment Total'!$A$7:$H$331,MATCH('Payment by Source'!$A74,'Payment Total'!$A$7:$A$331,0),5)-I74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26271574</v>
      </c>
      <c r="V74" s="152">
        <f t="shared" si="4"/>
        <v>2627157</v>
      </c>
      <c r="W74" s="152">
        <f t="shared" si="5"/>
        <v>26271570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404399</v>
      </c>
      <c r="I75" s="22">
        <f>INDEX(Data[],MATCH($A75,Data[Dist],0),MATCH(I$5,Data[#Headers],0))</f>
        <v>501149</v>
      </c>
      <c r="K75" s="69">
        <f>INDEX('Payment Total'!$A$7:$H$331,MATCH('Payment by Source'!$A75,'Payment Total'!$A$7:$A$331,0),5)-I75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4054609</v>
      </c>
      <c r="V75" s="152">
        <f t="shared" si="4"/>
        <v>405461</v>
      </c>
      <c r="W75" s="152">
        <f t="shared" si="5"/>
        <v>4054610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2649461</v>
      </c>
      <c r="I76" s="22">
        <f>INDEX(Data[],MATCH($A76,Data[Dist],0),MATCH(I$5,Data[#Headers],0))</f>
        <v>3334910</v>
      </c>
      <c r="K76" s="69">
        <f>INDEX('Payment Total'!$A$7:$H$331,MATCH('Payment by Source'!$A76,'Payment Total'!$A$7:$A$331,0),5)-I76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26571884</v>
      </c>
      <c r="V76" s="152">
        <f t="shared" si="4"/>
        <v>2657188</v>
      </c>
      <c r="W76" s="152">
        <f t="shared" si="5"/>
        <v>26571880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254577</v>
      </c>
      <c r="I77" s="22">
        <f>INDEX(Data[],MATCH($A77,Data[Dist],0),MATCH(I$5,Data[#Headers],0))</f>
        <v>315367</v>
      </c>
      <c r="K77" s="69">
        <f>INDEX('Payment Total'!$A$7:$H$331,MATCH('Payment by Source'!$A77,'Payment Total'!$A$7:$A$331,0),5)-I77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2552732</v>
      </c>
      <c r="V77" s="152">
        <f t="shared" si="4"/>
        <v>255273</v>
      </c>
      <c r="W77" s="152">
        <f t="shared" si="5"/>
        <v>2552730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177678</v>
      </c>
      <c r="I78" s="22">
        <f>INDEX(Data[],MATCH($A78,Data[Dist],0),MATCH(I$5,Data[#Headers],0))</f>
        <v>242414</v>
      </c>
      <c r="K78" s="69">
        <f>INDEX('Payment Total'!$A$7:$H$331,MATCH('Payment by Source'!$A78,'Payment Total'!$A$7:$A$331,0),5)-I78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1783592</v>
      </c>
      <c r="V78" s="152">
        <f t="shared" si="4"/>
        <v>178359</v>
      </c>
      <c r="W78" s="152">
        <f t="shared" si="5"/>
        <v>1783590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456103</v>
      </c>
      <c r="I79" s="22">
        <f>INDEX(Data[],MATCH($A79,Data[Dist],0),MATCH(I$5,Data[#Headers],0))</f>
        <v>560306</v>
      </c>
      <c r="K79" s="69">
        <f>INDEX('Payment Total'!$A$7:$H$331,MATCH('Payment by Source'!$A79,'Payment Total'!$A$7:$A$331,0),5)-I79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4572156</v>
      </c>
      <c r="V79" s="152">
        <f t="shared" si="4"/>
        <v>457216</v>
      </c>
      <c r="W79" s="152">
        <f t="shared" si="5"/>
        <v>4572160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227964</v>
      </c>
      <c r="I80" s="22">
        <f>INDEX(Data[],MATCH($A80,Data[Dist],0),MATCH(I$5,Data[#Headers],0))</f>
        <v>290768</v>
      </c>
      <c r="K80" s="69">
        <f>INDEX('Payment Total'!$A$7:$H$331,MATCH('Payment by Source'!$A80,'Payment Total'!$A$7:$A$331,0),5)-I80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2286022</v>
      </c>
      <c r="V80" s="152">
        <f t="shared" si="4"/>
        <v>228602</v>
      </c>
      <c r="W80" s="152">
        <f t="shared" si="5"/>
        <v>2286020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120660</v>
      </c>
      <c r="I81" s="22">
        <f>INDEX(Data[],MATCH($A81,Data[Dist],0),MATCH(I$5,Data[#Headers],0))</f>
        <v>179601</v>
      </c>
      <c r="K81" s="69">
        <f>INDEX('Payment Total'!$A$7:$H$331,MATCH('Payment by Source'!$A81,'Payment Total'!$A$7:$A$331,0),5)-I81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1212339</v>
      </c>
      <c r="V81" s="152">
        <f t="shared" si="4"/>
        <v>121234</v>
      </c>
      <c r="W81" s="152">
        <f t="shared" si="5"/>
        <v>1212340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6428675</v>
      </c>
      <c r="I82" s="22">
        <f>INDEX(Data[],MATCH($A82,Data[Dist],0),MATCH(I$5,Data[#Headers],0))</f>
        <v>7599784</v>
      </c>
      <c r="K82" s="69">
        <f>INDEX('Payment Total'!$A$7:$H$331,MATCH('Payment by Source'!$A82,'Payment Total'!$A$7:$A$331,0),5)-I82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64417471</v>
      </c>
      <c r="V82" s="152">
        <f t="shared" si="4"/>
        <v>6441747</v>
      </c>
      <c r="W82" s="152">
        <f t="shared" si="5"/>
        <v>64417470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826924</v>
      </c>
      <c r="I83" s="22">
        <f>INDEX(Data[],MATCH($A83,Data[Dist],0),MATCH(I$5,Data[#Headers],0))</f>
        <v>1026333</v>
      </c>
      <c r="K83" s="69">
        <f>INDEX('Payment Total'!$A$7:$H$331,MATCH('Payment by Source'!$A83,'Payment Total'!$A$7:$A$331,0),5)-I83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8290209</v>
      </c>
      <c r="V83" s="152">
        <f t="shared" si="4"/>
        <v>829021</v>
      </c>
      <c r="W83" s="152">
        <f t="shared" si="5"/>
        <v>8290210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1896291</v>
      </c>
      <c r="I84" s="22">
        <f>INDEX(Data[],MATCH($A84,Data[Dist],0),MATCH(I$5,Data[#Headers],0))</f>
        <v>2359227</v>
      </c>
      <c r="K84" s="69">
        <f>INDEX('Payment Total'!$A$7:$H$331,MATCH('Payment by Source'!$A84,'Payment Total'!$A$7:$A$331,0),5)-I84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19015121</v>
      </c>
      <c r="V84" s="152">
        <f t="shared" si="4"/>
        <v>1901512</v>
      </c>
      <c r="W84" s="152">
        <f t="shared" si="5"/>
        <v>19015120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234733</v>
      </c>
      <c r="I85" s="22">
        <f>INDEX(Data[],MATCH($A85,Data[Dist],0),MATCH(I$5,Data[#Headers],0))</f>
        <v>302719</v>
      </c>
      <c r="K85" s="69">
        <f>INDEX('Payment Total'!$A$7:$H$331,MATCH('Payment by Source'!$A85,'Payment Total'!$A$7:$A$331,0),5)-I85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2353820</v>
      </c>
      <c r="V85" s="152">
        <f t="shared" si="4"/>
        <v>235382</v>
      </c>
      <c r="W85" s="152">
        <f t="shared" si="5"/>
        <v>2353820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8749324</v>
      </c>
      <c r="I86" s="22">
        <f>INDEX(Data[],MATCH($A86,Data[Dist],0),MATCH(I$5,Data[#Headers],0))</f>
        <v>10679134</v>
      </c>
      <c r="K86" s="69">
        <f>INDEX('Payment Total'!$A$7:$H$331,MATCH('Payment by Source'!$A86,'Payment Total'!$A$7:$A$331,0),5)-I86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87705881</v>
      </c>
      <c r="V86" s="152">
        <f t="shared" si="4"/>
        <v>8770588</v>
      </c>
      <c r="W86" s="152">
        <f t="shared" si="5"/>
        <v>87705880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647283</v>
      </c>
      <c r="I87" s="22">
        <f>INDEX(Data[],MATCH($A87,Data[Dist],0),MATCH(I$5,Data[#Headers],0))</f>
        <v>800809</v>
      </c>
      <c r="K87" s="69">
        <f>INDEX('Payment Total'!$A$7:$H$331,MATCH('Payment by Source'!$A87,'Payment Total'!$A$7:$A$331,0),5)-I87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6490090</v>
      </c>
      <c r="V87" s="152">
        <f t="shared" si="4"/>
        <v>649009</v>
      </c>
      <c r="W87" s="152">
        <f t="shared" si="5"/>
        <v>6490090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684016</v>
      </c>
      <c r="I88" s="22">
        <f>INDEX(Data[],MATCH($A88,Data[Dist],0),MATCH(I$5,Data[#Headers],0))</f>
        <v>899746</v>
      </c>
      <c r="K88" s="69">
        <f>INDEX('Payment Total'!$A$7:$H$331,MATCH('Payment by Source'!$A88,'Payment Total'!$A$7:$A$331,0),5)-I88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6863011</v>
      </c>
      <c r="V88" s="152">
        <f t="shared" si="4"/>
        <v>686301</v>
      </c>
      <c r="W88" s="152">
        <f t="shared" si="5"/>
        <v>6863010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110769</v>
      </c>
      <c r="I89" s="22">
        <f>INDEX(Data[],MATCH($A89,Data[Dist],0),MATCH(I$5,Data[#Headers],0))</f>
        <v>137422</v>
      </c>
      <c r="K89" s="69">
        <f>INDEX('Payment Total'!$A$7:$H$331,MATCH('Payment by Source'!$A89,'Payment Total'!$A$7:$A$331,0),5)-I89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1110684</v>
      </c>
      <c r="V89" s="152">
        <f t="shared" si="4"/>
        <v>111068</v>
      </c>
      <c r="W89" s="152">
        <f t="shared" si="5"/>
        <v>1110680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1470557</v>
      </c>
      <c r="I90" s="22">
        <f>INDEX(Data[],MATCH($A90,Data[Dist],0),MATCH(I$5,Data[#Headers],0))</f>
        <v>1740704</v>
      </c>
      <c r="K90" s="69">
        <f>INDEX('Payment Total'!$A$7:$H$331,MATCH('Payment by Source'!$A90,'Payment Total'!$A$7:$A$331,0),5)-I90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14735976</v>
      </c>
      <c r="V90" s="152">
        <f t="shared" si="4"/>
        <v>1473598</v>
      </c>
      <c r="W90" s="152">
        <f t="shared" si="5"/>
        <v>14735980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520479</v>
      </c>
      <c r="I91" s="22">
        <f>INDEX(Data[],MATCH($A91,Data[Dist],0),MATCH(I$5,Data[#Headers],0))</f>
        <v>641432</v>
      </c>
      <c r="K91" s="69">
        <f>INDEX('Payment Total'!$A$7:$H$331,MATCH('Payment by Source'!$A91,'Payment Total'!$A$7:$A$331,0),5)-I91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5217736</v>
      </c>
      <c r="V91" s="152">
        <f t="shared" si="4"/>
        <v>521774</v>
      </c>
      <c r="W91" s="152">
        <f t="shared" si="5"/>
        <v>5217740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21806439</v>
      </c>
      <c r="I92" s="22">
        <f>INDEX(Data[],MATCH($A92,Data[Dist],0),MATCH(I$5,Data[#Headers],0))</f>
        <v>26147665</v>
      </c>
      <c r="K92" s="69">
        <f>INDEX('Payment Total'!$A$7:$H$331,MATCH('Payment by Source'!$A92,'Payment Total'!$A$7:$A$331,0),5)-I92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218526362</v>
      </c>
      <c r="V92" s="152">
        <f t="shared" si="4"/>
        <v>21852636</v>
      </c>
      <c r="W92" s="152">
        <f t="shared" si="5"/>
        <v>218526360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69524</v>
      </c>
      <c r="I93" s="22">
        <f>INDEX(Data[],MATCH($A93,Data[Dist],0),MATCH(I$5,Data[#Headers],0))</f>
        <v>89013</v>
      </c>
      <c r="K93" s="69">
        <f>INDEX('Payment Total'!$A$7:$H$331,MATCH('Payment by Source'!$A93,'Payment Total'!$A$7:$A$331,0),5)-I93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696928</v>
      </c>
      <c r="V93" s="152">
        <f t="shared" si="4"/>
        <v>69693</v>
      </c>
      <c r="W93" s="152">
        <f t="shared" si="5"/>
        <v>696930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505641</v>
      </c>
      <c r="I94" s="22">
        <f>INDEX(Data[],MATCH($A94,Data[Dist],0),MATCH(I$5,Data[#Headers],0))</f>
        <v>622964</v>
      </c>
      <c r="K94" s="69">
        <f>INDEX('Payment Total'!$A$7:$H$331,MATCH('Payment by Source'!$A94,'Payment Total'!$A$7:$A$331,0),5)-I94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5069565</v>
      </c>
      <c r="V94" s="152">
        <f t="shared" si="4"/>
        <v>506957</v>
      </c>
      <c r="W94" s="152">
        <f t="shared" si="5"/>
        <v>5069570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6036145</v>
      </c>
      <c r="I95" s="22">
        <f>INDEX(Data[],MATCH($A95,Data[Dist],0),MATCH(I$5,Data[#Headers],0))</f>
        <v>7500431</v>
      </c>
      <c r="K95" s="69">
        <f>INDEX('Payment Total'!$A$7:$H$331,MATCH('Payment by Source'!$A95,'Payment Total'!$A$7:$A$331,0),5)-I95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60512520</v>
      </c>
      <c r="V95" s="152">
        <f t="shared" si="4"/>
        <v>6051252</v>
      </c>
      <c r="W95" s="152">
        <f t="shared" si="5"/>
        <v>60512520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201940</v>
      </c>
      <c r="I96" s="22">
        <f>INDEX(Data[],MATCH($A96,Data[Dist],0),MATCH(I$5,Data[#Headers],0))</f>
        <v>253292</v>
      </c>
      <c r="K96" s="69">
        <f>INDEX('Payment Total'!$A$7:$H$331,MATCH('Payment by Source'!$A96,'Payment Total'!$A$7:$A$331,0),5)-I96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2024902</v>
      </c>
      <c r="V96" s="152">
        <f t="shared" si="4"/>
        <v>202490</v>
      </c>
      <c r="W96" s="152">
        <f t="shared" si="5"/>
        <v>2024900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148891</v>
      </c>
      <c r="I97" s="22">
        <f>INDEX(Data[],MATCH($A97,Data[Dist],0),MATCH(I$5,Data[#Headers],0))</f>
        <v>208769</v>
      </c>
      <c r="K97" s="69">
        <f>INDEX('Payment Total'!$A$7:$H$331,MATCH('Payment by Source'!$A97,'Payment Total'!$A$7:$A$331,0),5)-I97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1494610</v>
      </c>
      <c r="V97" s="152">
        <f t="shared" si="4"/>
        <v>149461</v>
      </c>
      <c r="W97" s="152">
        <f t="shared" si="5"/>
        <v>1494610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245572</v>
      </c>
      <c r="I98" s="22">
        <f>INDEX(Data[],MATCH($A98,Data[Dist],0),MATCH(I$5,Data[#Headers],0))</f>
        <v>325582</v>
      </c>
      <c r="K98" s="69">
        <f>INDEX('Payment Total'!$A$7:$H$331,MATCH('Payment by Source'!$A98,'Payment Total'!$A$7:$A$331,0),5)-I98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2463274</v>
      </c>
      <c r="V98" s="152">
        <f t="shared" si="4"/>
        <v>246327</v>
      </c>
      <c r="W98" s="152">
        <f t="shared" si="5"/>
        <v>2463270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512857</v>
      </c>
      <c r="I99" s="22">
        <f>INDEX(Data[],MATCH($A99,Data[Dist],0),MATCH(I$5,Data[#Headers],0))</f>
        <v>643415</v>
      </c>
      <c r="K99" s="69">
        <f>INDEX('Payment Total'!$A$7:$H$331,MATCH('Payment by Source'!$A99,'Payment Total'!$A$7:$A$331,0),5)-I99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5143068</v>
      </c>
      <c r="V99" s="152">
        <f t="shared" si="4"/>
        <v>514307</v>
      </c>
      <c r="W99" s="152">
        <f t="shared" si="5"/>
        <v>5143070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611856</v>
      </c>
      <c r="I100" s="22">
        <f>INDEX(Data[],MATCH($A100,Data[Dist],0),MATCH(I$5,Data[#Headers],0))</f>
        <v>744551</v>
      </c>
      <c r="K100" s="69">
        <f>INDEX('Payment Total'!$A$7:$H$331,MATCH('Payment by Source'!$A100,'Payment Total'!$A$7:$A$331,0),5)-I100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6132856</v>
      </c>
      <c r="V100" s="152">
        <f t="shared" si="4"/>
        <v>613286</v>
      </c>
      <c r="W100" s="152">
        <f t="shared" si="5"/>
        <v>6132860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291013</v>
      </c>
      <c r="I101" s="22">
        <f>INDEX(Data[],MATCH($A101,Data[Dist],0),MATCH(I$5,Data[#Headers],0))</f>
        <v>372489</v>
      </c>
      <c r="K101" s="69">
        <f>INDEX('Payment Total'!$A$7:$H$331,MATCH('Payment by Source'!$A101,'Payment Total'!$A$7:$A$331,0),5)-I101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2918571</v>
      </c>
      <c r="V101" s="152">
        <f t="shared" si="4"/>
        <v>291857</v>
      </c>
      <c r="W101" s="152">
        <f t="shared" si="5"/>
        <v>2918570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305988</v>
      </c>
      <c r="I102" s="22">
        <f>INDEX(Data[],MATCH($A102,Data[Dist],0),MATCH(I$5,Data[#Headers],0))</f>
        <v>385243</v>
      </c>
      <c r="K102" s="69">
        <f>INDEX('Payment Total'!$A$7:$H$331,MATCH('Payment by Source'!$A102,'Payment Total'!$A$7:$A$331,0),5)-I102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3068020</v>
      </c>
      <c r="V102" s="152">
        <f t="shared" si="4"/>
        <v>306802</v>
      </c>
      <c r="W102" s="152">
        <f t="shared" si="5"/>
        <v>3068020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313967</v>
      </c>
      <c r="I103" s="22">
        <f>INDEX(Data[],MATCH($A103,Data[Dist],0),MATCH(I$5,Data[#Headers],0))</f>
        <v>393502</v>
      </c>
      <c r="K103" s="69">
        <f>INDEX('Payment Total'!$A$7:$H$331,MATCH('Payment by Source'!$A103,'Payment Total'!$A$7:$A$331,0),5)-I103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3147919</v>
      </c>
      <c r="V103" s="152">
        <f t="shared" si="4"/>
        <v>314792</v>
      </c>
      <c r="W103" s="152">
        <f t="shared" si="5"/>
        <v>3147920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297388</v>
      </c>
      <c r="I104" s="22">
        <f>INDEX(Data[],MATCH($A104,Data[Dist],0),MATCH(I$5,Data[#Headers],0))</f>
        <v>365929</v>
      </c>
      <c r="K104" s="69">
        <f>INDEX('Payment Total'!$A$7:$H$331,MATCH('Payment by Source'!$A104,'Payment Total'!$A$7:$A$331,0),5)-I104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2980980</v>
      </c>
      <c r="V104" s="152">
        <f t="shared" si="4"/>
        <v>298098</v>
      </c>
      <c r="W104" s="152">
        <f t="shared" si="5"/>
        <v>2980980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146744</v>
      </c>
      <c r="I105" s="22">
        <f>INDEX(Data[],MATCH($A105,Data[Dist],0),MATCH(I$5,Data[#Headers],0))</f>
        <v>193944</v>
      </c>
      <c r="K105" s="69">
        <f>INDEX('Payment Total'!$A$7:$H$331,MATCH('Payment by Source'!$A105,'Payment Total'!$A$7:$A$331,0),5)-I105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1472412</v>
      </c>
      <c r="V105" s="152">
        <f t="shared" si="4"/>
        <v>147241</v>
      </c>
      <c r="W105" s="152">
        <f t="shared" si="5"/>
        <v>1472410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167124</v>
      </c>
      <c r="I106" s="22">
        <f>INDEX(Data[],MATCH($A106,Data[Dist],0),MATCH(I$5,Data[#Headers],0))</f>
        <v>220844</v>
      </c>
      <c r="K106" s="69">
        <f>INDEX('Payment Total'!$A$7:$H$331,MATCH('Payment by Source'!$A106,'Payment Total'!$A$7:$A$331,0),5)-I106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1676839</v>
      </c>
      <c r="V106" s="152">
        <f t="shared" si="4"/>
        <v>167684</v>
      </c>
      <c r="W106" s="152">
        <f t="shared" si="5"/>
        <v>1676840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196062</v>
      </c>
      <c r="I107" s="22">
        <f>INDEX(Data[],MATCH($A107,Data[Dist],0),MATCH(I$5,Data[#Headers],0))</f>
        <v>259647</v>
      </c>
      <c r="K107" s="69">
        <f>INDEX('Payment Total'!$A$7:$H$331,MATCH('Payment by Source'!$A107,'Payment Total'!$A$7:$A$331,0),5)-I107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1966641</v>
      </c>
      <c r="V107" s="152">
        <f t="shared" si="4"/>
        <v>196664</v>
      </c>
      <c r="W107" s="152">
        <f t="shared" si="5"/>
        <v>1966640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343658</v>
      </c>
      <c r="I108" s="22">
        <f>INDEX(Data[],MATCH($A108,Data[Dist],0),MATCH(I$5,Data[#Headers],0))</f>
        <v>426771</v>
      </c>
      <c r="K108" s="69">
        <f>INDEX('Payment Total'!$A$7:$H$331,MATCH('Payment by Source'!$A108,'Payment Total'!$A$7:$A$331,0),5)-I108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3445004</v>
      </c>
      <c r="V108" s="152">
        <f t="shared" si="4"/>
        <v>344500</v>
      </c>
      <c r="W108" s="152">
        <f t="shared" si="5"/>
        <v>3445000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311661</v>
      </c>
      <c r="I109" s="22">
        <f>INDEX(Data[],MATCH($A109,Data[Dist],0),MATCH(I$5,Data[#Headers],0))</f>
        <v>410613</v>
      </c>
      <c r="K109" s="69">
        <f>INDEX('Payment Total'!$A$7:$H$331,MATCH('Payment by Source'!$A109,'Payment Total'!$A$7:$A$331,0),5)-I109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3126603</v>
      </c>
      <c r="V109" s="152">
        <f t="shared" si="4"/>
        <v>312660</v>
      </c>
      <c r="W109" s="152">
        <f t="shared" si="5"/>
        <v>3126600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235045</v>
      </c>
      <c r="I110" s="22">
        <f>INDEX(Data[],MATCH($A110,Data[Dist],0),MATCH(I$5,Data[#Headers],0))</f>
        <v>304440</v>
      </c>
      <c r="K110" s="69">
        <f>INDEX('Payment Total'!$A$7:$H$331,MATCH('Payment by Source'!$A110,'Payment Total'!$A$7:$A$331,0),5)-I110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2357381</v>
      </c>
      <c r="V110" s="152">
        <f t="shared" si="4"/>
        <v>235738</v>
      </c>
      <c r="W110" s="152">
        <f t="shared" si="5"/>
        <v>2357380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102012</v>
      </c>
      <c r="I111" s="22">
        <f>INDEX(Data[],MATCH($A111,Data[Dist],0),MATCH(I$5,Data[#Headers],0))</f>
        <v>128841</v>
      </c>
      <c r="K111" s="69">
        <f>INDEX('Payment Total'!$A$7:$H$331,MATCH('Payment by Source'!$A111,'Payment Total'!$A$7:$A$331,0),5)-I111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1022906</v>
      </c>
      <c r="V111" s="152">
        <f t="shared" si="4"/>
        <v>102291</v>
      </c>
      <c r="W111" s="152">
        <f t="shared" si="5"/>
        <v>1022910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724995</v>
      </c>
      <c r="I112" s="22">
        <f>INDEX(Data[],MATCH($A112,Data[Dist],0),MATCH(I$5,Data[#Headers],0))</f>
        <v>891328</v>
      </c>
      <c r="K112" s="69">
        <f>INDEX('Payment Total'!$A$7:$H$331,MATCH('Payment by Source'!$A112,'Payment Total'!$A$7:$A$331,0),5)-I112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7267997</v>
      </c>
      <c r="V112" s="152">
        <f t="shared" si="4"/>
        <v>726800</v>
      </c>
      <c r="W112" s="152">
        <f t="shared" si="5"/>
        <v>7268000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200456</v>
      </c>
      <c r="I113" s="22">
        <f>INDEX(Data[],MATCH($A113,Data[Dist],0),MATCH(I$5,Data[#Headers],0))</f>
        <v>262034</v>
      </c>
      <c r="K113" s="69">
        <f>INDEX('Payment Total'!$A$7:$H$331,MATCH('Payment by Source'!$A113,'Payment Total'!$A$7:$A$331,0),5)-I113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2010973</v>
      </c>
      <c r="V113" s="152">
        <f t="shared" si="4"/>
        <v>201097</v>
      </c>
      <c r="W113" s="152">
        <f t="shared" si="5"/>
        <v>2010970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766881</v>
      </c>
      <c r="I114" s="22">
        <f>INDEX(Data[],MATCH($A114,Data[Dist],0),MATCH(I$5,Data[#Headers],0))</f>
        <v>972313</v>
      </c>
      <c r="K114" s="69">
        <f>INDEX('Payment Total'!$A$7:$H$331,MATCH('Payment by Source'!$A114,'Payment Total'!$A$7:$A$331,0),5)-I114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7692354</v>
      </c>
      <c r="V114" s="152">
        <f t="shared" si="4"/>
        <v>769235</v>
      </c>
      <c r="W114" s="152">
        <f t="shared" si="5"/>
        <v>7692350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579211</v>
      </c>
      <c r="I115" s="22">
        <f>INDEX(Data[],MATCH($A115,Data[Dist],0),MATCH(I$5,Data[#Headers],0))</f>
        <v>728794</v>
      </c>
      <c r="K115" s="69">
        <f>INDEX('Payment Total'!$A$7:$H$331,MATCH('Payment by Source'!$A115,'Payment Total'!$A$7:$A$331,0),5)-I115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5807948</v>
      </c>
      <c r="V115" s="152">
        <f t="shared" si="4"/>
        <v>580795</v>
      </c>
      <c r="W115" s="152">
        <f t="shared" si="5"/>
        <v>5807950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2250372</v>
      </c>
      <c r="I116" s="22">
        <f>INDEX(Data[],MATCH($A116,Data[Dist],0),MATCH(I$5,Data[#Headers],0))</f>
        <v>2760867</v>
      </c>
      <c r="K116" s="69">
        <f>INDEX('Payment Total'!$A$7:$H$331,MATCH('Payment by Source'!$A116,'Payment Total'!$A$7:$A$331,0),5)-I116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22751870</v>
      </c>
      <c r="V116" s="152">
        <f t="shared" si="4"/>
        <v>2275187</v>
      </c>
      <c r="W116" s="152">
        <f t="shared" si="5"/>
        <v>22751870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1232671</v>
      </c>
      <c r="I117" s="22">
        <f>INDEX(Data[],MATCH($A117,Data[Dist],0),MATCH(I$5,Data[#Headers],0))</f>
        <v>1495590</v>
      </c>
      <c r="K117" s="69">
        <f>INDEX('Payment Total'!$A$7:$H$331,MATCH('Payment by Source'!$A117,'Payment Total'!$A$7:$A$331,0),5)-I117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12428945</v>
      </c>
      <c r="V117" s="152">
        <f t="shared" si="4"/>
        <v>1242895</v>
      </c>
      <c r="W117" s="152">
        <f t="shared" si="5"/>
        <v>12428950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241249</v>
      </c>
      <c r="I118" s="22">
        <f>INDEX(Data[],MATCH($A118,Data[Dist],0),MATCH(I$5,Data[#Headers],0))</f>
        <v>301294</v>
      </c>
      <c r="K118" s="69">
        <f>INDEX('Payment Total'!$A$7:$H$331,MATCH('Payment by Source'!$A118,'Payment Total'!$A$7:$A$331,0),5)-I118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2419012</v>
      </c>
      <c r="V118" s="152">
        <f t="shared" si="4"/>
        <v>241901</v>
      </c>
      <c r="W118" s="152">
        <f t="shared" si="5"/>
        <v>2419010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192215</v>
      </c>
      <c r="I119" s="22">
        <f>INDEX(Data[],MATCH($A119,Data[Dist],0),MATCH(I$5,Data[#Headers],0))</f>
        <v>258425</v>
      </c>
      <c r="K119" s="69">
        <f>INDEX('Payment Total'!$A$7:$H$331,MATCH('Payment by Source'!$A119,'Payment Total'!$A$7:$A$331,0),5)-I119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1929123</v>
      </c>
      <c r="V119" s="152">
        <f t="shared" si="4"/>
        <v>192912</v>
      </c>
      <c r="W119" s="152">
        <f t="shared" si="5"/>
        <v>1929120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287953</v>
      </c>
      <c r="I120" s="22">
        <f>INDEX(Data[],MATCH($A120,Data[Dist],0),MATCH(I$5,Data[#Headers],0))</f>
        <v>419407</v>
      </c>
      <c r="K120" s="69">
        <f>INDEX('Payment Total'!$A$7:$H$331,MATCH('Payment by Source'!$A120,'Payment Total'!$A$7:$A$331,0),5)-I120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2892296</v>
      </c>
      <c r="V120" s="152">
        <f t="shared" si="4"/>
        <v>289230</v>
      </c>
      <c r="W120" s="152">
        <f t="shared" si="5"/>
        <v>2892300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209197</v>
      </c>
      <c r="I121" s="22">
        <f>INDEX(Data[],MATCH($A121,Data[Dist],0),MATCH(I$5,Data[#Headers],0))</f>
        <v>272552</v>
      </c>
      <c r="K121" s="69">
        <f>INDEX('Payment Total'!$A$7:$H$331,MATCH('Payment by Source'!$A121,'Payment Total'!$A$7:$A$331,0),5)-I121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2098807</v>
      </c>
      <c r="V121" s="152">
        <f t="shared" si="4"/>
        <v>209881</v>
      </c>
      <c r="W121" s="152">
        <f t="shared" si="5"/>
        <v>2098810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788689</v>
      </c>
      <c r="I122" s="22">
        <f>INDEX(Data[],MATCH($A122,Data[Dist],0),MATCH(I$5,Data[#Headers],0))</f>
        <v>995530</v>
      </c>
      <c r="K122" s="69">
        <f>INDEX('Payment Total'!$A$7:$H$331,MATCH('Payment by Source'!$A122,'Payment Total'!$A$7:$A$331,0),5)-I122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7910704</v>
      </c>
      <c r="V122" s="152">
        <f t="shared" si="4"/>
        <v>791070</v>
      </c>
      <c r="W122" s="152">
        <f t="shared" si="5"/>
        <v>7910700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92784</v>
      </c>
      <c r="I123" s="22">
        <f>INDEX(Data[],MATCH($A123,Data[Dist],0),MATCH(I$5,Data[#Headers],0))</f>
        <v>120539</v>
      </c>
      <c r="K123" s="69">
        <f>INDEX('Payment Total'!$A$7:$H$331,MATCH('Payment by Source'!$A123,'Payment Total'!$A$7:$A$331,0),5)-I123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930456</v>
      </c>
      <c r="V123" s="152">
        <f t="shared" si="4"/>
        <v>93046</v>
      </c>
      <c r="W123" s="152">
        <f t="shared" si="5"/>
        <v>930460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294727</v>
      </c>
      <c r="I124" s="22">
        <f>INDEX(Data[],MATCH($A124,Data[Dist],0),MATCH(I$5,Data[#Headers],0))</f>
        <v>380112</v>
      </c>
      <c r="K124" s="69">
        <f>INDEX('Payment Total'!$A$7:$H$331,MATCH('Payment by Source'!$A124,'Payment Total'!$A$7:$A$331,0),5)-I124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2956535</v>
      </c>
      <c r="V124" s="152">
        <f t="shared" si="4"/>
        <v>295654</v>
      </c>
      <c r="W124" s="152">
        <f t="shared" si="5"/>
        <v>2956540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1103720</v>
      </c>
      <c r="I125" s="22">
        <f>INDEX(Data[],MATCH($A125,Data[Dist],0),MATCH(I$5,Data[#Headers],0))</f>
        <v>1341763</v>
      </c>
      <c r="K125" s="69">
        <f>INDEX('Payment Total'!$A$7:$H$331,MATCH('Payment by Source'!$A125,'Payment Total'!$A$7:$A$331,0),5)-I125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11066004</v>
      </c>
      <c r="V125" s="152">
        <f t="shared" si="4"/>
        <v>1106600</v>
      </c>
      <c r="W125" s="152">
        <f t="shared" si="5"/>
        <v>11066000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133902</v>
      </c>
      <c r="I126" s="22">
        <f>INDEX(Data[],MATCH($A126,Data[Dist],0),MATCH(I$5,Data[#Headers],0))</f>
        <v>183562</v>
      </c>
      <c r="K126" s="69">
        <f>INDEX('Payment Total'!$A$7:$H$331,MATCH('Payment by Source'!$A126,'Payment Total'!$A$7:$A$331,0),5)-I126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1343474</v>
      </c>
      <c r="V126" s="152">
        <f t="shared" si="4"/>
        <v>134347</v>
      </c>
      <c r="W126" s="152">
        <f t="shared" si="5"/>
        <v>1343470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142821</v>
      </c>
      <c r="I127" s="22">
        <f>INDEX(Data[],MATCH($A127,Data[Dist],0),MATCH(I$5,Data[#Headers],0))</f>
        <v>198288</v>
      </c>
      <c r="K127" s="69">
        <f>INDEX('Payment Total'!$A$7:$H$331,MATCH('Payment by Source'!$A127,'Payment Total'!$A$7:$A$331,0),5)-I127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1433884</v>
      </c>
      <c r="V127" s="152">
        <f t="shared" si="4"/>
        <v>143388</v>
      </c>
      <c r="W127" s="152">
        <f t="shared" si="5"/>
        <v>1433880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325648</v>
      </c>
      <c r="I128" s="22">
        <f>INDEX(Data[],MATCH($A128,Data[Dist],0),MATCH(I$5,Data[#Headers],0))</f>
        <v>410426</v>
      </c>
      <c r="K128" s="69">
        <f>INDEX('Payment Total'!$A$7:$H$331,MATCH('Payment by Source'!$A128,'Payment Total'!$A$7:$A$331,0),5)-I128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3265881</v>
      </c>
      <c r="V128" s="152">
        <f t="shared" si="4"/>
        <v>326588</v>
      </c>
      <c r="W128" s="152">
        <f t="shared" si="5"/>
        <v>3265880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90254</v>
      </c>
      <c r="I129" s="22">
        <f>INDEX(Data[],MATCH($A129,Data[Dist],0),MATCH(I$5,Data[#Headers],0))</f>
        <v>132829</v>
      </c>
      <c r="K129" s="69">
        <f>INDEX('Payment Total'!$A$7:$H$331,MATCH('Payment by Source'!$A129,'Payment Total'!$A$7:$A$331,0),5)-I129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906352</v>
      </c>
      <c r="V129" s="152">
        <f t="shared" si="4"/>
        <v>90635</v>
      </c>
      <c r="W129" s="152">
        <f t="shared" si="5"/>
        <v>906350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800233</v>
      </c>
      <c r="I130" s="22">
        <f>INDEX(Data[],MATCH($A130,Data[Dist],0),MATCH(I$5,Data[#Headers],0))</f>
        <v>1001934</v>
      </c>
      <c r="K130" s="69">
        <f>INDEX('Payment Total'!$A$7:$H$331,MATCH('Payment by Source'!$A130,'Payment Total'!$A$7:$A$331,0),5)-I130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8024842</v>
      </c>
      <c r="V130" s="152">
        <f t="shared" si="4"/>
        <v>802484</v>
      </c>
      <c r="W130" s="152">
        <f t="shared" si="5"/>
        <v>8024840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214562</v>
      </c>
      <c r="I131" s="22">
        <f>INDEX(Data[],MATCH($A131,Data[Dist],0),MATCH(I$5,Data[#Headers],0))</f>
        <v>277399</v>
      </c>
      <c r="K131" s="69">
        <f>INDEX('Payment Total'!$A$7:$H$331,MATCH('Payment by Source'!$A131,'Payment Total'!$A$7:$A$331,0),5)-I131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2152353</v>
      </c>
      <c r="V131" s="152">
        <f t="shared" si="4"/>
        <v>215235</v>
      </c>
      <c r="W131" s="152">
        <f t="shared" si="5"/>
        <v>2152350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378250</v>
      </c>
      <c r="I132" s="22">
        <f>INDEX(Data[],MATCH($A132,Data[Dist],0),MATCH(I$5,Data[#Headers],0))</f>
        <v>479143</v>
      </c>
      <c r="K132" s="69">
        <f>INDEX('Payment Total'!$A$7:$H$331,MATCH('Payment by Source'!$A132,'Payment Total'!$A$7:$A$331,0),5)-I132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3792691</v>
      </c>
      <c r="V132" s="152">
        <f t="shared" si="4"/>
        <v>379269</v>
      </c>
      <c r="W132" s="152">
        <f t="shared" si="5"/>
        <v>3792690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192196</v>
      </c>
      <c r="I133" s="22">
        <f>INDEX(Data[],MATCH($A133,Data[Dist],0),MATCH(I$5,Data[#Headers],0))</f>
        <v>253320</v>
      </c>
      <c r="K133" s="69">
        <f>INDEX('Payment Total'!$A$7:$H$331,MATCH('Payment by Source'!$A133,'Payment Total'!$A$7:$A$331,0),5)-I133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1927980</v>
      </c>
      <c r="V133" s="152">
        <f t="shared" si="4"/>
        <v>192798</v>
      </c>
      <c r="W133" s="152">
        <f t="shared" si="5"/>
        <v>1927980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272404</v>
      </c>
      <c r="I134" s="22">
        <f>INDEX(Data[],MATCH($A134,Data[Dist],0),MATCH(I$5,Data[#Headers],0))</f>
        <v>356673</v>
      </c>
      <c r="K134" s="69">
        <f>INDEX('Payment Total'!$A$7:$H$331,MATCH('Payment by Source'!$A134,'Payment Total'!$A$7:$A$331,0),5)-I134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2733684</v>
      </c>
      <c r="V134" s="152">
        <f t="shared" si="4"/>
        <v>273368</v>
      </c>
      <c r="W134" s="152">
        <f t="shared" si="5"/>
        <v>2733680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149674</v>
      </c>
      <c r="I135" s="22">
        <f>INDEX(Data[],MATCH($A135,Data[Dist],0),MATCH(I$5,Data[#Headers],0))</f>
        <v>193922</v>
      </c>
      <c r="K135" s="69">
        <f>INDEX('Payment Total'!$A$7:$H$331,MATCH('Payment by Source'!$A135,'Payment Total'!$A$7:$A$331,0),5)-I135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1501443</v>
      </c>
      <c r="V135" s="152">
        <f t="shared" ref="V135:V198" si="7">ROUND(U135/10,0)</f>
        <v>150144</v>
      </c>
      <c r="W135" s="152">
        <f t="shared" ref="W135:W198" si="8">V135*10</f>
        <v>1501440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90381</v>
      </c>
      <c r="I136" s="22">
        <f>INDEX(Data[],MATCH($A136,Data[Dist],0),MATCH(I$5,Data[#Headers],0))</f>
        <v>121345</v>
      </c>
      <c r="K136" s="69">
        <f>INDEX('Payment Total'!$A$7:$H$331,MATCH('Payment by Source'!$A136,'Payment Total'!$A$7:$A$331,0),5)-I136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907202</v>
      </c>
      <c r="V136" s="152">
        <f t="shared" si="7"/>
        <v>90720</v>
      </c>
      <c r="W136" s="152">
        <f t="shared" si="8"/>
        <v>907200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640650</v>
      </c>
      <c r="I137" s="22">
        <f>INDEX(Data[],MATCH($A137,Data[Dist],0),MATCH(I$5,Data[#Headers],0))</f>
        <v>796532</v>
      </c>
      <c r="K137" s="69">
        <f>INDEX('Payment Total'!$A$7:$H$331,MATCH('Payment by Source'!$A137,'Payment Total'!$A$7:$A$331,0),5)-I137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6423309</v>
      </c>
      <c r="V137" s="152">
        <f t="shared" si="7"/>
        <v>642331</v>
      </c>
      <c r="W137" s="152">
        <f t="shared" si="8"/>
        <v>6423310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754026</v>
      </c>
      <c r="I138" s="22">
        <f>INDEX(Data[],MATCH($A138,Data[Dist],0),MATCH(I$5,Data[#Headers],0))</f>
        <v>947022</v>
      </c>
      <c r="K138" s="69">
        <f>INDEX('Payment Total'!$A$7:$H$331,MATCH('Payment by Source'!$A138,'Payment Total'!$A$7:$A$331,0),5)-I138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7560900</v>
      </c>
      <c r="V138" s="152">
        <f t="shared" si="7"/>
        <v>756090</v>
      </c>
      <c r="W138" s="152">
        <f t="shared" si="8"/>
        <v>7560900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71661</v>
      </c>
      <c r="I139" s="22">
        <f>INDEX(Data[],MATCH($A139,Data[Dist],0),MATCH(I$5,Data[#Headers],0))</f>
        <v>113042</v>
      </c>
      <c r="K139" s="69">
        <f>INDEX('Payment Total'!$A$7:$H$331,MATCH('Payment by Source'!$A139,'Payment Total'!$A$7:$A$331,0),5)-I139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721019</v>
      </c>
      <c r="V139" s="152">
        <f t="shared" si="7"/>
        <v>72102</v>
      </c>
      <c r="W139" s="152">
        <f t="shared" si="8"/>
        <v>721020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231729</v>
      </c>
      <c r="I140" s="22">
        <f>INDEX(Data[],MATCH($A140,Data[Dist],0),MATCH(I$5,Data[#Headers],0))</f>
        <v>322988</v>
      </c>
      <c r="K140" s="69">
        <f>INDEX('Payment Total'!$A$7:$H$331,MATCH('Payment by Source'!$A140,'Payment Total'!$A$7:$A$331,0),5)-I140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2326927</v>
      </c>
      <c r="V140" s="152">
        <f t="shared" si="7"/>
        <v>232693</v>
      </c>
      <c r="W140" s="152">
        <f t="shared" si="8"/>
        <v>2326930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262422</v>
      </c>
      <c r="I141" s="22">
        <f>INDEX(Data[],MATCH($A141,Data[Dist],0),MATCH(I$5,Data[#Headers],0))</f>
        <v>345921</v>
      </c>
      <c r="K141" s="69">
        <f>INDEX('Payment Total'!$A$7:$H$331,MATCH('Payment by Source'!$A141,'Payment Total'!$A$7:$A$331,0),5)-I141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2632972</v>
      </c>
      <c r="V141" s="152">
        <f t="shared" si="7"/>
        <v>263297</v>
      </c>
      <c r="W141" s="152">
        <f t="shared" si="8"/>
        <v>2632970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286953</v>
      </c>
      <c r="I142" s="22">
        <f>INDEX(Data[],MATCH($A142,Data[Dist],0),MATCH(I$5,Data[#Headers],0))</f>
        <v>367379</v>
      </c>
      <c r="K142" s="69">
        <f>INDEX('Payment Total'!$A$7:$H$331,MATCH('Payment by Source'!$A142,'Payment Total'!$A$7:$A$331,0),5)-I142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2877893</v>
      </c>
      <c r="V142" s="152">
        <f t="shared" si="7"/>
        <v>287789</v>
      </c>
      <c r="W142" s="152">
        <f t="shared" si="8"/>
        <v>2877890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581908</v>
      </c>
      <c r="I143" s="22">
        <f>INDEX(Data[],MATCH($A143,Data[Dist],0),MATCH(I$5,Data[#Headers],0))</f>
        <v>743103</v>
      </c>
      <c r="K143" s="69">
        <f>INDEX('Payment Total'!$A$7:$H$331,MATCH('Payment by Source'!$A143,'Payment Total'!$A$7:$A$331,0),5)-I143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5836386</v>
      </c>
      <c r="V143" s="152">
        <f t="shared" si="7"/>
        <v>583639</v>
      </c>
      <c r="W143" s="152">
        <f t="shared" si="8"/>
        <v>5836390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137802</v>
      </c>
      <c r="I144" s="22">
        <f>INDEX(Data[],MATCH($A144,Data[Dist],0),MATCH(I$5,Data[#Headers],0))</f>
        <v>194715</v>
      </c>
      <c r="K144" s="69">
        <f>INDEX('Payment Total'!$A$7:$H$331,MATCH('Payment by Source'!$A144,'Payment Total'!$A$7:$A$331,0),5)-I144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1384196</v>
      </c>
      <c r="V144" s="152">
        <f t="shared" si="7"/>
        <v>138420</v>
      </c>
      <c r="W144" s="152">
        <f t="shared" si="8"/>
        <v>1384200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454006</v>
      </c>
      <c r="I145" s="22">
        <f>INDEX(Data[],MATCH($A145,Data[Dist],0),MATCH(I$5,Data[#Headers],0))</f>
        <v>556339</v>
      </c>
      <c r="K145" s="69">
        <f>INDEX('Payment Total'!$A$7:$H$331,MATCH('Payment by Source'!$A145,'Payment Total'!$A$7:$A$331,0),5)-I145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4550795</v>
      </c>
      <c r="V145" s="152">
        <f t="shared" si="7"/>
        <v>455080</v>
      </c>
      <c r="W145" s="152">
        <f t="shared" si="8"/>
        <v>4550800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657103</v>
      </c>
      <c r="I146" s="22">
        <f>INDEX(Data[],MATCH($A146,Data[Dist],0),MATCH(I$5,Data[#Headers],0))</f>
        <v>833271</v>
      </c>
      <c r="K146" s="69">
        <f>INDEX('Payment Total'!$A$7:$H$331,MATCH('Payment by Source'!$A146,'Payment Total'!$A$7:$A$331,0),5)-I146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6589740</v>
      </c>
      <c r="V146" s="152">
        <f t="shared" si="7"/>
        <v>658974</v>
      </c>
      <c r="W146" s="152">
        <f t="shared" si="8"/>
        <v>6589740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811387</v>
      </c>
      <c r="I147" s="22">
        <f>INDEX(Data[],MATCH($A147,Data[Dist],0),MATCH(I$5,Data[#Headers],0))</f>
        <v>1017881</v>
      </c>
      <c r="K147" s="69">
        <f>INDEX('Payment Total'!$A$7:$H$331,MATCH('Payment by Source'!$A147,'Payment Total'!$A$7:$A$331,0),5)-I147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8134649</v>
      </c>
      <c r="V147" s="152">
        <f t="shared" si="7"/>
        <v>813465</v>
      </c>
      <c r="W147" s="152">
        <f t="shared" si="8"/>
        <v>8134650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2166318</v>
      </c>
      <c r="I148" s="22">
        <f>INDEX(Data[],MATCH($A148,Data[Dist],0),MATCH(I$5,Data[#Headers],0))</f>
        <v>2598635</v>
      </c>
      <c r="K148" s="69">
        <f>INDEX('Payment Total'!$A$7:$H$331,MATCH('Payment by Source'!$A148,'Payment Total'!$A$7:$A$331,0),5)-I148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21714784</v>
      </c>
      <c r="V148" s="152">
        <f t="shared" si="7"/>
        <v>2171478</v>
      </c>
      <c r="W148" s="152">
        <f t="shared" si="8"/>
        <v>21714780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485459</v>
      </c>
      <c r="I149" s="22">
        <f>INDEX(Data[],MATCH($A149,Data[Dist],0),MATCH(I$5,Data[#Headers],0))</f>
        <v>598259</v>
      </c>
      <c r="K149" s="69">
        <f>INDEX('Payment Total'!$A$7:$H$331,MATCH('Payment by Source'!$A149,'Payment Total'!$A$7:$A$331,0),5)-I149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4867182</v>
      </c>
      <c r="V149" s="152">
        <f t="shared" si="7"/>
        <v>486718</v>
      </c>
      <c r="W149" s="152">
        <f t="shared" si="8"/>
        <v>4867180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7279775</v>
      </c>
      <c r="I150" s="22">
        <f>INDEX(Data[],MATCH($A150,Data[Dist],0),MATCH(I$5,Data[#Headers],0))</f>
        <v>9127232</v>
      </c>
      <c r="K150" s="69">
        <f>INDEX('Payment Total'!$A$7:$H$331,MATCH('Payment by Source'!$A150,'Payment Total'!$A$7:$A$331,0),5)-I150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73014527</v>
      </c>
      <c r="V150" s="152">
        <f t="shared" si="7"/>
        <v>7301453</v>
      </c>
      <c r="W150" s="152">
        <f t="shared" si="8"/>
        <v>73014530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552310</v>
      </c>
      <c r="I151" s="22">
        <f>INDEX(Data[],MATCH($A151,Data[Dist],0),MATCH(I$5,Data[#Headers],0))</f>
        <v>695462</v>
      </c>
      <c r="K151" s="69">
        <f>INDEX('Payment Total'!$A$7:$H$331,MATCH('Payment by Source'!$A151,'Payment Total'!$A$7:$A$331,0),5)-I151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5538160</v>
      </c>
      <c r="V151" s="152">
        <f t="shared" si="7"/>
        <v>553816</v>
      </c>
      <c r="W151" s="152">
        <f t="shared" si="8"/>
        <v>5538160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289866</v>
      </c>
      <c r="I152" s="22">
        <f>INDEX(Data[],MATCH($A152,Data[Dist],0),MATCH(I$5,Data[#Headers],0))</f>
        <v>358290</v>
      </c>
      <c r="K152" s="69">
        <f>INDEX('Payment Total'!$A$7:$H$331,MATCH('Payment by Source'!$A152,'Payment Total'!$A$7:$A$331,0),5)-I152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2906174</v>
      </c>
      <c r="V152" s="152">
        <f t="shared" si="7"/>
        <v>290617</v>
      </c>
      <c r="W152" s="152">
        <f t="shared" si="8"/>
        <v>2906170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281803</v>
      </c>
      <c r="I153" s="22">
        <f>INDEX(Data[],MATCH($A153,Data[Dist],0),MATCH(I$5,Data[#Headers],0))</f>
        <v>381963</v>
      </c>
      <c r="K153" s="69">
        <f>INDEX('Payment Total'!$A$7:$H$331,MATCH('Payment by Source'!$A153,'Payment Total'!$A$7:$A$331,0),5)-I153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2828032</v>
      </c>
      <c r="V153" s="152">
        <f t="shared" si="7"/>
        <v>282803</v>
      </c>
      <c r="W153" s="152">
        <f t="shared" si="8"/>
        <v>2828030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261294</v>
      </c>
      <c r="I154" s="22">
        <f>INDEX(Data[],MATCH($A154,Data[Dist],0),MATCH(I$5,Data[#Headers],0))</f>
        <v>326100</v>
      </c>
      <c r="K154" s="69">
        <f>INDEX('Payment Total'!$A$7:$H$331,MATCH('Payment by Source'!$A154,'Payment Total'!$A$7:$A$331,0),5)-I154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2619571</v>
      </c>
      <c r="V154" s="152">
        <f t="shared" si="7"/>
        <v>261957</v>
      </c>
      <c r="W154" s="152">
        <f t="shared" si="8"/>
        <v>2619570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586605</v>
      </c>
      <c r="I155" s="22">
        <f>INDEX(Data[],MATCH($A155,Data[Dist],0),MATCH(I$5,Data[#Headers],0))</f>
        <v>757311</v>
      </c>
      <c r="K155" s="69">
        <f>INDEX('Payment Total'!$A$7:$H$331,MATCH('Payment by Source'!$A155,'Payment Total'!$A$7:$A$331,0),5)-I155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5883836</v>
      </c>
      <c r="V155" s="152">
        <f t="shared" si="7"/>
        <v>588384</v>
      </c>
      <c r="W155" s="152">
        <f t="shared" si="8"/>
        <v>5883840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522815</v>
      </c>
      <c r="I156" s="22">
        <f>INDEX(Data[],MATCH($A156,Data[Dist],0),MATCH(I$5,Data[#Headers],0))</f>
        <v>645685</v>
      </c>
      <c r="K156" s="69">
        <f>INDEX('Payment Total'!$A$7:$H$331,MATCH('Payment by Source'!$A156,'Payment Total'!$A$7:$A$331,0),5)-I156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5241561</v>
      </c>
      <c r="V156" s="152">
        <f t="shared" si="7"/>
        <v>524156</v>
      </c>
      <c r="W156" s="152">
        <f t="shared" si="8"/>
        <v>5241560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3931010</v>
      </c>
      <c r="I157" s="22">
        <f>INDEX(Data[],MATCH($A157,Data[Dist],0),MATCH(I$5,Data[#Headers],0))</f>
        <v>4805726</v>
      </c>
      <c r="K157" s="69">
        <f>INDEX('Payment Total'!$A$7:$H$331,MATCH('Payment by Source'!$A157,'Payment Total'!$A$7:$A$331,0),5)-I157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39414964</v>
      </c>
      <c r="V157" s="152">
        <f t="shared" si="7"/>
        <v>3941496</v>
      </c>
      <c r="W157" s="152">
        <f t="shared" si="8"/>
        <v>39414960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1319276</v>
      </c>
      <c r="I158" s="22">
        <f>INDEX(Data[],MATCH($A158,Data[Dist],0),MATCH(I$5,Data[#Headers],0))</f>
        <v>1571310</v>
      </c>
      <c r="K158" s="69">
        <f>INDEX('Payment Total'!$A$7:$H$331,MATCH('Payment by Source'!$A158,'Payment Total'!$A$7:$A$331,0),5)-I158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13360024</v>
      </c>
      <c r="V158" s="152">
        <f t="shared" si="7"/>
        <v>1336002</v>
      </c>
      <c r="W158" s="152">
        <f t="shared" si="8"/>
        <v>13360020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173655</v>
      </c>
      <c r="I159" s="22">
        <f>INDEX(Data[],MATCH($A159,Data[Dist],0),MATCH(I$5,Data[#Headers],0))</f>
        <v>224464</v>
      </c>
      <c r="K159" s="69">
        <f>INDEX('Payment Total'!$A$7:$H$331,MATCH('Payment by Source'!$A159,'Payment Total'!$A$7:$A$331,0),5)-I159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1741967</v>
      </c>
      <c r="V159" s="152">
        <f t="shared" si="7"/>
        <v>174197</v>
      </c>
      <c r="W159" s="152">
        <f t="shared" si="8"/>
        <v>1741970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257576</v>
      </c>
      <c r="I160" s="22">
        <f>INDEX(Data[],MATCH($A160,Data[Dist],0),MATCH(I$5,Data[#Headers],0))</f>
        <v>315545</v>
      </c>
      <c r="K160" s="69">
        <f>INDEX('Payment Total'!$A$7:$H$331,MATCH('Payment by Source'!$A160,'Payment Total'!$A$7:$A$331,0),5)-I160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2582833</v>
      </c>
      <c r="V160" s="152">
        <f t="shared" si="7"/>
        <v>258283</v>
      </c>
      <c r="W160" s="152">
        <f t="shared" si="8"/>
        <v>2582830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1125142</v>
      </c>
      <c r="I161" s="22">
        <f>INDEX(Data[],MATCH($A161,Data[Dist],0),MATCH(I$5,Data[#Headers],0))</f>
        <v>1359523</v>
      </c>
      <c r="K161" s="69">
        <f>INDEX('Payment Total'!$A$7:$H$331,MATCH('Payment by Source'!$A161,'Payment Total'!$A$7:$A$331,0),5)-I161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11277864</v>
      </c>
      <c r="V161" s="152">
        <f t="shared" si="7"/>
        <v>1127786</v>
      </c>
      <c r="W161" s="152">
        <f t="shared" si="8"/>
        <v>11277860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264725</v>
      </c>
      <c r="I162" s="22">
        <f>INDEX(Data[],MATCH($A162,Data[Dist],0),MATCH(I$5,Data[#Headers],0))</f>
        <v>343917</v>
      </c>
      <c r="K162" s="69">
        <f>INDEX('Payment Total'!$A$7:$H$331,MATCH('Payment by Source'!$A162,'Payment Total'!$A$7:$A$331,0),5)-I162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2655728</v>
      </c>
      <c r="V162" s="152">
        <f t="shared" si="7"/>
        <v>265573</v>
      </c>
      <c r="W162" s="152">
        <f t="shared" si="8"/>
        <v>2655730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198816</v>
      </c>
      <c r="I163" s="22">
        <f>INDEX(Data[],MATCH($A163,Data[Dist],0),MATCH(I$5,Data[#Headers],0))</f>
        <v>250515</v>
      </c>
      <c r="K163" s="69">
        <f>INDEX('Payment Total'!$A$7:$H$331,MATCH('Payment by Source'!$A163,'Payment Total'!$A$7:$A$331,0),5)-I163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2255240</v>
      </c>
      <c r="V163" s="152">
        <f t="shared" si="7"/>
        <v>225524</v>
      </c>
      <c r="W163" s="152">
        <f t="shared" si="8"/>
        <v>2255240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150542</v>
      </c>
      <c r="I164" s="22">
        <f>INDEX(Data[],MATCH($A164,Data[Dist],0),MATCH(I$5,Data[#Headers],0))</f>
        <v>195417</v>
      </c>
      <c r="K164" s="69">
        <f>INDEX('Payment Total'!$A$7:$H$331,MATCH('Payment by Source'!$A164,'Payment Total'!$A$7:$A$331,0),5)-I164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1509915</v>
      </c>
      <c r="V164" s="152">
        <f t="shared" si="7"/>
        <v>150992</v>
      </c>
      <c r="W164" s="152">
        <f t="shared" si="8"/>
        <v>1509920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315606</v>
      </c>
      <c r="I165" s="22">
        <f>INDEX(Data[],MATCH($A165,Data[Dist],0),MATCH(I$5,Data[#Headers],0))</f>
        <v>397763</v>
      </c>
      <c r="K165" s="69">
        <f>INDEX('Payment Total'!$A$7:$H$331,MATCH('Payment by Source'!$A165,'Payment Total'!$A$7:$A$331,0),5)-I165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3165242</v>
      </c>
      <c r="V165" s="152">
        <f t="shared" si="7"/>
        <v>316524</v>
      </c>
      <c r="W165" s="152">
        <f t="shared" si="8"/>
        <v>3165240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81901</v>
      </c>
      <c r="I166" s="22">
        <f>INDEX(Data[],MATCH($A166,Data[Dist],0),MATCH(I$5,Data[#Headers],0))</f>
        <v>158638</v>
      </c>
      <c r="K166" s="69">
        <f>INDEX('Payment Total'!$A$7:$H$331,MATCH('Payment by Source'!$A166,'Payment Total'!$A$7:$A$331,0),5)-I166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1739006</v>
      </c>
      <c r="V166" s="152">
        <f t="shared" si="7"/>
        <v>173901</v>
      </c>
      <c r="W166" s="152">
        <f t="shared" si="8"/>
        <v>1739010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1252939</v>
      </c>
      <c r="I167" s="22">
        <f>INDEX(Data[],MATCH($A167,Data[Dist],0),MATCH(I$5,Data[#Headers],0))</f>
        <v>1548809</v>
      </c>
      <c r="K167" s="69">
        <f>INDEX('Payment Total'!$A$7:$H$331,MATCH('Payment by Source'!$A167,'Payment Total'!$A$7:$A$331,0),5)-I167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12562952</v>
      </c>
      <c r="V167" s="152">
        <f t="shared" si="7"/>
        <v>1256295</v>
      </c>
      <c r="W167" s="152">
        <f t="shared" si="8"/>
        <v>12562950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258481</v>
      </c>
      <c r="I168" s="22">
        <f>INDEX(Data[],MATCH($A168,Data[Dist],0),MATCH(I$5,Data[#Headers],0))</f>
        <v>328197</v>
      </c>
      <c r="K168" s="69">
        <f>INDEX('Payment Total'!$A$7:$H$331,MATCH('Payment by Source'!$A168,'Payment Total'!$A$7:$A$331,0),5)-I168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2591574</v>
      </c>
      <c r="V168" s="152">
        <f t="shared" si="7"/>
        <v>259157</v>
      </c>
      <c r="W168" s="152">
        <f t="shared" si="8"/>
        <v>2591570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1224821</v>
      </c>
      <c r="I169" s="22">
        <f>INDEX(Data[],MATCH($A169,Data[Dist],0),MATCH(I$5,Data[#Headers],0))</f>
        <v>1560728</v>
      </c>
      <c r="K169" s="69">
        <f>INDEX('Payment Total'!$A$7:$H$331,MATCH('Payment by Source'!$A169,'Payment Total'!$A$7:$A$331,0),5)-I169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12288089</v>
      </c>
      <c r="V169" s="152">
        <f t="shared" si="7"/>
        <v>1228809</v>
      </c>
      <c r="W169" s="152">
        <f t="shared" si="8"/>
        <v>12288090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376838</v>
      </c>
      <c r="I170" s="22">
        <f>INDEX(Data[],MATCH($A170,Data[Dist],0),MATCH(I$5,Data[#Headers],0))</f>
        <v>475200</v>
      </c>
      <c r="K170" s="69">
        <f>INDEX('Payment Total'!$A$7:$H$331,MATCH('Payment by Source'!$A170,'Payment Total'!$A$7:$A$331,0),5)-I170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3779276</v>
      </c>
      <c r="V170" s="152">
        <f t="shared" si="7"/>
        <v>377928</v>
      </c>
      <c r="W170" s="152">
        <f t="shared" si="8"/>
        <v>3779280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4511238</v>
      </c>
      <c r="I171" s="22">
        <f>INDEX(Data[],MATCH($A171,Data[Dist],0),MATCH(I$5,Data[#Headers],0))</f>
        <v>5472769</v>
      </c>
      <c r="K171" s="69">
        <f>INDEX('Payment Total'!$A$7:$H$331,MATCH('Payment by Source'!$A171,'Payment Total'!$A$7:$A$331,0),5)-I171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45227773</v>
      </c>
      <c r="V171" s="152">
        <f t="shared" si="7"/>
        <v>4522777</v>
      </c>
      <c r="W171" s="152">
        <f t="shared" si="8"/>
        <v>45227770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412847</v>
      </c>
      <c r="I172" s="22">
        <f>INDEX(Data[],MATCH($A172,Data[Dist],0),MATCH(I$5,Data[#Headers],0))</f>
        <v>506028</v>
      </c>
      <c r="K172" s="69">
        <f>INDEX('Payment Total'!$A$7:$H$331,MATCH('Payment by Source'!$A172,'Payment Total'!$A$7:$A$331,0),5)-I172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4138545</v>
      </c>
      <c r="V172" s="152">
        <f t="shared" si="7"/>
        <v>413855</v>
      </c>
      <c r="W172" s="152">
        <f t="shared" si="8"/>
        <v>4138550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337007</v>
      </c>
      <c r="I173" s="22">
        <f>INDEX(Data[],MATCH($A173,Data[Dist],0),MATCH(I$5,Data[#Headers],0))</f>
        <v>417811</v>
      </c>
      <c r="K173" s="69">
        <f>INDEX('Payment Total'!$A$7:$H$331,MATCH('Payment by Source'!$A173,'Payment Total'!$A$7:$A$331,0),5)-I173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3379117</v>
      </c>
      <c r="V173" s="152">
        <f t="shared" si="7"/>
        <v>337912</v>
      </c>
      <c r="W173" s="152">
        <f t="shared" si="8"/>
        <v>3379120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137794</v>
      </c>
      <c r="I174" s="22">
        <f>INDEX(Data[],MATCH($A174,Data[Dist],0),MATCH(I$5,Data[#Headers],0))</f>
        <v>185231</v>
      </c>
      <c r="K174" s="69">
        <f>INDEX('Payment Total'!$A$7:$H$331,MATCH('Payment by Source'!$A174,'Payment Total'!$A$7:$A$331,0),5)-I174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1382709</v>
      </c>
      <c r="V174" s="152">
        <f t="shared" si="7"/>
        <v>138271</v>
      </c>
      <c r="W174" s="152">
        <f t="shared" si="8"/>
        <v>1382710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355002</v>
      </c>
      <c r="I175" s="22">
        <f>INDEX(Data[],MATCH($A175,Data[Dist],0),MATCH(I$5,Data[#Headers],0))</f>
        <v>455460</v>
      </c>
      <c r="K175" s="69">
        <f>INDEX('Payment Total'!$A$7:$H$331,MATCH('Payment by Source'!$A175,'Payment Total'!$A$7:$A$331,0),5)-I175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3560334</v>
      </c>
      <c r="V175" s="152">
        <f t="shared" si="7"/>
        <v>356033</v>
      </c>
      <c r="W175" s="152">
        <f t="shared" si="8"/>
        <v>3560330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215501</v>
      </c>
      <c r="I176" s="22">
        <f>INDEX(Data[],MATCH($A176,Data[Dist],0),MATCH(I$5,Data[#Headers],0))</f>
        <v>278135</v>
      </c>
      <c r="K176" s="69">
        <f>INDEX('Payment Total'!$A$7:$H$331,MATCH('Payment by Source'!$A176,'Payment Total'!$A$7:$A$331,0),5)-I176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2161769</v>
      </c>
      <c r="V176" s="152">
        <f t="shared" si="7"/>
        <v>216177</v>
      </c>
      <c r="W176" s="152">
        <f t="shared" si="8"/>
        <v>2161770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435876</v>
      </c>
      <c r="I177" s="22">
        <f>INDEX(Data[],MATCH($A177,Data[Dist],0),MATCH(I$5,Data[#Headers],0))</f>
        <v>524878</v>
      </c>
      <c r="K177" s="69">
        <f>INDEX('Payment Total'!$A$7:$H$331,MATCH('Payment by Source'!$A177,'Payment Total'!$A$7:$A$331,0),5)-I177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4368827</v>
      </c>
      <c r="V177" s="152">
        <f t="shared" si="7"/>
        <v>436883</v>
      </c>
      <c r="W177" s="152">
        <f t="shared" si="8"/>
        <v>4368830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248957</v>
      </c>
      <c r="I178" s="22">
        <f>INDEX(Data[],MATCH($A178,Data[Dist],0),MATCH(I$5,Data[#Headers],0))</f>
        <v>323907</v>
      </c>
      <c r="K178" s="69">
        <f>INDEX('Payment Total'!$A$7:$H$331,MATCH('Payment by Source'!$A178,'Payment Total'!$A$7:$A$331,0),5)-I178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2497498</v>
      </c>
      <c r="V178" s="152">
        <f t="shared" si="7"/>
        <v>249750</v>
      </c>
      <c r="W178" s="152">
        <f t="shared" si="8"/>
        <v>2497500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254054</v>
      </c>
      <c r="I179" s="22">
        <f>INDEX(Data[],MATCH($A179,Data[Dist],0),MATCH(I$5,Data[#Headers],0))</f>
        <v>345202</v>
      </c>
      <c r="K179" s="69">
        <f>INDEX('Payment Total'!$A$7:$H$331,MATCH('Payment by Source'!$A179,'Payment Total'!$A$7:$A$331,0),5)-I179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2550387</v>
      </c>
      <c r="V179" s="152">
        <f t="shared" si="7"/>
        <v>255039</v>
      </c>
      <c r="W179" s="152">
        <f t="shared" si="8"/>
        <v>2550390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234747</v>
      </c>
      <c r="I180" s="22">
        <f>INDEX(Data[],MATCH($A180,Data[Dist],0),MATCH(I$5,Data[#Headers],0))</f>
        <v>317733</v>
      </c>
      <c r="K180" s="69">
        <f>INDEX('Payment Total'!$A$7:$H$331,MATCH('Payment by Source'!$A180,'Payment Total'!$A$7:$A$331,0),5)-I180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2356390</v>
      </c>
      <c r="V180" s="152">
        <f t="shared" si="7"/>
        <v>235639</v>
      </c>
      <c r="W180" s="152">
        <f t="shared" si="8"/>
        <v>2356390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801291</v>
      </c>
      <c r="I181" s="22">
        <f>INDEX(Data[],MATCH($A181,Data[Dist],0),MATCH(I$5,Data[#Headers],0))</f>
        <v>974796</v>
      </c>
      <c r="K181" s="69">
        <f>INDEX('Payment Total'!$A$7:$H$331,MATCH('Payment by Source'!$A181,'Payment Total'!$A$7:$A$331,0),5)-I181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8030913</v>
      </c>
      <c r="V181" s="152">
        <f t="shared" si="7"/>
        <v>803091</v>
      </c>
      <c r="W181" s="152">
        <f t="shared" si="8"/>
        <v>8030910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286819</v>
      </c>
      <c r="I182" s="22">
        <f>INDEX(Data[],MATCH($A182,Data[Dist],0),MATCH(I$5,Data[#Headers],0))</f>
        <v>379309</v>
      </c>
      <c r="K182" s="69">
        <f>INDEX('Payment Total'!$A$7:$H$331,MATCH('Payment by Source'!$A182,'Payment Total'!$A$7:$A$331,0),5)-I182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2878131</v>
      </c>
      <c r="V182" s="152">
        <f t="shared" si="7"/>
        <v>287813</v>
      </c>
      <c r="W182" s="152">
        <f t="shared" si="8"/>
        <v>2878130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147350</v>
      </c>
      <c r="I183" s="22">
        <f>INDEX(Data[],MATCH($A183,Data[Dist],0),MATCH(I$5,Data[#Headers],0))</f>
        <v>211690</v>
      </c>
      <c r="K183" s="69">
        <f>INDEX('Payment Total'!$A$7:$H$331,MATCH('Payment by Source'!$A183,'Payment Total'!$A$7:$A$331,0),5)-I183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1480481</v>
      </c>
      <c r="V183" s="152">
        <f t="shared" si="7"/>
        <v>148048</v>
      </c>
      <c r="W183" s="152">
        <f t="shared" si="8"/>
        <v>1480480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1203425</v>
      </c>
      <c r="I184" s="22">
        <f>INDEX(Data[],MATCH($A184,Data[Dist],0),MATCH(I$5,Data[#Headers],0))</f>
        <v>1460971</v>
      </c>
      <c r="K184" s="69">
        <f>INDEX('Payment Total'!$A$7:$H$331,MATCH('Payment by Source'!$A184,'Payment Total'!$A$7:$A$331,0),5)-I184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12061226</v>
      </c>
      <c r="V184" s="152">
        <f t="shared" si="7"/>
        <v>1206123</v>
      </c>
      <c r="W184" s="152">
        <f t="shared" si="8"/>
        <v>12061230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3909194</v>
      </c>
      <c r="I185" s="22">
        <f>INDEX(Data[],MATCH($A185,Data[Dist],0),MATCH(I$5,Data[#Headers],0))</f>
        <v>4647363</v>
      </c>
      <c r="K185" s="69">
        <f>INDEX('Payment Total'!$A$7:$H$331,MATCH('Payment by Source'!$A185,'Payment Total'!$A$7:$A$331,0),5)-I185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39172632</v>
      </c>
      <c r="V185" s="152">
        <f t="shared" si="7"/>
        <v>3917263</v>
      </c>
      <c r="W185" s="152">
        <f t="shared" si="8"/>
        <v>39172630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266141</v>
      </c>
      <c r="I186" s="22">
        <f>INDEX(Data[],MATCH($A186,Data[Dist],0),MATCH(I$5,Data[#Headers],0))</f>
        <v>332536</v>
      </c>
      <c r="K186" s="69">
        <f>INDEX('Payment Total'!$A$7:$H$331,MATCH('Payment by Source'!$A186,'Payment Total'!$A$7:$A$331,0),5)-I186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2669097</v>
      </c>
      <c r="V186" s="152">
        <f t="shared" si="7"/>
        <v>266910</v>
      </c>
      <c r="W186" s="152">
        <f t="shared" si="8"/>
        <v>2669100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1972375</v>
      </c>
      <c r="I187" s="22">
        <f>INDEX(Data[],MATCH($A187,Data[Dist],0),MATCH(I$5,Data[#Headers],0))</f>
        <v>2439665</v>
      </c>
      <c r="K187" s="69">
        <f>INDEX('Payment Total'!$A$7:$H$331,MATCH('Payment by Source'!$A187,'Payment Total'!$A$7:$A$331,0),5)-I187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19774869</v>
      </c>
      <c r="V187" s="152">
        <f t="shared" si="7"/>
        <v>1977487</v>
      </c>
      <c r="W187" s="152">
        <f t="shared" si="8"/>
        <v>19774870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776536</v>
      </c>
      <c r="I188" s="22">
        <f>INDEX(Data[],MATCH($A188,Data[Dist],0),MATCH(I$5,Data[#Headers],0))</f>
        <v>976476</v>
      </c>
      <c r="K188" s="69">
        <f>INDEX('Payment Total'!$A$7:$H$331,MATCH('Payment by Source'!$A188,'Payment Total'!$A$7:$A$331,0),5)-I188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7788113</v>
      </c>
      <c r="V188" s="152">
        <f t="shared" si="7"/>
        <v>778811</v>
      </c>
      <c r="W188" s="152">
        <f t="shared" si="8"/>
        <v>7788110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453514</v>
      </c>
      <c r="I189" s="22">
        <f>INDEX(Data[],MATCH($A189,Data[Dist],0),MATCH(I$5,Data[#Headers],0))</f>
        <v>555745</v>
      </c>
      <c r="K189" s="69">
        <f>INDEX('Payment Total'!$A$7:$H$331,MATCH('Payment by Source'!$A189,'Payment Total'!$A$7:$A$331,0),5)-I189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4548277</v>
      </c>
      <c r="V189" s="152">
        <f t="shared" si="7"/>
        <v>454828</v>
      </c>
      <c r="W189" s="152">
        <f t="shared" si="8"/>
        <v>4548280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200871</v>
      </c>
      <c r="I190" s="22">
        <f>INDEX(Data[],MATCH($A190,Data[Dist],0),MATCH(I$5,Data[#Headers],0))</f>
        <v>248815</v>
      </c>
      <c r="K190" s="69">
        <f>INDEX('Payment Total'!$A$7:$H$331,MATCH('Payment by Source'!$A190,'Payment Total'!$A$7:$A$331,0),5)-I190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2013334</v>
      </c>
      <c r="V190" s="152">
        <f t="shared" si="7"/>
        <v>201333</v>
      </c>
      <c r="W190" s="152">
        <f t="shared" si="8"/>
        <v>2013330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245219</v>
      </c>
      <c r="I191" s="22">
        <f>INDEX(Data[],MATCH($A191,Data[Dist],0),MATCH(I$5,Data[#Headers],0))</f>
        <v>314206</v>
      </c>
      <c r="K191" s="69">
        <f>INDEX('Payment Total'!$A$7:$H$331,MATCH('Payment by Source'!$A191,'Payment Total'!$A$7:$A$331,0),5)-I191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2459727</v>
      </c>
      <c r="V191" s="152">
        <f t="shared" si="7"/>
        <v>245973</v>
      </c>
      <c r="W191" s="152">
        <f t="shared" si="8"/>
        <v>2459730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649684</v>
      </c>
      <c r="I192" s="22">
        <f>INDEX(Data[],MATCH($A192,Data[Dist],0),MATCH(I$5,Data[#Headers],0))</f>
        <v>823521</v>
      </c>
      <c r="K192" s="69">
        <f>INDEX('Payment Total'!$A$7:$H$331,MATCH('Payment by Source'!$A192,'Payment Total'!$A$7:$A$331,0),5)-I192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6515276</v>
      </c>
      <c r="V192" s="152">
        <f t="shared" si="7"/>
        <v>651528</v>
      </c>
      <c r="W192" s="152">
        <f t="shared" si="8"/>
        <v>6515280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421061</v>
      </c>
      <c r="I193" s="22">
        <f>INDEX(Data[],MATCH($A193,Data[Dist],0),MATCH(I$5,Data[#Headers],0))</f>
        <v>519238</v>
      </c>
      <c r="K193" s="69">
        <f>INDEX('Payment Total'!$A$7:$H$331,MATCH('Payment by Source'!$A193,'Payment Total'!$A$7:$A$331,0),5)-I193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4222060</v>
      </c>
      <c r="V193" s="152">
        <f t="shared" si="7"/>
        <v>422206</v>
      </c>
      <c r="W193" s="152">
        <f t="shared" si="8"/>
        <v>4222060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467536</v>
      </c>
      <c r="I194" s="22">
        <f>INDEX(Data[],MATCH($A194,Data[Dist],0),MATCH(I$5,Data[#Headers],0))</f>
        <v>585460</v>
      </c>
      <c r="K194" s="69">
        <f>INDEX('Payment Total'!$A$7:$H$331,MATCH('Payment by Source'!$A194,'Payment Total'!$A$7:$A$331,0),5)-I194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4687465</v>
      </c>
      <c r="V194" s="152">
        <f t="shared" si="7"/>
        <v>468747</v>
      </c>
      <c r="W194" s="152">
        <f t="shared" si="8"/>
        <v>4687470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130432</v>
      </c>
      <c r="I195" s="22">
        <f>INDEX(Data[],MATCH($A195,Data[Dist],0),MATCH(I$5,Data[#Headers],0))</f>
        <v>197278</v>
      </c>
      <c r="K195" s="69">
        <f>INDEX('Payment Total'!$A$7:$H$331,MATCH('Payment by Source'!$A195,'Payment Total'!$A$7:$A$331,0),5)-I195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1311362</v>
      </c>
      <c r="V195" s="152">
        <f t="shared" si="7"/>
        <v>131136</v>
      </c>
      <c r="W195" s="152">
        <f t="shared" si="8"/>
        <v>1311360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531627</v>
      </c>
      <c r="I196" s="22">
        <f>INDEX(Data[],MATCH($A196,Data[Dist],0),MATCH(I$5,Data[#Headers],0))</f>
        <v>667072</v>
      </c>
      <c r="K196" s="69">
        <f>INDEX('Payment Total'!$A$7:$H$331,MATCH('Payment by Source'!$A196,'Payment Total'!$A$7:$A$331,0),5)-I196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5330823</v>
      </c>
      <c r="V196" s="152">
        <f t="shared" si="7"/>
        <v>533082</v>
      </c>
      <c r="W196" s="152">
        <f t="shared" si="8"/>
        <v>5330820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193737</v>
      </c>
      <c r="I197" s="22">
        <f>INDEX(Data[],MATCH($A197,Data[Dist],0),MATCH(I$5,Data[#Headers],0))</f>
        <v>245133</v>
      </c>
      <c r="K197" s="69">
        <f>INDEX('Payment Total'!$A$7:$H$331,MATCH('Payment by Source'!$A197,'Payment Total'!$A$7:$A$331,0),5)-I197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1942571</v>
      </c>
      <c r="V197" s="152">
        <f t="shared" si="7"/>
        <v>194257</v>
      </c>
      <c r="W197" s="152">
        <f t="shared" si="8"/>
        <v>1942570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116234</v>
      </c>
      <c r="I198" s="22">
        <f>INDEX(Data[],MATCH($A198,Data[Dist],0),MATCH(I$5,Data[#Headers],0))</f>
        <v>147479</v>
      </c>
      <c r="K198" s="69">
        <f>INDEX('Payment Total'!$A$7:$H$331,MATCH('Payment by Source'!$A198,'Payment Total'!$A$7:$A$331,0),5)-I198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1231340</v>
      </c>
      <c r="V198" s="152">
        <f t="shared" si="7"/>
        <v>123134</v>
      </c>
      <c r="W198" s="152">
        <f t="shared" si="8"/>
        <v>1231340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115839</v>
      </c>
      <c r="I199" s="22">
        <f>INDEX(Data[],MATCH($A199,Data[Dist],0),MATCH(I$5,Data[#Headers],0))</f>
        <v>144646</v>
      </c>
      <c r="K199" s="69">
        <f>INDEX('Payment Total'!$A$7:$H$331,MATCH('Payment by Source'!$A199,'Payment Total'!$A$7:$A$331,0),5)-I199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1161309</v>
      </c>
      <c r="V199" s="152">
        <f t="shared" ref="V199:V262" si="10">ROUND(U199/10,0)</f>
        <v>116131</v>
      </c>
      <c r="W199" s="152">
        <f t="shared" ref="W199:W262" si="11">V199*10</f>
        <v>1161310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100527</v>
      </c>
      <c r="I200" s="22">
        <f>INDEX(Data[],MATCH($A200,Data[Dist],0),MATCH(I$5,Data[#Headers],0))</f>
        <v>125550</v>
      </c>
      <c r="K200" s="69">
        <f>INDEX('Payment Total'!$A$7:$H$331,MATCH('Payment by Source'!$A200,'Payment Total'!$A$7:$A$331,0),5)-I200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1008040</v>
      </c>
      <c r="V200" s="152">
        <f t="shared" si="10"/>
        <v>100804</v>
      </c>
      <c r="W200" s="152">
        <f t="shared" si="11"/>
        <v>1008040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290562</v>
      </c>
      <c r="I201" s="22">
        <f>INDEX(Data[],MATCH($A201,Data[Dist],0),MATCH(I$5,Data[#Headers],0))</f>
        <v>379969</v>
      </c>
      <c r="K201" s="69">
        <f>INDEX('Payment Total'!$A$7:$H$331,MATCH('Payment by Source'!$A201,'Payment Total'!$A$7:$A$331,0),5)-I201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2914607</v>
      </c>
      <c r="V201" s="152">
        <f t="shared" si="10"/>
        <v>291461</v>
      </c>
      <c r="W201" s="152">
        <f t="shared" si="11"/>
        <v>2914610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1080284</v>
      </c>
      <c r="I202" s="22">
        <f>INDEX(Data[],MATCH($A202,Data[Dist],0),MATCH(I$5,Data[#Headers],0))</f>
        <v>1318653</v>
      </c>
      <c r="K202" s="69">
        <f>INDEX('Payment Total'!$A$7:$H$331,MATCH('Payment by Source'!$A202,'Payment Total'!$A$7:$A$331,0),5)-I202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10829741</v>
      </c>
      <c r="V202" s="152">
        <f t="shared" si="10"/>
        <v>1082974</v>
      </c>
      <c r="W202" s="152">
        <f t="shared" si="11"/>
        <v>10829740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640793</v>
      </c>
      <c r="I203" s="22">
        <f>INDEX(Data[],MATCH($A203,Data[Dist],0),MATCH(I$5,Data[#Headers],0))</f>
        <v>789554</v>
      </c>
      <c r="K203" s="69">
        <f>INDEX('Payment Total'!$A$7:$H$331,MATCH('Payment by Source'!$A203,'Payment Total'!$A$7:$A$331,0),5)-I203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6424611</v>
      </c>
      <c r="V203" s="152">
        <f t="shared" si="10"/>
        <v>642461</v>
      </c>
      <c r="W203" s="152">
        <f t="shared" si="11"/>
        <v>6424610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137090</v>
      </c>
      <c r="I204" s="22">
        <f>INDEX(Data[],MATCH($A204,Data[Dist],0),MATCH(I$5,Data[#Headers],0))</f>
        <v>174628</v>
      </c>
      <c r="K204" s="69">
        <f>INDEX('Payment Total'!$A$7:$H$331,MATCH('Payment by Source'!$A204,'Payment Total'!$A$7:$A$331,0),5)-I204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1374228</v>
      </c>
      <c r="V204" s="152">
        <f t="shared" si="10"/>
        <v>137423</v>
      </c>
      <c r="W204" s="152">
        <f t="shared" si="11"/>
        <v>1374230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2810213</v>
      </c>
      <c r="I205" s="22">
        <f>INDEX(Data[],MATCH($A205,Data[Dist],0),MATCH(I$5,Data[#Headers],0))</f>
        <v>3433620</v>
      </c>
      <c r="K205" s="69">
        <f>INDEX('Payment Total'!$A$7:$H$331,MATCH('Payment by Source'!$A205,'Payment Total'!$A$7:$A$331,0),5)-I205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28170803</v>
      </c>
      <c r="V205" s="152">
        <f t="shared" si="10"/>
        <v>2817080</v>
      </c>
      <c r="W205" s="152">
        <f t="shared" si="11"/>
        <v>28170800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307178</v>
      </c>
      <c r="I206" s="22">
        <f>INDEX(Data[],MATCH($A206,Data[Dist],0),MATCH(I$5,Data[#Headers],0))</f>
        <v>389713</v>
      </c>
      <c r="K206" s="69">
        <f>INDEX('Payment Total'!$A$7:$H$331,MATCH('Payment by Source'!$A206,'Payment Total'!$A$7:$A$331,0),5)-I206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3080686</v>
      </c>
      <c r="V206" s="152">
        <f t="shared" si="10"/>
        <v>308069</v>
      </c>
      <c r="W206" s="152">
        <f t="shared" si="11"/>
        <v>3080690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779829</v>
      </c>
      <c r="I207" s="22">
        <f>INDEX(Data[],MATCH($A207,Data[Dist],0),MATCH(I$5,Data[#Headers],0))</f>
        <v>974337</v>
      </c>
      <c r="K207" s="69">
        <f>INDEX('Payment Total'!$A$7:$H$331,MATCH('Payment by Source'!$A207,'Payment Total'!$A$7:$A$331,0),5)-I207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7819306</v>
      </c>
      <c r="V207" s="152">
        <f t="shared" si="10"/>
        <v>781931</v>
      </c>
      <c r="W207" s="152">
        <f t="shared" si="11"/>
        <v>7819310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222635</v>
      </c>
      <c r="I208" s="22">
        <f>INDEX(Data[],MATCH($A208,Data[Dist],0),MATCH(I$5,Data[#Headers],0))</f>
        <v>293051</v>
      </c>
      <c r="K208" s="69">
        <f>INDEX('Payment Total'!$A$7:$H$331,MATCH('Payment by Source'!$A208,'Payment Total'!$A$7:$A$331,0),5)-I208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2233792</v>
      </c>
      <c r="V208" s="152">
        <f t="shared" si="10"/>
        <v>223379</v>
      </c>
      <c r="W208" s="152">
        <f t="shared" si="11"/>
        <v>2233790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417541</v>
      </c>
      <c r="I209" s="22">
        <f>INDEX(Data[],MATCH($A209,Data[Dist],0),MATCH(I$5,Data[#Headers],0))</f>
        <v>549726</v>
      </c>
      <c r="K209" s="69">
        <f>INDEX('Payment Total'!$A$7:$H$331,MATCH('Payment by Source'!$A209,'Payment Total'!$A$7:$A$331,0),5)-I209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4189368</v>
      </c>
      <c r="V209" s="152">
        <f t="shared" si="10"/>
        <v>418937</v>
      </c>
      <c r="W209" s="152">
        <f t="shared" si="11"/>
        <v>4189370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348931</v>
      </c>
      <c r="I210" s="22">
        <f>INDEX(Data[],MATCH($A210,Data[Dist],0),MATCH(I$5,Data[#Headers],0))</f>
        <v>422164</v>
      </c>
      <c r="K210" s="69">
        <f>INDEX('Payment Total'!$A$7:$H$331,MATCH('Payment by Source'!$A210,'Payment Total'!$A$7:$A$331,0),5)-I210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3541240</v>
      </c>
      <c r="V210" s="152">
        <f t="shared" si="10"/>
        <v>354124</v>
      </c>
      <c r="W210" s="152">
        <f t="shared" si="11"/>
        <v>3541240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1932195</v>
      </c>
      <c r="I211" s="22">
        <f>INDEX(Data[],MATCH($A211,Data[Dist],0),MATCH(I$5,Data[#Headers],0))</f>
        <v>2318177</v>
      </c>
      <c r="K211" s="69">
        <f>INDEX('Payment Total'!$A$7:$H$331,MATCH('Payment by Source'!$A211,'Payment Total'!$A$7:$A$331,0),5)-I211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19366356</v>
      </c>
      <c r="V211" s="152">
        <f t="shared" si="10"/>
        <v>1936636</v>
      </c>
      <c r="W211" s="152">
        <f t="shared" si="11"/>
        <v>19366360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414173</v>
      </c>
      <c r="I212" s="22">
        <f>INDEX(Data[],MATCH($A212,Data[Dist],0),MATCH(I$5,Data[#Headers],0))</f>
        <v>528899</v>
      </c>
      <c r="K212" s="69">
        <f>INDEX('Payment Total'!$A$7:$H$331,MATCH('Payment by Source'!$A212,'Payment Total'!$A$7:$A$331,0),5)-I212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4153821</v>
      </c>
      <c r="V212" s="152">
        <f t="shared" si="10"/>
        <v>415382</v>
      </c>
      <c r="W212" s="152">
        <f t="shared" si="11"/>
        <v>4153820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268025</v>
      </c>
      <c r="I213" s="22">
        <f>INDEX(Data[],MATCH($A213,Data[Dist],0),MATCH(I$5,Data[#Headers],0))</f>
        <v>348387</v>
      </c>
      <c r="K213" s="69">
        <f>INDEX('Payment Total'!$A$7:$H$331,MATCH('Payment by Source'!$A213,'Payment Total'!$A$7:$A$331,0),5)-I213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2688168</v>
      </c>
      <c r="V213" s="152">
        <f t="shared" si="10"/>
        <v>268817</v>
      </c>
      <c r="W213" s="152">
        <f t="shared" si="11"/>
        <v>2688170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658011</v>
      </c>
      <c r="I214" s="22">
        <f>INDEX(Data[],MATCH($A214,Data[Dist],0),MATCH(I$5,Data[#Headers],0))</f>
        <v>815897</v>
      </c>
      <c r="K214" s="69">
        <f>INDEX('Payment Total'!$A$7:$H$331,MATCH('Payment by Source'!$A214,'Payment Total'!$A$7:$A$331,0),5)-I214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6597205</v>
      </c>
      <c r="V214" s="152">
        <f t="shared" si="10"/>
        <v>659721</v>
      </c>
      <c r="W214" s="152">
        <f t="shared" si="11"/>
        <v>6597210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235832</v>
      </c>
      <c r="I215" s="22">
        <f>INDEX(Data[],MATCH($A215,Data[Dist],0),MATCH(I$5,Data[#Headers],0))</f>
        <v>304939</v>
      </c>
      <c r="K215" s="69">
        <f>INDEX('Payment Total'!$A$7:$H$331,MATCH('Payment by Source'!$A215,'Payment Total'!$A$7:$A$331,0),5)-I215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2365658</v>
      </c>
      <c r="V215" s="152">
        <f t="shared" si="10"/>
        <v>236566</v>
      </c>
      <c r="W215" s="152">
        <f t="shared" si="11"/>
        <v>2365660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274924</v>
      </c>
      <c r="I216" s="22">
        <f>INDEX(Data[],MATCH($A216,Data[Dist],0),MATCH(I$5,Data[#Headers],0))</f>
        <v>346612</v>
      </c>
      <c r="K216" s="69">
        <f>INDEX('Payment Total'!$A$7:$H$331,MATCH('Payment by Source'!$A216,'Payment Total'!$A$7:$A$331,0),5)-I216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2757603</v>
      </c>
      <c r="V216" s="152">
        <f t="shared" si="10"/>
        <v>275760</v>
      </c>
      <c r="W216" s="152">
        <f t="shared" si="11"/>
        <v>2757600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35040</v>
      </c>
      <c r="I217" s="22">
        <f>INDEX(Data[],MATCH($A217,Data[Dist],0),MATCH(I$5,Data[#Headers],0))</f>
        <v>73610</v>
      </c>
      <c r="K217" s="69">
        <f>INDEX('Payment Total'!$A$7:$H$331,MATCH('Payment by Source'!$A217,'Payment Total'!$A$7:$A$331,0),5)-I217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353957</v>
      </c>
      <c r="V217" s="152">
        <f t="shared" si="10"/>
        <v>35396</v>
      </c>
      <c r="W217" s="152">
        <f t="shared" si="11"/>
        <v>353960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1230297</v>
      </c>
      <c r="I218" s="22">
        <f>INDEX(Data[],MATCH($A218,Data[Dist],0),MATCH(I$5,Data[#Headers],0))</f>
        <v>1502998</v>
      </c>
      <c r="K218" s="69">
        <f>INDEX('Payment Total'!$A$7:$H$331,MATCH('Payment by Source'!$A218,'Payment Total'!$A$7:$A$331,0),5)-I218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12334400</v>
      </c>
      <c r="V218" s="152">
        <f t="shared" si="10"/>
        <v>1233440</v>
      </c>
      <c r="W218" s="152">
        <f t="shared" si="11"/>
        <v>12334400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1628759</v>
      </c>
      <c r="I219" s="22">
        <f>INDEX(Data[],MATCH($A219,Data[Dist],0),MATCH(I$5,Data[#Headers],0))</f>
        <v>2042342</v>
      </c>
      <c r="K219" s="69">
        <f>INDEX('Payment Total'!$A$7:$H$331,MATCH('Payment by Source'!$A219,'Payment Total'!$A$7:$A$331,0),5)-I219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16334096</v>
      </c>
      <c r="V219" s="152">
        <f t="shared" si="10"/>
        <v>1633410</v>
      </c>
      <c r="W219" s="152">
        <f t="shared" si="11"/>
        <v>16334100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200788</v>
      </c>
      <c r="I220" s="22">
        <f>INDEX(Data[],MATCH($A220,Data[Dist],0),MATCH(I$5,Data[#Headers],0))</f>
        <v>269748</v>
      </c>
      <c r="K220" s="69">
        <f>INDEX('Payment Total'!$A$7:$H$331,MATCH('Payment by Source'!$A220,'Payment Total'!$A$7:$A$331,0),5)-I220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2014666</v>
      </c>
      <c r="V220" s="152">
        <f t="shared" si="10"/>
        <v>201467</v>
      </c>
      <c r="W220" s="152">
        <f t="shared" si="11"/>
        <v>2014670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260303</v>
      </c>
      <c r="I221" s="22">
        <f>INDEX(Data[],MATCH($A221,Data[Dist],0),MATCH(I$5,Data[#Headers],0))</f>
        <v>335080</v>
      </c>
      <c r="K221" s="69">
        <f>INDEX('Payment Total'!$A$7:$H$331,MATCH('Payment by Source'!$A221,'Payment Total'!$A$7:$A$331,0),5)-I221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2610709</v>
      </c>
      <c r="V221" s="152">
        <f t="shared" si="10"/>
        <v>261071</v>
      </c>
      <c r="W221" s="152">
        <f t="shared" si="11"/>
        <v>2610710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2236965</v>
      </c>
      <c r="I222" s="22">
        <f>INDEX(Data[],MATCH($A222,Data[Dist],0),MATCH(I$5,Data[#Headers],0))</f>
        <v>2681474</v>
      </c>
      <c r="K222" s="69">
        <f>INDEX('Payment Total'!$A$7:$H$331,MATCH('Payment by Source'!$A222,'Payment Total'!$A$7:$A$331,0),5)-I222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22421082</v>
      </c>
      <c r="V222" s="152">
        <f t="shared" si="10"/>
        <v>2242108</v>
      </c>
      <c r="W222" s="152">
        <f t="shared" si="11"/>
        <v>22421080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344139</v>
      </c>
      <c r="I223" s="22">
        <f>INDEX(Data[],MATCH($A223,Data[Dist],0),MATCH(I$5,Data[#Headers],0))</f>
        <v>442801</v>
      </c>
      <c r="K223" s="69">
        <f>INDEX('Payment Total'!$A$7:$H$331,MATCH('Payment by Source'!$A223,'Payment Total'!$A$7:$A$331,0),5)-I223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3452148</v>
      </c>
      <c r="V223" s="152">
        <f t="shared" si="10"/>
        <v>345215</v>
      </c>
      <c r="W223" s="152">
        <f t="shared" si="11"/>
        <v>3452150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411201</v>
      </c>
      <c r="I224" s="22">
        <f>INDEX(Data[],MATCH($A224,Data[Dist],0),MATCH(I$5,Data[#Headers],0))</f>
        <v>541877</v>
      </c>
      <c r="K224" s="69">
        <f>INDEX('Payment Total'!$A$7:$H$331,MATCH('Payment by Source'!$A224,'Payment Total'!$A$7:$A$331,0),5)-I224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4125895</v>
      </c>
      <c r="V224" s="152">
        <f t="shared" si="10"/>
        <v>412590</v>
      </c>
      <c r="W224" s="152">
        <f t="shared" si="11"/>
        <v>4125900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926445</v>
      </c>
      <c r="I225" s="22">
        <f>INDEX(Data[],MATCH($A225,Data[Dist],0),MATCH(I$5,Data[#Headers],0))</f>
        <v>1097714</v>
      </c>
      <c r="K225" s="69">
        <f>INDEX('Payment Total'!$A$7:$H$331,MATCH('Payment by Source'!$A225,'Payment Total'!$A$7:$A$331,0),5)-I225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9284356</v>
      </c>
      <c r="V225" s="152">
        <f t="shared" si="10"/>
        <v>928436</v>
      </c>
      <c r="W225" s="152">
        <f t="shared" si="11"/>
        <v>9284360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244638</v>
      </c>
      <c r="I226" s="22">
        <f>INDEX(Data[],MATCH($A226,Data[Dist],0),MATCH(I$5,Data[#Headers],0))</f>
        <v>331409</v>
      </c>
      <c r="K226" s="69">
        <f>INDEX('Payment Total'!$A$7:$H$331,MATCH('Payment by Source'!$A226,'Payment Total'!$A$7:$A$331,0),5)-I226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2455230</v>
      </c>
      <c r="V226" s="152">
        <f t="shared" si="10"/>
        <v>245523</v>
      </c>
      <c r="W226" s="152">
        <f t="shared" si="11"/>
        <v>2455230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-73903</v>
      </c>
      <c r="I227" s="22">
        <f>INDEX(Data[],MATCH($A227,Data[Dist],0),MATCH(I$5,Data[#Headers],0))</f>
        <v>78192</v>
      </c>
      <c r="K227" s="69">
        <f>INDEX('Payment Total'!$A$7:$H$331,MATCH('Payment by Source'!$A227,'Payment Total'!$A$7:$A$331,0),5)-I227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-723027</v>
      </c>
      <c r="V227" s="152">
        <f t="shared" si="10"/>
        <v>-72303</v>
      </c>
      <c r="W227" s="152">
        <f t="shared" si="11"/>
        <v>-723030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114050</v>
      </c>
      <c r="I228" s="22">
        <f>INDEX(Data[],MATCH($A228,Data[Dist],0),MATCH(I$5,Data[#Headers],0))</f>
        <v>146324</v>
      </c>
      <c r="K228" s="69">
        <f>INDEX('Payment Total'!$A$7:$H$331,MATCH('Payment by Source'!$A228,'Payment Total'!$A$7:$A$331,0),5)-I228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1143741</v>
      </c>
      <c r="V228" s="152">
        <f t="shared" si="10"/>
        <v>114374</v>
      </c>
      <c r="W228" s="152">
        <f t="shared" si="11"/>
        <v>1143740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55090</v>
      </c>
      <c r="I229" s="22">
        <f>INDEX(Data[],MATCH($A229,Data[Dist],0),MATCH(I$5,Data[#Headers],0))</f>
        <v>80211</v>
      </c>
      <c r="K229" s="69">
        <f>INDEX('Payment Total'!$A$7:$H$331,MATCH('Payment by Source'!$A229,'Payment Total'!$A$7:$A$331,0),5)-I229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553577</v>
      </c>
      <c r="V229" s="152">
        <f t="shared" si="10"/>
        <v>55358</v>
      </c>
      <c r="W229" s="152">
        <f t="shared" si="11"/>
        <v>553580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460272</v>
      </c>
      <c r="I230" s="22">
        <f>INDEX(Data[],MATCH($A230,Data[Dist],0),MATCH(I$5,Data[#Headers],0))</f>
        <v>588585</v>
      </c>
      <c r="K230" s="69">
        <f>INDEX('Payment Total'!$A$7:$H$331,MATCH('Payment by Source'!$A230,'Payment Total'!$A$7:$A$331,0),5)-I230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4616121</v>
      </c>
      <c r="V230" s="152">
        <f t="shared" si="10"/>
        <v>461612</v>
      </c>
      <c r="W230" s="152">
        <f t="shared" si="11"/>
        <v>4616120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1383536</v>
      </c>
      <c r="I231" s="22">
        <f>INDEX(Data[],MATCH($A231,Data[Dist],0),MATCH(I$5,Data[#Headers],0))</f>
        <v>1692263</v>
      </c>
      <c r="K231" s="69">
        <f>INDEX('Payment Total'!$A$7:$H$331,MATCH('Payment by Source'!$A231,'Payment Total'!$A$7:$A$331,0),5)-I231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13869218</v>
      </c>
      <c r="V231" s="152">
        <f t="shared" si="10"/>
        <v>1386922</v>
      </c>
      <c r="W231" s="152">
        <f t="shared" si="11"/>
        <v>13869220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3786230</v>
      </c>
      <c r="I232" s="22">
        <f>INDEX(Data[],MATCH($A232,Data[Dist],0),MATCH(I$5,Data[#Headers],0))</f>
        <v>4469980</v>
      </c>
      <c r="K232" s="69">
        <f>INDEX('Payment Total'!$A$7:$H$331,MATCH('Payment by Source'!$A232,'Payment Total'!$A$7:$A$331,0),5)-I232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37938386</v>
      </c>
      <c r="V232" s="152">
        <f t="shared" si="10"/>
        <v>3793839</v>
      </c>
      <c r="W232" s="152">
        <f t="shared" si="11"/>
        <v>37938390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264857</v>
      </c>
      <c r="I233" s="22">
        <f>INDEX(Data[],MATCH($A233,Data[Dist],0),MATCH(I$5,Data[#Headers],0))</f>
        <v>353899</v>
      </c>
      <c r="K233" s="69">
        <f>INDEX('Payment Total'!$A$7:$H$331,MATCH('Payment by Source'!$A233,'Payment Total'!$A$7:$A$331,0),5)-I233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2658226</v>
      </c>
      <c r="V233" s="152">
        <f t="shared" si="10"/>
        <v>265823</v>
      </c>
      <c r="W233" s="152">
        <f t="shared" si="11"/>
        <v>2658230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73998</v>
      </c>
      <c r="I234" s="22">
        <f>INDEX(Data[],MATCH($A234,Data[Dist],0),MATCH(I$5,Data[#Headers],0))</f>
        <v>100288</v>
      </c>
      <c r="K234" s="69">
        <f>INDEX('Payment Total'!$A$7:$H$331,MATCH('Payment by Source'!$A234,'Payment Total'!$A$7:$A$331,0),5)-I234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742782</v>
      </c>
      <c r="V234" s="152">
        <f t="shared" si="10"/>
        <v>74278</v>
      </c>
      <c r="W234" s="152">
        <f t="shared" si="11"/>
        <v>742780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93864</v>
      </c>
      <c r="I235" s="22">
        <f>INDEX(Data[],MATCH($A235,Data[Dist],0),MATCH(I$5,Data[#Headers],0))</f>
        <v>175033</v>
      </c>
      <c r="K235" s="69">
        <f>INDEX('Payment Total'!$A$7:$H$331,MATCH('Payment by Source'!$A235,'Payment Total'!$A$7:$A$331,0),5)-I235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947075</v>
      </c>
      <c r="V235" s="152">
        <f t="shared" si="10"/>
        <v>94708</v>
      </c>
      <c r="W235" s="152">
        <f t="shared" si="11"/>
        <v>947080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245883</v>
      </c>
      <c r="I236" s="22">
        <f>INDEX(Data[],MATCH($A236,Data[Dist],0),MATCH(I$5,Data[#Headers],0))</f>
        <v>326081</v>
      </c>
      <c r="K236" s="69">
        <f>INDEX('Payment Total'!$A$7:$H$331,MATCH('Payment by Source'!$A236,'Payment Total'!$A$7:$A$331,0),5)-I236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2467078</v>
      </c>
      <c r="V236" s="152">
        <f t="shared" si="10"/>
        <v>246708</v>
      </c>
      <c r="W236" s="152">
        <f t="shared" si="11"/>
        <v>2467080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1072498</v>
      </c>
      <c r="I237" s="22">
        <f>INDEX(Data[],MATCH($A237,Data[Dist],0),MATCH(I$5,Data[#Headers],0))</f>
        <v>1364077</v>
      </c>
      <c r="K237" s="69">
        <f>INDEX('Payment Total'!$A$7:$H$331,MATCH('Payment by Source'!$A237,'Payment Total'!$A$7:$A$331,0),5)-I237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10757707</v>
      </c>
      <c r="V237" s="152">
        <f t="shared" si="10"/>
        <v>1075771</v>
      </c>
      <c r="W237" s="152">
        <f t="shared" si="11"/>
        <v>10757710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1325212</v>
      </c>
      <c r="I238" s="22">
        <f>INDEX(Data[],MATCH($A238,Data[Dist],0),MATCH(I$5,Data[#Headers],0))</f>
        <v>1583208</v>
      </c>
      <c r="K238" s="69">
        <f>INDEX('Payment Total'!$A$7:$H$331,MATCH('Payment by Source'!$A238,'Payment Total'!$A$7:$A$331,0),5)-I238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13279947</v>
      </c>
      <c r="V238" s="152">
        <f t="shared" si="10"/>
        <v>1327995</v>
      </c>
      <c r="W238" s="152">
        <f t="shared" si="11"/>
        <v>13279950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2982925</v>
      </c>
      <c r="I239" s="22">
        <f>INDEX(Data[],MATCH($A239,Data[Dist],0),MATCH(I$5,Data[#Headers],0))</f>
        <v>3691042</v>
      </c>
      <c r="K239" s="69">
        <f>INDEX('Payment Total'!$A$7:$H$331,MATCH('Payment by Source'!$A239,'Payment Total'!$A$7:$A$331,0),5)-I239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29912675</v>
      </c>
      <c r="V239" s="152">
        <f t="shared" si="10"/>
        <v>2991268</v>
      </c>
      <c r="W239" s="152">
        <f t="shared" si="11"/>
        <v>29912680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464028</v>
      </c>
      <c r="I240" s="22">
        <f>INDEX(Data[],MATCH($A240,Data[Dist],0),MATCH(I$5,Data[#Headers],0))</f>
        <v>558872</v>
      </c>
      <c r="K240" s="69">
        <f>INDEX('Payment Total'!$A$7:$H$331,MATCH('Payment by Source'!$A240,'Payment Total'!$A$7:$A$331,0),5)-I240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4650964</v>
      </c>
      <c r="V240" s="152">
        <f t="shared" si="10"/>
        <v>465096</v>
      </c>
      <c r="W240" s="152">
        <f t="shared" si="11"/>
        <v>4650960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122191</v>
      </c>
      <c r="I241" s="22">
        <f>INDEX(Data[],MATCH($A241,Data[Dist],0),MATCH(I$5,Data[#Headers],0))</f>
        <v>223125</v>
      </c>
      <c r="K241" s="69">
        <f>INDEX('Payment Total'!$A$7:$H$331,MATCH('Payment by Source'!$A241,'Payment Total'!$A$7:$A$331,0),5)-I241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1439389</v>
      </c>
      <c r="V241" s="152">
        <f t="shared" si="10"/>
        <v>143939</v>
      </c>
      <c r="W241" s="152">
        <f t="shared" si="11"/>
        <v>1439390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481132</v>
      </c>
      <c r="I242" s="22">
        <f>INDEX(Data[],MATCH($A242,Data[Dist],0),MATCH(I$5,Data[#Headers],0))</f>
        <v>575306</v>
      </c>
      <c r="K242" s="69">
        <f>INDEX('Payment Total'!$A$7:$H$331,MATCH('Payment by Source'!$A242,'Payment Total'!$A$7:$A$331,0),5)-I242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4821721</v>
      </c>
      <c r="V242" s="152">
        <f t="shared" si="10"/>
        <v>482172</v>
      </c>
      <c r="W242" s="152">
        <f t="shared" si="11"/>
        <v>4821720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583958</v>
      </c>
      <c r="I243" s="22">
        <f>INDEX(Data[],MATCH($A243,Data[Dist],0),MATCH(I$5,Data[#Headers],0))</f>
        <v>723903</v>
      </c>
      <c r="K243" s="69">
        <f>INDEX('Payment Total'!$A$7:$H$331,MATCH('Payment by Source'!$A243,'Payment Total'!$A$7:$A$331,0),5)-I243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5855083</v>
      </c>
      <c r="V243" s="152">
        <f t="shared" si="10"/>
        <v>585508</v>
      </c>
      <c r="W243" s="152">
        <f t="shared" si="11"/>
        <v>5855080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521135</v>
      </c>
      <c r="I244" s="22">
        <f>INDEX(Data[],MATCH($A244,Data[Dist],0),MATCH(I$5,Data[#Headers],0))</f>
        <v>672437</v>
      </c>
      <c r="K244" s="69">
        <f>INDEX('Payment Total'!$A$7:$H$331,MATCH('Payment by Source'!$A244,'Payment Total'!$A$7:$A$331,0),5)-I244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5701944</v>
      </c>
      <c r="V244" s="152">
        <f t="shared" si="10"/>
        <v>570194</v>
      </c>
      <c r="W244" s="152">
        <f t="shared" si="11"/>
        <v>5701940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102475</v>
      </c>
      <c r="I245" s="22">
        <f>INDEX(Data[],MATCH($A245,Data[Dist],0),MATCH(I$5,Data[#Headers],0))</f>
        <v>147755</v>
      </c>
      <c r="K245" s="69">
        <f>INDEX('Payment Total'!$A$7:$H$331,MATCH('Payment by Source'!$A245,'Payment Total'!$A$7:$A$331,0),5)-I245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1029759</v>
      </c>
      <c r="V245" s="152">
        <f t="shared" si="10"/>
        <v>102976</v>
      </c>
      <c r="W245" s="152">
        <f t="shared" si="11"/>
        <v>1029760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96429</v>
      </c>
      <c r="I246" s="22">
        <f>INDEX(Data[],MATCH($A246,Data[Dist],0),MATCH(I$5,Data[#Headers],0))</f>
        <v>152947</v>
      </c>
      <c r="K246" s="69">
        <f>INDEX('Payment Total'!$A$7:$H$331,MATCH('Payment by Source'!$A246,'Payment Total'!$A$7:$A$331,0),5)-I246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969273</v>
      </c>
      <c r="V246" s="152">
        <f t="shared" si="10"/>
        <v>96927</v>
      </c>
      <c r="W246" s="152">
        <f t="shared" si="11"/>
        <v>969270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466148</v>
      </c>
      <c r="I247" s="22">
        <f>INDEX(Data[],MATCH($A247,Data[Dist],0),MATCH(I$5,Data[#Headers],0))</f>
        <v>594898</v>
      </c>
      <c r="K247" s="69">
        <f>INDEX('Payment Total'!$A$7:$H$331,MATCH('Payment by Source'!$A247,'Payment Total'!$A$7:$A$331,0),5)-I247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4674251</v>
      </c>
      <c r="V247" s="152">
        <f t="shared" si="10"/>
        <v>467425</v>
      </c>
      <c r="W247" s="152">
        <f t="shared" si="11"/>
        <v>4674250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541257</v>
      </c>
      <c r="I248" s="22">
        <f>INDEX(Data[],MATCH($A248,Data[Dist],0),MATCH(I$5,Data[#Headers],0))</f>
        <v>677770</v>
      </c>
      <c r="K248" s="69">
        <f>INDEX('Payment Total'!$A$7:$H$331,MATCH('Payment by Source'!$A248,'Payment Total'!$A$7:$A$331,0),5)-I248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5427652</v>
      </c>
      <c r="V248" s="152">
        <f t="shared" si="10"/>
        <v>542765</v>
      </c>
      <c r="W248" s="152">
        <f t="shared" si="11"/>
        <v>5427650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208230</v>
      </c>
      <c r="I249" s="22">
        <f>INDEX(Data[],MATCH($A249,Data[Dist],0),MATCH(I$5,Data[#Headers],0))</f>
        <v>267679</v>
      </c>
      <c r="K249" s="69">
        <f>INDEX('Payment Total'!$A$7:$H$331,MATCH('Payment by Source'!$A249,'Payment Total'!$A$7:$A$331,0),5)-I249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2088692</v>
      </c>
      <c r="V249" s="152">
        <f t="shared" si="10"/>
        <v>208869</v>
      </c>
      <c r="W249" s="152">
        <f t="shared" si="11"/>
        <v>2088690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97626</v>
      </c>
      <c r="I250" s="22">
        <f>INDEX(Data[],MATCH($A250,Data[Dist],0),MATCH(I$5,Data[#Headers],0))</f>
        <v>125805</v>
      </c>
      <c r="K250" s="69">
        <f>INDEX('Payment Total'!$A$7:$H$331,MATCH('Payment by Source'!$A250,'Payment Total'!$A$7:$A$331,0),5)-I250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979151</v>
      </c>
      <c r="V250" s="152">
        <f t="shared" si="10"/>
        <v>97915</v>
      </c>
      <c r="W250" s="152">
        <f t="shared" si="11"/>
        <v>979150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238967</v>
      </c>
      <c r="I251" s="22">
        <f>INDEX(Data[],MATCH($A251,Data[Dist],0),MATCH(I$5,Data[#Headers],0))</f>
        <v>316960</v>
      </c>
      <c r="K251" s="69">
        <f>INDEX('Payment Total'!$A$7:$H$331,MATCH('Payment by Source'!$A251,'Payment Total'!$A$7:$A$331,0),5)-I251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2398236</v>
      </c>
      <c r="V251" s="152">
        <f t="shared" si="10"/>
        <v>239824</v>
      </c>
      <c r="W251" s="152">
        <f t="shared" si="11"/>
        <v>2398240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160204</v>
      </c>
      <c r="I252" s="22">
        <f>INDEX(Data[],MATCH($A252,Data[Dist],0),MATCH(I$5,Data[#Headers],0))</f>
        <v>309364</v>
      </c>
      <c r="K252" s="69">
        <f>INDEX('Payment Total'!$A$7:$H$331,MATCH('Payment by Source'!$A252,'Payment Total'!$A$7:$A$331,0),5)-I252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1618061</v>
      </c>
      <c r="V252" s="152">
        <f t="shared" si="10"/>
        <v>161806</v>
      </c>
      <c r="W252" s="152">
        <f t="shared" si="11"/>
        <v>1618060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143050</v>
      </c>
      <c r="I253" s="22">
        <f>INDEX(Data[],MATCH($A253,Data[Dist],0),MATCH(I$5,Data[#Headers],0))</f>
        <v>193265</v>
      </c>
      <c r="K253" s="69">
        <f>INDEX('Payment Total'!$A$7:$H$331,MATCH('Payment by Source'!$A253,'Payment Total'!$A$7:$A$331,0),5)-I253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1435838</v>
      </c>
      <c r="V253" s="152">
        <f t="shared" si="10"/>
        <v>143584</v>
      </c>
      <c r="W253" s="152">
        <f t="shared" si="11"/>
        <v>1435840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67062</v>
      </c>
      <c r="I254" s="22">
        <f>INDEX(Data[],MATCH($A254,Data[Dist],0),MATCH(I$5,Data[#Headers],0))</f>
        <v>95642</v>
      </c>
      <c r="K254" s="69">
        <f>INDEX('Payment Total'!$A$7:$H$331,MATCH('Payment by Source'!$A254,'Payment Total'!$A$7:$A$331,0),5)-I254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673855</v>
      </c>
      <c r="V254" s="152">
        <f t="shared" si="10"/>
        <v>67386</v>
      </c>
      <c r="W254" s="152">
        <f t="shared" si="11"/>
        <v>673860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648825</v>
      </c>
      <c r="I255" s="22">
        <f>INDEX(Data[],MATCH($A255,Data[Dist],0),MATCH(I$5,Data[#Headers],0))</f>
        <v>842826</v>
      </c>
      <c r="K255" s="69">
        <f>INDEX('Payment Total'!$A$7:$H$331,MATCH('Payment by Source'!$A255,'Payment Total'!$A$7:$A$331,0),5)-I255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6509621</v>
      </c>
      <c r="V255" s="152">
        <f t="shared" si="10"/>
        <v>650962</v>
      </c>
      <c r="W255" s="152">
        <f t="shared" si="11"/>
        <v>6509620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110194</v>
      </c>
      <c r="I256" s="22">
        <f>INDEX(Data[],MATCH($A256,Data[Dist],0),MATCH(I$5,Data[#Headers],0))</f>
        <v>148273</v>
      </c>
      <c r="K256" s="69">
        <f>INDEX('Payment Total'!$A$7:$H$331,MATCH('Payment by Source'!$A256,'Payment Total'!$A$7:$A$331,0),5)-I256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1111152</v>
      </c>
      <c r="V256" s="152">
        <f t="shared" si="10"/>
        <v>111115</v>
      </c>
      <c r="W256" s="152">
        <f t="shared" si="11"/>
        <v>1111150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353183</v>
      </c>
      <c r="I257" s="22">
        <f>INDEX(Data[],MATCH($A257,Data[Dist],0),MATCH(I$5,Data[#Headers],0))</f>
        <v>462705</v>
      </c>
      <c r="K257" s="69">
        <f>INDEX('Payment Total'!$A$7:$H$331,MATCH('Payment by Source'!$A257,'Payment Total'!$A$7:$A$331,0),5)-I257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3543286</v>
      </c>
      <c r="V257" s="152">
        <f t="shared" si="10"/>
        <v>354329</v>
      </c>
      <c r="W257" s="152">
        <f t="shared" si="11"/>
        <v>3543290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629381</v>
      </c>
      <c r="I258" s="22">
        <f>INDEX(Data[],MATCH($A258,Data[Dist],0),MATCH(I$5,Data[#Headers],0))</f>
        <v>787628</v>
      </c>
      <c r="K258" s="69">
        <f>INDEX('Payment Total'!$A$7:$H$331,MATCH('Payment by Source'!$A258,'Payment Total'!$A$7:$A$331,0),5)-I258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6310362</v>
      </c>
      <c r="V258" s="152">
        <f t="shared" si="10"/>
        <v>631036</v>
      </c>
      <c r="W258" s="152">
        <f t="shared" si="11"/>
        <v>6310360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564644</v>
      </c>
      <c r="I259" s="22">
        <f>INDEX(Data[],MATCH($A259,Data[Dist],0),MATCH(I$5,Data[#Headers],0))</f>
        <v>705664</v>
      </c>
      <c r="K259" s="69">
        <f>INDEX('Payment Total'!$A$7:$H$331,MATCH('Payment by Source'!$A259,'Payment Total'!$A$7:$A$331,0),5)-I259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5662205</v>
      </c>
      <c r="V259" s="152">
        <f t="shared" si="10"/>
        <v>566221</v>
      </c>
      <c r="W259" s="152">
        <f t="shared" si="11"/>
        <v>5662210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344051</v>
      </c>
      <c r="I260" s="22">
        <f>INDEX(Data[],MATCH($A260,Data[Dist],0),MATCH(I$5,Data[#Headers],0))</f>
        <v>442507</v>
      </c>
      <c r="K260" s="69">
        <f>INDEX('Payment Total'!$A$7:$H$331,MATCH('Payment by Source'!$A260,'Payment Total'!$A$7:$A$331,0),5)-I260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3450863</v>
      </c>
      <c r="V260" s="152">
        <f t="shared" si="10"/>
        <v>345086</v>
      </c>
      <c r="W260" s="152">
        <f t="shared" si="11"/>
        <v>3450860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214282</v>
      </c>
      <c r="I261" s="22">
        <f>INDEX(Data[],MATCH($A261,Data[Dist],0),MATCH(I$5,Data[#Headers],0))</f>
        <v>271801</v>
      </c>
      <c r="K261" s="69">
        <f>INDEX('Payment Total'!$A$7:$H$331,MATCH('Payment by Source'!$A261,'Payment Total'!$A$7:$A$331,0),5)-I261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2148607</v>
      </c>
      <c r="V261" s="152">
        <f t="shared" si="10"/>
        <v>214861</v>
      </c>
      <c r="W261" s="152">
        <f t="shared" si="11"/>
        <v>2148610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319319</v>
      </c>
      <c r="I262" s="22">
        <f>INDEX(Data[],MATCH($A262,Data[Dist],0),MATCH(I$5,Data[#Headers],0))</f>
        <v>398295</v>
      </c>
      <c r="K262" s="69">
        <f>INDEX('Payment Total'!$A$7:$H$331,MATCH('Payment by Source'!$A262,'Payment Total'!$A$7:$A$331,0),5)-I262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3201483</v>
      </c>
      <c r="V262" s="152">
        <f t="shared" si="10"/>
        <v>320148</v>
      </c>
      <c r="W262" s="152">
        <f t="shared" si="11"/>
        <v>3201480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870956</v>
      </c>
      <c r="I263" s="22">
        <f>INDEX(Data[],MATCH($A263,Data[Dist],0),MATCH(I$5,Data[#Headers],0))</f>
        <v>1102446</v>
      </c>
      <c r="K263" s="69">
        <f>INDEX('Payment Total'!$A$7:$H$331,MATCH('Payment by Source'!$A263,'Payment Total'!$A$7:$A$331,0),5)-I263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8732076</v>
      </c>
      <c r="V263" s="152">
        <f t="shared" ref="V263:V326" si="13">ROUND(U263/10,0)</f>
        <v>873208</v>
      </c>
      <c r="W263" s="152">
        <f t="shared" ref="W263:W326" si="14">V263*10</f>
        <v>8732080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10953556</v>
      </c>
      <c r="I264" s="22">
        <f>INDEX(Data[],MATCH($A264,Data[Dist],0),MATCH(I$5,Data[#Headers],0))</f>
        <v>12929124</v>
      </c>
      <c r="K264" s="69">
        <f>INDEX('Payment Total'!$A$7:$H$331,MATCH('Payment by Source'!$A264,'Payment Total'!$A$7:$A$331,0),5)-I264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109758334</v>
      </c>
      <c r="V264" s="152">
        <f t="shared" si="13"/>
        <v>10975833</v>
      </c>
      <c r="W264" s="152">
        <f t="shared" si="14"/>
        <v>109758330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198244</v>
      </c>
      <c r="I265" s="22">
        <f>INDEX(Data[],MATCH($A265,Data[Dist],0),MATCH(I$5,Data[#Headers],0))</f>
        <v>269173</v>
      </c>
      <c r="K265" s="69">
        <f>INDEX('Payment Total'!$A$7:$H$331,MATCH('Payment by Source'!$A265,'Payment Total'!$A$7:$A$331,0),5)-I265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1989064</v>
      </c>
      <c r="V265" s="152">
        <f t="shared" si="13"/>
        <v>198906</v>
      </c>
      <c r="W265" s="152">
        <f t="shared" si="14"/>
        <v>1989060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387547</v>
      </c>
      <c r="I266" s="22">
        <f>INDEX(Data[],MATCH($A266,Data[Dist],0),MATCH(I$5,Data[#Headers],0))</f>
        <v>522065</v>
      </c>
      <c r="K266" s="69">
        <f>INDEX('Payment Total'!$A$7:$H$331,MATCH('Payment by Source'!$A266,'Payment Total'!$A$7:$A$331,0),5)-I266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3889405</v>
      </c>
      <c r="V266" s="152">
        <f t="shared" si="13"/>
        <v>388941</v>
      </c>
      <c r="W266" s="152">
        <f t="shared" si="14"/>
        <v>3889410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749890</v>
      </c>
      <c r="I267" s="22">
        <f>INDEX(Data[],MATCH($A267,Data[Dist],0),MATCH(I$5,Data[#Headers],0))</f>
        <v>936802</v>
      </c>
      <c r="K267" s="69">
        <f>INDEX('Payment Total'!$A$7:$H$331,MATCH('Payment by Source'!$A267,'Payment Total'!$A$7:$A$331,0),5)-I267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7520696</v>
      </c>
      <c r="V267" s="152">
        <f t="shared" si="13"/>
        <v>752070</v>
      </c>
      <c r="W267" s="152">
        <f t="shared" si="14"/>
        <v>7520700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306349</v>
      </c>
      <c r="I268" s="22">
        <f>INDEX(Data[],MATCH($A268,Data[Dist],0),MATCH(I$5,Data[#Headers],0))</f>
        <v>374973</v>
      </c>
      <c r="K268" s="69">
        <f>INDEX('Payment Total'!$A$7:$H$331,MATCH('Payment by Source'!$A268,'Payment Total'!$A$7:$A$331,0),5)-I268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3071089</v>
      </c>
      <c r="V268" s="152">
        <f t="shared" si="13"/>
        <v>307109</v>
      </c>
      <c r="W268" s="152">
        <f t="shared" si="14"/>
        <v>3071090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271346</v>
      </c>
      <c r="I269" s="22">
        <f>INDEX(Data[],MATCH($A269,Data[Dist],0),MATCH(I$5,Data[#Headers],0))</f>
        <v>363295</v>
      </c>
      <c r="K269" s="69">
        <f>INDEX('Payment Total'!$A$7:$H$331,MATCH('Payment by Source'!$A269,'Payment Total'!$A$7:$A$331,0),5)-I269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2722879</v>
      </c>
      <c r="V269" s="152">
        <f t="shared" si="13"/>
        <v>272288</v>
      </c>
      <c r="W269" s="152">
        <f t="shared" si="14"/>
        <v>2722880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541917</v>
      </c>
      <c r="I270" s="22">
        <f>INDEX(Data[],MATCH($A270,Data[Dist],0),MATCH(I$5,Data[#Headers],0))</f>
        <v>696956</v>
      </c>
      <c r="K270" s="69">
        <f>INDEX('Payment Total'!$A$7:$H$331,MATCH('Payment by Source'!$A270,'Payment Total'!$A$7:$A$331,0),5)-I270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5435572</v>
      </c>
      <c r="V270" s="152">
        <f t="shared" si="13"/>
        <v>543557</v>
      </c>
      <c r="W270" s="152">
        <f t="shared" si="14"/>
        <v>5435570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96652</v>
      </c>
      <c r="I271" s="22">
        <f>INDEX(Data[],MATCH($A271,Data[Dist],0),MATCH(I$5,Data[#Headers],0))</f>
        <v>122314</v>
      </c>
      <c r="K271" s="69">
        <f>INDEX('Payment Total'!$A$7:$H$331,MATCH('Payment by Source'!$A271,'Payment Total'!$A$7:$A$331,0),5)-I271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969427</v>
      </c>
      <c r="V271" s="152">
        <f t="shared" si="13"/>
        <v>96943</v>
      </c>
      <c r="W271" s="152">
        <f t="shared" si="14"/>
        <v>969430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754424</v>
      </c>
      <c r="I272" s="22">
        <f>INDEX(Data[],MATCH($A272,Data[Dist],0),MATCH(I$5,Data[#Headers],0))</f>
        <v>954377</v>
      </c>
      <c r="K272" s="69">
        <f>INDEX('Payment Total'!$A$7:$H$331,MATCH('Payment by Source'!$A272,'Payment Total'!$A$7:$A$331,0),5)-I272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8827443</v>
      </c>
      <c r="V272" s="152">
        <f t="shared" si="13"/>
        <v>882744</v>
      </c>
      <c r="W272" s="152">
        <f t="shared" si="14"/>
        <v>8827440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270199</v>
      </c>
      <c r="I273" s="22">
        <f>INDEX(Data[],MATCH($A273,Data[Dist],0),MATCH(I$5,Data[#Headers],0))</f>
        <v>351057</v>
      </c>
      <c r="K273" s="69">
        <f>INDEX('Payment Total'!$A$7:$H$331,MATCH('Payment by Source'!$A273,'Payment Total'!$A$7:$A$331,0),5)-I273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2709746</v>
      </c>
      <c r="V273" s="152">
        <f t="shared" si="13"/>
        <v>270975</v>
      </c>
      <c r="W273" s="152">
        <f t="shared" si="14"/>
        <v>2709750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4436409</v>
      </c>
      <c r="I274" s="22">
        <f>INDEX(Data[],MATCH($A274,Data[Dist],0),MATCH(I$5,Data[#Headers],0))</f>
        <v>5357676</v>
      </c>
      <c r="K274" s="69">
        <f>INDEX('Payment Total'!$A$7:$H$331,MATCH('Payment by Source'!$A274,'Payment Total'!$A$7:$A$331,0),5)-I274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44472332</v>
      </c>
      <c r="V274" s="152">
        <f t="shared" si="13"/>
        <v>4447233</v>
      </c>
      <c r="W274" s="152">
        <f t="shared" si="14"/>
        <v>44472330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1255836</v>
      </c>
      <c r="I275" s="22">
        <f>INDEX(Data[],MATCH($A275,Data[Dist],0),MATCH(I$5,Data[#Headers],0))</f>
        <v>1558377</v>
      </c>
      <c r="K275" s="69">
        <f>INDEX('Payment Total'!$A$7:$H$331,MATCH('Payment by Source'!$A275,'Payment Total'!$A$7:$A$331,0),5)-I275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12588756</v>
      </c>
      <c r="V275" s="152">
        <f t="shared" si="13"/>
        <v>1258876</v>
      </c>
      <c r="W275" s="152">
        <f t="shared" si="14"/>
        <v>12588760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138966</v>
      </c>
      <c r="I276" s="22">
        <f>INDEX(Data[],MATCH($A276,Data[Dist],0),MATCH(I$5,Data[#Headers],0))</f>
        <v>305169</v>
      </c>
      <c r="K276" s="69">
        <f>INDEX('Payment Total'!$A$7:$H$331,MATCH('Payment by Source'!$A276,'Payment Total'!$A$7:$A$331,0),5)-I276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1407192</v>
      </c>
      <c r="V276" s="152">
        <f t="shared" si="13"/>
        <v>140719</v>
      </c>
      <c r="W276" s="152">
        <f t="shared" si="14"/>
        <v>1407190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225151</v>
      </c>
      <c r="I277" s="22">
        <f>INDEX(Data[],MATCH($A277,Data[Dist],0),MATCH(I$5,Data[#Headers],0))</f>
        <v>283975</v>
      </c>
      <c r="K277" s="69">
        <f>INDEX('Payment Total'!$A$7:$H$331,MATCH('Payment by Source'!$A277,'Payment Total'!$A$7:$A$331,0),5)-I277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2257619</v>
      </c>
      <c r="V277" s="152">
        <f t="shared" si="13"/>
        <v>225762</v>
      </c>
      <c r="W277" s="152">
        <f t="shared" si="14"/>
        <v>2257620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116406</v>
      </c>
      <c r="I278" s="22">
        <f>INDEX(Data[],MATCH($A278,Data[Dist],0),MATCH(I$5,Data[#Headers],0))</f>
        <v>150413</v>
      </c>
      <c r="K278" s="69">
        <f>INDEX('Payment Total'!$A$7:$H$331,MATCH('Payment by Source'!$A278,'Payment Total'!$A$7:$A$331,0),5)-I278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1167021</v>
      </c>
      <c r="V278" s="152">
        <f t="shared" si="13"/>
        <v>116702</v>
      </c>
      <c r="W278" s="152">
        <f t="shared" si="14"/>
        <v>1167020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314573</v>
      </c>
      <c r="I279" s="22">
        <f>INDEX(Data[],MATCH($A279,Data[Dist],0),MATCH(I$5,Data[#Headers],0))</f>
        <v>399193</v>
      </c>
      <c r="K279" s="69">
        <f>INDEX('Payment Total'!$A$7:$H$331,MATCH('Payment by Source'!$A279,'Payment Total'!$A$7:$A$331,0),5)-I279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3194746</v>
      </c>
      <c r="V279" s="152">
        <f t="shared" si="13"/>
        <v>319475</v>
      </c>
      <c r="W279" s="152">
        <f t="shared" si="14"/>
        <v>3194750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1906472</v>
      </c>
      <c r="I280" s="22">
        <f>INDEX(Data[],MATCH($A280,Data[Dist],0),MATCH(I$5,Data[#Headers],0))</f>
        <v>2267754</v>
      </c>
      <c r="K280" s="69">
        <f>INDEX('Payment Total'!$A$7:$H$331,MATCH('Payment by Source'!$A280,'Payment Total'!$A$7:$A$331,0),5)-I280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19102738</v>
      </c>
      <c r="V280" s="152">
        <f t="shared" si="13"/>
        <v>1910274</v>
      </c>
      <c r="W280" s="152">
        <f t="shared" si="14"/>
        <v>19102740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69610</v>
      </c>
      <c r="I281" s="22">
        <f>INDEX(Data[],MATCH($A281,Data[Dist],0),MATCH(I$5,Data[#Headers],0))</f>
        <v>91162</v>
      </c>
      <c r="K281" s="69">
        <f>INDEX('Payment Total'!$A$7:$H$331,MATCH('Payment by Source'!$A281,'Payment Total'!$A$7:$A$331,0),5)-I281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698097</v>
      </c>
      <c r="V281" s="152">
        <f t="shared" si="13"/>
        <v>69810</v>
      </c>
      <c r="W281" s="152">
        <f t="shared" si="14"/>
        <v>698100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417312</v>
      </c>
      <c r="I282" s="22">
        <f>INDEX(Data[],MATCH($A282,Data[Dist],0),MATCH(I$5,Data[#Headers],0))</f>
        <v>547531</v>
      </c>
      <c r="K282" s="69">
        <f>INDEX('Payment Total'!$A$7:$H$331,MATCH('Payment by Source'!$A282,'Payment Total'!$A$7:$A$331,0),5)-I282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4187341</v>
      </c>
      <c r="V282" s="152">
        <f t="shared" si="13"/>
        <v>418734</v>
      </c>
      <c r="W282" s="152">
        <f t="shared" si="14"/>
        <v>4187340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404308</v>
      </c>
      <c r="I283" s="22">
        <f>INDEX(Data[],MATCH($A283,Data[Dist],0),MATCH(I$5,Data[#Headers],0))</f>
        <v>512592</v>
      </c>
      <c r="K283" s="69">
        <f>INDEX('Payment Total'!$A$7:$H$331,MATCH('Payment by Source'!$A283,'Payment Total'!$A$7:$A$331,0),5)-I283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4054630</v>
      </c>
      <c r="V283" s="152">
        <f t="shared" si="13"/>
        <v>405463</v>
      </c>
      <c r="W283" s="152">
        <f t="shared" si="14"/>
        <v>4054630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474968</v>
      </c>
      <c r="I284" s="22">
        <f>INDEX(Data[],MATCH($A284,Data[Dist],0),MATCH(I$5,Data[#Headers],0))</f>
        <v>583086</v>
      </c>
      <c r="K284" s="69">
        <f>INDEX('Payment Total'!$A$7:$H$331,MATCH('Payment by Source'!$A284,'Payment Total'!$A$7:$A$331,0),5)-I284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4762119</v>
      </c>
      <c r="V284" s="152">
        <f t="shared" si="13"/>
        <v>476212</v>
      </c>
      <c r="W284" s="152">
        <f t="shared" si="14"/>
        <v>4762120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271656</v>
      </c>
      <c r="I285" s="22">
        <f>INDEX(Data[],MATCH($A285,Data[Dist],0),MATCH(I$5,Data[#Headers],0))</f>
        <v>339196</v>
      </c>
      <c r="K285" s="69">
        <f>INDEX('Payment Total'!$A$7:$H$331,MATCH('Payment by Source'!$A285,'Payment Total'!$A$7:$A$331,0),5)-I285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2725190</v>
      </c>
      <c r="V285" s="152">
        <f t="shared" si="13"/>
        <v>272519</v>
      </c>
      <c r="W285" s="152">
        <f t="shared" si="14"/>
        <v>2725190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360571</v>
      </c>
      <c r="I286" s="22">
        <f>INDEX(Data[],MATCH($A286,Data[Dist],0),MATCH(I$5,Data[#Headers],0))</f>
        <v>453596</v>
      </c>
      <c r="K286" s="69">
        <f>INDEX('Payment Total'!$A$7:$H$331,MATCH('Payment by Source'!$A286,'Payment Total'!$A$7:$A$331,0),5)-I286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3615558</v>
      </c>
      <c r="V286" s="152">
        <f t="shared" si="13"/>
        <v>361556</v>
      </c>
      <c r="W286" s="152">
        <f t="shared" si="14"/>
        <v>3615560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138640</v>
      </c>
      <c r="I287" s="22">
        <f>INDEX(Data[],MATCH($A287,Data[Dist],0),MATCH(I$5,Data[#Headers],0))</f>
        <v>177402</v>
      </c>
      <c r="K287" s="69">
        <f>INDEX('Payment Total'!$A$7:$H$331,MATCH('Payment by Source'!$A287,'Payment Total'!$A$7:$A$331,0),5)-I287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1390396</v>
      </c>
      <c r="V287" s="152">
        <f t="shared" si="13"/>
        <v>139040</v>
      </c>
      <c r="W287" s="152">
        <f t="shared" si="14"/>
        <v>1390400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230047</v>
      </c>
      <c r="I288" s="22">
        <f>INDEX(Data[],MATCH($A288,Data[Dist],0),MATCH(I$5,Data[#Headers],0))</f>
        <v>276724</v>
      </c>
      <c r="K288" s="69">
        <f>INDEX('Payment Total'!$A$7:$H$331,MATCH('Payment by Source'!$A288,'Payment Total'!$A$7:$A$331,0),5)-I288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2306194</v>
      </c>
      <c r="V288" s="152">
        <f t="shared" si="13"/>
        <v>230619</v>
      </c>
      <c r="W288" s="152">
        <f t="shared" si="14"/>
        <v>2306190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165338</v>
      </c>
      <c r="I289" s="22">
        <f>INDEX(Data[],MATCH($A289,Data[Dist],0),MATCH(I$5,Data[#Headers],0))</f>
        <v>220856</v>
      </c>
      <c r="K289" s="69">
        <f>INDEX('Payment Total'!$A$7:$H$331,MATCH('Payment by Source'!$A289,'Payment Total'!$A$7:$A$331,0),5)-I289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1658700</v>
      </c>
      <c r="V289" s="152">
        <f t="shared" si="13"/>
        <v>165870</v>
      </c>
      <c r="W289" s="152">
        <f t="shared" si="14"/>
        <v>1658700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209282</v>
      </c>
      <c r="I290" s="22">
        <f>INDEX(Data[],MATCH($A290,Data[Dist],0),MATCH(I$5,Data[#Headers],0))</f>
        <v>254667</v>
      </c>
      <c r="K290" s="69">
        <f>INDEX('Payment Total'!$A$7:$H$331,MATCH('Payment by Source'!$A290,'Payment Total'!$A$7:$A$331,0),5)-I290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2097671</v>
      </c>
      <c r="V290" s="152">
        <f t="shared" si="13"/>
        <v>209767</v>
      </c>
      <c r="W290" s="152">
        <f t="shared" si="14"/>
        <v>2097670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59685</v>
      </c>
      <c r="I291" s="22">
        <f>INDEX(Data[],MATCH($A291,Data[Dist],0),MATCH(I$5,Data[#Headers],0))</f>
        <v>80378</v>
      </c>
      <c r="K291" s="69">
        <f>INDEX('Payment Total'!$A$7:$H$331,MATCH('Payment by Source'!$A291,'Payment Total'!$A$7:$A$331,0),5)-I291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599265</v>
      </c>
      <c r="V291" s="152">
        <f t="shared" si="13"/>
        <v>59927</v>
      </c>
      <c r="W291" s="152">
        <f t="shared" si="14"/>
        <v>599270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411752</v>
      </c>
      <c r="I292" s="22">
        <f>INDEX(Data[],MATCH($A292,Data[Dist],0),MATCH(I$5,Data[#Headers],0))</f>
        <v>511710</v>
      </c>
      <c r="K292" s="69">
        <f>INDEX('Payment Total'!$A$7:$H$331,MATCH('Payment by Source'!$A292,'Payment Total'!$A$7:$A$331,0),5)-I292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4128996</v>
      </c>
      <c r="V292" s="152">
        <f t="shared" si="13"/>
        <v>412900</v>
      </c>
      <c r="W292" s="152">
        <f t="shared" si="14"/>
        <v>4129000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100175</v>
      </c>
      <c r="I293" s="22">
        <f>INDEX(Data[],MATCH($A293,Data[Dist],0),MATCH(I$5,Data[#Headers],0))</f>
        <v>161820</v>
      </c>
      <c r="K293" s="69">
        <f>INDEX('Payment Total'!$A$7:$H$331,MATCH('Payment by Source'!$A293,'Payment Total'!$A$7:$A$331,0),5)-I293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1007553</v>
      </c>
      <c r="V293" s="152">
        <f t="shared" si="13"/>
        <v>100755</v>
      </c>
      <c r="W293" s="152">
        <f t="shared" si="14"/>
        <v>1007550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1873630</v>
      </c>
      <c r="I294" s="22">
        <f>INDEX(Data[],MATCH($A294,Data[Dist],0),MATCH(I$5,Data[#Headers],0))</f>
        <v>2356980</v>
      </c>
      <c r="K294" s="69">
        <f>INDEX('Payment Total'!$A$7:$H$331,MATCH('Payment by Source'!$A294,'Payment Total'!$A$7:$A$331,0),5)-I294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18788061</v>
      </c>
      <c r="V294" s="152">
        <f t="shared" si="13"/>
        <v>1878806</v>
      </c>
      <c r="W294" s="152">
        <f t="shared" si="14"/>
        <v>18788060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487002</v>
      </c>
      <c r="I295" s="22">
        <f>INDEX(Data[],MATCH($A295,Data[Dist],0),MATCH(I$5,Data[#Headers],0))</f>
        <v>621227</v>
      </c>
      <c r="K295" s="69">
        <f>INDEX('Payment Total'!$A$7:$H$331,MATCH('Payment by Source'!$A295,'Payment Total'!$A$7:$A$331,0),5)-I295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4884546</v>
      </c>
      <c r="V295" s="152">
        <f t="shared" si="13"/>
        <v>488455</v>
      </c>
      <c r="W295" s="152">
        <f t="shared" si="14"/>
        <v>4884550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470267</v>
      </c>
      <c r="I296" s="22">
        <f>INDEX(Data[],MATCH($A296,Data[Dist],0),MATCH(I$5,Data[#Headers],0))</f>
        <v>595322</v>
      </c>
      <c r="K296" s="69">
        <f>INDEX('Payment Total'!$A$7:$H$331,MATCH('Payment by Source'!$A296,'Payment Total'!$A$7:$A$331,0),5)-I296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4716101</v>
      </c>
      <c r="V296" s="152">
        <f t="shared" si="13"/>
        <v>471610</v>
      </c>
      <c r="W296" s="152">
        <f t="shared" si="14"/>
        <v>4716100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164499</v>
      </c>
      <c r="I297" s="22">
        <f>INDEX(Data[],MATCH($A297,Data[Dist],0),MATCH(I$5,Data[#Headers],0))</f>
        <v>207644</v>
      </c>
      <c r="K297" s="69">
        <f>INDEX('Payment Total'!$A$7:$H$331,MATCH('Payment by Source'!$A297,'Payment Total'!$A$7:$A$331,0),5)-I297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1649673</v>
      </c>
      <c r="V297" s="152">
        <f t="shared" si="13"/>
        <v>164967</v>
      </c>
      <c r="W297" s="152">
        <f t="shared" si="14"/>
        <v>1649670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942537</v>
      </c>
      <c r="I298" s="22">
        <f>INDEX(Data[],MATCH($A298,Data[Dist],0),MATCH(I$5,Data[#Headers],0))</f>
        <v>1169113</v>
      </c>
      <c r="K298" s="69">
        <f>INDEX('Payment Total'!$A$7:$H$331,MATCH('Payment by Source'!$A298,'Payment Total'!$A$7:$A$331,0),5)-I298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9449697</v>
      </c>
      <c r="V298" s="152">
        <f t="shared" si="13"/>
        <v>944970</v>
      </c>
      <c r="W298" s="152">
        <f t="shared" si="14"/>
        <v>9449700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303081</v>
      </c>
      <c r="I299" s="22">
        <f>INDEX(Data[],MATCH($A299,Data[Dist],0),MATCH(I$5,Data[#Headers],0))</f>
        <v>376230</v>
      </c>
      <c r="K299" s="69">
        <f>INDEX('Payment Total'!$A$7:$H$331,MATCH('Payment by Source'!$A299,'Payment Total'!$A$7:$A$331,0),5)-I299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3038170</v>
      </c>
      <c r="V299" s="152">
        <f t="shared" si="13"/>
        <v>303817</v>
      </c>
      <c r="W299" s="152">
        <f t="shared" si="14"/>
        <v>3038170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395980</v>
      </c>
      <c r="I300" s="22">
        <f>INDEX(Data[],MATCH($A300,Data[Dist],0),MATCH(I$5,Data[#Headers],0))</f>
        <v>510528</v>
      </c>
      <c r="K300" s="69">
        <f>INDEX('Payment Total'!$A$7:$H$331,MATCH('Payment by Source'!$A300,'Payment Total'!$A$7:$A$331,0),5)-I300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3972358</v>
      </c>
      <c r="V300" s="152">
        <f t="shared" si="13"/>
        <v>397236</v>
      </c>
      <c r="W300" s="152">
        <f t="shared" si="14"/>
        <v>3972360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297446</v>
      </c>
      <c r="I301" s="22">
        <f>INDEX(Data[],MATCH($A301,Data[Dist],0),MATCH(I$5,Data[#Headers],0))</f>
        <v>372313</v>
      </c>
      <c r="K301" s="69">
        <f>INDEX('Payment Total'!$A$7:$H$331,MATCH('Payment by Source'!$A301,'Payment Total'!$A$7:$A$331,0),5)-I301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2982471</v>
      </c>
      <c r="V301" s="152">
        <f t="shared" si="13"/>
        <v>298247</v>
      </c>
      <c r="W301" s="152">
        <f t="shared" si="14"/>
        <v>2982470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379590</v>
      </c>
      <c r="I302" s="22">
        <f>INDEX(Data[],MATCH($A302,Data[Dist],0),MATCH(I$5,Data[#Headers],0))</f>
        <v>477659</v>
      </c>
      <c r="K302" s="69">
        <f>INDEX('Payment Total'!$A$7:$H$331,MATCH('Payment by Source'!$A302,'Payment Total'!$A$7:$A$331,0),5)-I302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3805771</v>
      </c>
      <c r="V302" s="152">
        <f t="shared" si="13"/>
        <v>380577</v>
      </c>
      <c r="W302" s="152">
        <f t="shared" si="14"/>
        <v>3805770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1015489</v>
      </c>
      <c r="I303" s="22">
        <f>INDEX(Data[],MATCH($A303,Data[Dist],0),MATCH(I$5,Data[#Headers],0))</f>
        <v>1240318</v>
      </c>
      <c r="K303" s="69">
        <f>INDEX('Payment Total'!$A$7:$H$331,MATCH('Payment by Source'!$A303,'Payment Total'!$A$7:$A$331,0),5)-I303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10179299</v>
      </c>
      <c r="V303" s="152">
        <f t="shared" si="13"/>
        <v>1017930</v>
      </c>
      <c r="W303" s="152">
        <f t="shared" si="14"/>
        <v>10179300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7803388</v>
      </c>
      <c r="I304" s="22">
        <f>INDEX(Data[],MATCH($A304,Data[Dist],0),MATCH(I$5,Data[#Headers],0))</f>
        <v>9246206</v>
      </c>
      <c r="K304" s="69">
        <f>INDEX('Payment Total'!$A$7:$H$331,MATCH('Payment by Source'!$A304,'Payment Total'!$A$7:$A$331,0),5)-I304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78194087</v>
      </c>
      <c r="V304" s="152">
        <f t="shared" si="13"/>
        <v>7819409</v>
      </c>
      <c r="W304" s="152">
        <f t="shared" si="14"/>
        <v>78194090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6730805</v>
      </c>
      <c r="I305" s="22">
        <f>INDEX(Data[],MATCH($A305,Data[Dist],0),MATCH(I$5,Data[#Headers],0))</f>
        <v>8252488</v>
      </c>
      <c r="K305" s="69">
        <f>INDEX('Payment Total'!$A$7:$H$331,MATCH('Payment by Source'!$A305,'Payment Total'!$A$7:$A$331,0),5)-I305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67505510</v>
      </c>
      <c r="V305" s="152">
        <f t="shared" si="13"/>
        <v>6750551</v>
      </c>
      <c r="W305" s="152">
        <f t="shared" si="14"/>
        <v>67505510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1258278</v>
      </c>
      <c r="I306" s="22">
        <f>INDEX(Data[],MATCH($A306,Data[Dist],0),MATCH(I$5,Data[#Headers],0))</f>
        <v>1562220</v>
      </c>
      <c r="K306" s="69">
        <f>INDEX('Payment Total'!$A$7:$H$331,MATCH('Payment by Source'!$A306,'Payment Total'!$A$7:$A$331,0),5)-I306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12615778</v>
      </c>
      <c r="V306" s="152">
        <f t="shared" si="13"/>
        <v>1261578</v>
      </c>
      <c r="W306" s="152">
        <f t="shared" si="14"/>
        <v>12615780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281276</v>
      </c>
      <c r="I307" s="22">
        <f>INDEX(Data[],MATCH($A307,Data[Dist],0),MATCH(I$5,Data[#Headers],0))</f>
        <v>364087</v>
      </c>
      <c r="K307" s="69">
        <f>INDEX('Payment Total'!$A$7:$H$331,MATCH('Payment by Source'!$A307,'Payment Total'!$A$7:$A$331,0),5)-I307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2821392</v>
      </c>
      <c r="V307" s="152">
        <f t="shared" si="13"/>
        <v>282139</v>
      </c>
      <c r="W307" s="152">
        <f t="shared" si="14"/>
        <v>2821390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925329</v>
      </c>
      <c r="I308" s="22">
        <f>INDEX(Data[],MATCH($A308,Data[Dist],0),MATCH(I$5,Data[#Headers],0))</f>
        <v>1173193</v>
      </c>
      <c r="K308" s="69">
        <f>INDEX('Payment Total'!$A$7:$H$331,MATCH('Payment by Source'!$A308,'Payment Total'!$A$7:$A$331,0),5)-I308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9279257</v>
      </c>
      <c r="V308" s="152">
        <f t="shared" si="13"/>
        <v>927926</v>
      </c>
      <c r="W308" s="152">
        <f t="shared" si="14"/>
        <v>9279260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95427</v>
      </c>
      <c r="I309" s="22">
        <f>INDEX(Data[],MATCH($A309,Data[Dist],0),MATCH(I$5,Data[#Headers],0))</f>
        <v>142559</v>
      </c>
      <c r="K309" s="69">
        <f>INDEX('Payment Total'!$A$7:$H$331,MATCH('Payment by Source'!$A309,'Payment Total'!$A$7:$A$331,0),5)-I309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1129768</v>
      </c>
      <c r="V309" s="152">
        <f t="shared" si="13"/>
        <v>112977</v>
      </c>
      <c r="W309" s="152">
        <f t="shared" si="14"/>
        <v>1129770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383800</v>
      </c>
      <c r="I310" s="22">
        <f>INDEX(Data[],MATCH($A310,Data[Dist],0),MATCH(I$5,Data[#Headers],0))</f>
        <v>494678</v>
      </c>
      <c r="K310" s="69">
        <f>INDEX('Payment Total'!$A$7:$H$331,MATCH('Payment by Source'!$A310,'Payment Total'!$A$7:$A$331,0),5)-I310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3849808</v>
      </c>
      <c r="V310" s="152">
        <f t="shared" si="13"/>
        <v>384981</v>
      </c>
      <c r="W310" s="152">
        <f t="shared" si="14"/>
        <v>3849810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191079</v>
      </c>
      <c r="I311" s="22">
        <f>INDEX(Data[],MATCH($A311,Data[Dist],0),MATCH(I$5,Data[#Headers],0))</f>
        <v>259305</v>
      </c>
      <c r="K311" s="69">
        <f>INDEX('Payment Total'!$A$7:$H$331,MATCH('Payment by Source'!$A311,'Payment Total'!$A$7:$A$331,0),5)-I311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2034798</v>
      </c>
      <c r="V311" s="152">
        <f t="shared" si="13"/>
        <v>203480</v>
      </c>
      <c r="W311" s="152">
        <f t="shared" si="14"/>
        <v>2034800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121370</v>
      </c>
      <c r="I312" s="22">
        <f>INDEX(Data[],MATCH($A312,Data[Dist],0),MATCH(I$5,Data[#Headers],0))</f>
        <v>161703</v>
      </c>
      <c r="K312" s="69">
        <f>INDEX('Payment Total'!$A$7:$H$331,MATCH('Payment by Source'!$A312,'Payment Total'!$A$7:$A$331,0),5)-I312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1217740</v>
      </c>
      <c r="V312" s="152">
        <f t="shared" si="13"/>
        <v>121774</v>
      </c>
      <c r="W312" s="152">
        <f t="shared" si="14"/>
        <v>1217740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698683</v>
      </c>
      <c r="I313" s="22">
        <f>INDEX(Data[],MATCH($A313,Data[Dist],0),MATCH(I$5,Data[#Headers],0))</f>
        <v>888437</v>
      </c>
      <c r="K313" s="69">
        <f>INDEX('Payment Total'!$A$7:$H$331,MATCH('Payment by Source'!$A313,'Payment Total'!$A$7:$A$331,0),5)-I313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7007293</v>
      </c>
      <c r="V313" s="152">
        <f t="shared" si="13"/>
        <v>700729</v>
      </c>
      <c r="W313" s="152">
        <f t="shared" si="14"/>
        <v>7007290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3948695</v>
      </c>
      <c r="I314" s="22">
        <f>INDEX(Data[],MATCH($A314,Data[Dist],0),MATCH(I$5,Data[#Headers],0))</f>
        <v>5073259</v>
      </c>
      <c r="K314" s="69">
        <f>INDEX('Payment Total'!$A$7:$H$331,MATCH('Payment by Source'!$A314,'Payment Total'!$A$7:$A$331,0),5)-I314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39617221</v>
      </c>
      <c r="V314" s="152">
        <f t="shared" si="13"/>
        <v>3961722</v>
      </c>
      <c r="W314" s="152">
        <f t="shared" si="14"/>
        <v>39617220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1554328</v>
      </c>
      <c r="I315" s="22">
        <f>INDEX(Data[],MATCH($A315,Data[Dist],0),MATCH(I$5,Data[#Headers],0))</f>
        <v>2035791</v>
      </c>
      <c r="K315" s="69">
        <f>INDEX('Payment Total'!$A$7:$H$331,MATCH('Payment by Source'!$A315,'Payment Total'!$A$7:$A$331,0),5)-I315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15591327</v>
      </c>
      <c r="V315" s="152">
        <f t="shared" si="13"/>
        <v>1559133</v>
      </c>
      <c r="W315" s="152">
        <f t="shared" si="14"/>
        <v>15591330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151720</v>
      </c>
      <c r="I316" s="22">
        <f>INDEX(Data[],MATCH($A316,Data[Dist],0),MATCH(I$5,Data[#Headers],0))</f>
        <v>198243</v>
      </c>
      <c r="K316" s="69">
        <f>INDEX('Payment Total'!$A$7:$H$331,MATCH('Payment by Source'!$A316,'Payment Total'!$A$7:$A$331,0),5)-I316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1522548</v>
      </c>
      <c r="V316" s="152">
        <f t="shared" si="13"/>
        <v>152255</v>
      </c>
      <c r="W316" s="152">
        <f t="shared" si="14"/>
        <v>1522550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806151</v>
      </c>
      <c r="I317" s="22">
        <f>INDEX(Data[],MATCH($A317,Data[Dist],0),MATCH(I$5,Data[#Headers],0))</f>
        <v>977030</v>
      </c>
      <c r="K317" s="69">
        <f>INDEX('Payment Total'!$A$7:$H$331,MATCH('Payment by Source'!$A317,'Payment Total'!$A$7:$A$331,0),5)-I317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8080041</v>
      </c>
      <c r="V317" s="152">
        <f t="shared" si="13"/>
        <v>808004</v>
      </c>
      <c r="W317" s="152">
        <f t="shared" si="14"/>
        <v>8080040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423882</v>
      </c>
      <c r="I318" s="22">
        <f>INDEX(Data[],MATCH($A318,Data[Dist],0),MATCH(I$5,Data[#Headers],0))</f>
        <v>560052</v>
      </c>
      <c r="K318" s="69">
        <f>INDEX('Payment Total'!$A$7:$H$331,MATCH('Payment by Source'!$A318,'Payment Total'!$A$7:$A$331,0),5)-I318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4252915</v>
      </c>
      <c r="V318" s="152">
        <f t="shared" si="13"/>
        <v>425292</v>
      </c>
      <c r="W318" s="152">
        <f t="shared" si="14"/>
        <v>4252920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407796</v>
      </c>
      <c r="I319" s="22">
        <f>INDEX(Data[],MATCH($A319,Data[Dist],0),MATCH(I$5,Data[#Headers],0))</f>
        <v>517911</v>
      </c>
      <c r="K319" s="69">
        <f>INDEX('Payment Total'!$A$7:$H$331,MATCH('Payment by Source'!$A319,'Payment Total'!$A$7:$A$331,0),5)-I319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4089775</v>
      </c>
      <c r="V319" s="152">
        <f t="shared" si="13"/>
        <v>408978</v>
      </c>
      <c r="W319" s="152">
        <f t="shared" si="14"/>
        <v>4089780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311514</v>
      </c>
      <c r="I320" s="22">
        <f>INDEX(Data[],MATCH($A320,Data[Dist],0),MATCH(I$5,Data[#Headers],0))</f>
        <v>395196</v>
      </c>
      <c r="K320" s="69">
        <f>INDEX('Payment Total'!$A$7:$H$331,MATCH('Payment by Source'!$A320,'Payment Total'!$A$7:$A$331,0),5)-I320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3152757</v>
      </c>
      <c r="V320" s="152">
        <f t="shared" si="13"/>
        <v>315276</v>
      </c>
      <c r="W320" s="152">
        <f t="shared" si="14"/>
        <v>3152760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529986</v>
      </c>
      <c r="I321" s="22">
        <f>INDEX(Data[],MATCH($A321,Data[Dist],0),MATCH(I$5,Data[#Headers],0))</f>
        <v>640737</v>
      </c>
      <c r="K321" s="69">
        <f>INDEX('Payment Total'!$A$7:$H$331,MATCH('Payment by Source'!$A321,'Payment Total'!$A$7:$A$331,0),5)-I321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5311794</v>
      </c>
      <c r="V321" s="152">
        <f t="shared" si="13"/>
        <v>531179</v>
      </c>
      <c r="W321" s="152">
        <f t="shared" si="14"/>
        <v>5311790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197109</v>
      </c>
      <c r="I322" s="22">
        <f>INDEX(Data[],MATCH($A322,Data[Dist],0),MATCH(I$5,Data[#Headers],0))</f>
        <v>274374</v>
      </c>
      <c r="K322" s="69">
        <f>INDEX('Payment Total'!$A$7:$H$331,MATCH('Payment by Source'!$A322,'Payment Total'!$A$7:$A$331,0),5)-I322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1979065</v>
      </c>
      <c r="V322" s="152">
        <f t="shared" si="13"/>
        <v>197907</v>
      </c>
      <c r="W322" s="152">
        <f t="shared" si="14"/>
        <v>1979070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75025</v>
      </c>
      <c r="I323" s="22">
        <f>INDEX(Data[],MATCH($A323,Data[Dist],0),MATCH(I$5,Data[#Headers],0))</f>
        <v>104528</v>
      </c>
      <c r="K323" s="69">
        <f>INDEX('Payment Total'!$A$7:$H$331,MATCH('Payment by Source'!$A323,'Payment Total'!$A$7:$A$331,0),5)-I323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753011</v>
      </c>
      <c r="V323" s="152">
        <f t="shared" si="13"/>
        <v>75301</v>
      </c>
      <c r="W323" s="152">
        <f t="shared" si="14"/>
        <v>753010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618520</v>
      </c>
      <c r="I324" s="22">
        <f>INDEX(Data[],MATCH($A324,Data[Dist],0),MATCH(I$5,Data[#Headers],0))</f>
        <v>776776</v>
      </c>
      <c r="K324" s="69">
        <f>INDEX('Payment Total'!$A$7:$H$331,MATCH('Payment by Source'!$A324,'Payment Total'!$A$7:$A$331,0),5)-I324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6202623</v>
      </c>
      <c r="V324" s="152">
        <f t="shared" si="13"/>
        <v>620262</v>
      </c>
      <c r="W324" s="152">
        <f t="shared" si="14"/>
        <v>6202620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502719</v>
      </c>
      <c r="I325" s="22">
        <f>INDEX(Data[],MATCH($A325,Data[Dist],0),MATCH(I$5,Data[#Headers],0))</f>
        <v>625383</v>
      </c>
      <c r="K325" s="69">
        <f>INDEX('Payment Total'!$A$7:$H$331,MATCH('Payment by Source'!$A325,'Payment Total'!$A$7:$A$331,0),5)-I325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5039977</v>
      </c>
      <c r="V325" s="152">
        <f t="shared" si="13"/>
        <v>503998</v>
      </c>
      <c r="W325" s="152">
        <f t="shared" si="14"/>
        <v>5039980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172824</v>
      </c>
      <c r="I326" s="22">
        <f>INDEX(Data[],MATCH($A326,Data[Dist],0),MATCH(I$5,Data[#Headers],0))</f>
        <v>217098</v>
      </c>
      <c r="K326" s="69">
        <f>INDEX('Payment Total'!$A$7:$H$331,MATCH('Payment by Source'!$A326,'Payment Total'!$A$7:$A$331,0),5)-I326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1732848</v>
      </c>
      <c r="V326" s="152">
        <f t="shared" si="13"/>
        <v>173285</v>
      </c>
      <c r="W326" s="152">
        <f t="shared" si="14"/>
        <v>1732850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957073</v>
      </c>
      <c r="I327" s="22">
        <f>INDEX(Data[],MATCH($A327,Data[Dist],0),MATCH(I$5,Data[#Headers],0))</f>
        <v>1175397</v>
      </c>
      <c r="K327" s="69">
        <f>INDEX('Payment Total'!$A$7:$H$331,MATCH('Payment by Source'!$A327,'Payment Total'!$A$7:$A$331,0),5)-I327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9595754</v>
      </c>
      <c r="V327" s="152">
        <f t="shared" ref="V327:V329" si="16">ROUND(U327/10,0)</f>
        <v>959575</v>
      </c>
      <c r="W327" s="152">
        <f t="shared" ref="W327:W329" si="17">V327*10</f>
        <v>9595750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250697</v>
      </c>
      <c r="I328" s="22">
        <f>INDEX(Data[],MATCH($A328,Data[Dist],0),MATCH(I$5,Data[#Headers],0))</f>
        <v>323550</v>
      </c>
      <c r="K328" s="69">
        <f>INDEX('Payment Total'!$A$7:$H$331,MATCH('Payment by Source'!$A328,'Payment Total'!$A$7:$A$331,0),5)-I328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2513968</v>
      </c>
      <c r="V328" s="152">
        <f t="shared" si="16"/>
        <v>251397</v>
      </c>
      <c r="W328" s="152">
        <f t="shared" si="17"/>
        <v>2513970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292366</v>
      </c>
      <c r="I329" s="22">
        <f>INDEX(Data[],MATCH($A329,Data[Dist],0),MATCH(I$5,Data[#Headers],0))</f>
        <v>363266</v>
      </c>
      <c r="K329" s="69">
        <f>INDEX('Payment Total'!$A$7:$H$331,MATCH('Payment by Source'!$A329,'Payment Total'!$A$7:$A$331,0),5)-I329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2931423</v>
      </c>
      <c r="V329" s="152">
        <f t="shared" si="16"/>
        <v>293142</v>
      </c>
      <c r="W329" s="152">
        <f t="shared" si="17"/>
        <v>2931420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589235</v>
      </c>
      <c r="I330" s="22">
        <f>INDEX(Data[],MATCH($A330,Data[Dist],0),MATCH(I$5,Data[#Headers],0))</f>
        <v>736974</v>
      </c>
      <c r="K330" s="69">
        <f>INDEX('Payment Total'!$A$7:$H$331,MATCH('Payment by Source'!$A330,'Payment Total'!$A$7:$A$331,0),5)-I330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5908318</v>
      </c>
      <c r="V330" s="152">
        <f>ROUND(U330/10,0)</f>
        <v>590832</v>
      </c>
      <c r="W330" s="152">
        <f>V330*10</f>
        <v>5908320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278373178</v>
      </c>
      <c r="I331" s="24">
        <f t="shared" si="18"/>
        <v>344600393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15457</v>
      </c>
      <c r="I2" s="1">
        <v>0</v>
      </c>
      <c r="J2" s="3">
        <v>3892535</v>
      </c>
      <c r="K2" s="3">
        <v>3877078</v>
      </c>
      <c r="L2" s="3">
        <v>3877078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2884322</v>
      </c>
      <c r="T2" s="3">
        <v>2884322</v>
      </c>
      <c r="U2" s="3">
        <v>389254</v>
      </c>
      <c r="V2" s="3">
        <v>389254</v>
      </c>
      <c r="W2" s="3">
        <v>389254</v>
      </c>
      <c r="X2" s="3">
        <v>389254</v>
      </c>
      <c r="Y2" s="3">
        <v>386677</v>
      </c>
      <c r="Z2" s="3">
        <v>386677</v>
      </c>
      <c r="AA2" s="4">
        <v>386677</v>
      </c>
      <c r="AB2" s="4">
        <v>386677</v>
      </c>
      <c r="AC2" s="4">
        <v>386677</v>
      </c>
      <c r="AD2" s="4">
        <v>386677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1943693</v>
      </c>
      <c r="AJ2" s="4">
        <v>2330370</v>
      </c>
      <c r="AK2" s="4">
        <v>2717047</v>
      </c>
      <c r="AL2" s="4">
        <v>3103724</v>
      </c>
      <c r="AM2" s="4">
        <v>3490401</v>
      </c>
      <c r="AN2" s="4">
        <v>3877078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6897</v>
      </c>
      <c r="I3" s="3">
        <v>0</v>
      </c>
      <c r="J3" s="3">
        <v>1933911</v>
      </c>
      <c r="K3" s="3">
        <v>1927014</v>
      </c>
      <c r="L3" s="3">
        <v>1927014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1483012</v>
      </c>
      <c r="T3" s="3">
        <v>1483012</v>
      </c>
      <c r="U3" s="3">
        <v>193391</v>
      </c>
      <c r="V3" s="3">
        <v>193391</v>
      </c>
      <c r="W3" s="3">
        <v>193391</v>
      </c>
      <c r="X3" s="3">
        <v>193391</v>
      </c>
      <c r="Y3" s="3">
        <v>192242</v>
      </c>
      <c r="Z3" s="3">
        <v>192242</v>
      </c>
      <c r="AA3" s="4">
        <v>192242</v>
      </c>
      <c r="AB3" s="4">
        <v>192242</v>
      </c>
      <c r="AC3" s="4">
        <v>192242</v>
      </c>
      <c r="AD3" s="4">
        <v>192240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965806</v>
      </c>
      <c r="AJ3" s="4">
        <v>1158048</v>
      </c>
      <c r="AK3" s="4">
        <v>1350290</v>
      </c>
      <c r="AL3" s="4">
        <v>1542532</v>
      </c>
      <c r="AM3" s="4">
        <v>1734774</v>
      </c>
      <c r="AN3" s="4">
        <v>1927014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47984</v>
      </c>
      <c r="I4" s="1">
        <v>0</v>
      </c>
      <c r="J4" s="3">
        <v>15581229</v>
      </c>
      <c r="K4" s="3">
        <v>15533245</v>
      </c>
      <c r="L4" s="3">
        <v>15533245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12883863</v>
      </c>
      <c r="T4" s="3">
        <v>12883863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1550126</v>
      </c>
      <c r="Z4" s="3">
        <v>1550126</v>
      </c>
      <c r="AA4" s="4">
        <v>1550125</v>
      </c>
      <c r="AB4" s="4">
        <v>1550125</v>
      </c>
      <c r="AC4" s="4">
        <v>1550125</v>
      </c>
      <c r="AD4" s="4">
        <v>1550126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7782618</v>
      </c>
      <c r="AJ4" s="4">
        <v>9332744</v>
      </c>
      <c r="AK4" s="4">
        <v>10882869</v>
      </c>
      <c r="AL4" s="4">
        <v>12432994</v>
      </c>
      <c r="AM4" s="4">
        <v>13983119</v>
      </c>
      <c r="AN4" s="4">
        <v>15533245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12502</v>
      </c>
      <c r="I5" s="1">
        <v>0</v>
      </c>
      <c r="J5" s="3">
        <v>3986222</v>
      </c>
      <c r="K5" s="3">
        <v>3973720</v>
      </c>
      <c r="L5" s="3">
        <v>3973720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3203771</v>
      </c>
      <c r="T5" s="3">
        <v>3203771</v>
      </c>
      <c r="U5" s="3">
        <v>398622</v>
      </c>
      <c r="V5" s="3">
        <v>398622</v>
      </c>
      <c r="W5" s="3">
        <v>398622</v>
      </c>
      <c r="X5" s="3">
        <v>398622</v>
      </c>
      <c r="Y5" s="3">
        <v>396539</v>
      </c>
      <c r="Z5" s="3">
        <v>396539</v>
      </c>
      <c r="AA5" s="4">
        <v>396539</v>
      </c>
      <c r="AB5" s="4">
        <v>396539</v>
      </c>
      <c r="AC5" s="4">
        <v>396539</v>
      </c>
      <c r="AD5" s="4">
        <v>396537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1991027</v>
      </c>
      <c r="AJ5" s="4">
        <v>2387566</v>
      </c>
      <c r="AK5" s="4">
        <v>2784105</v>
      </c>
      <c r="AL5" s="4">
        <v>3180644</v>
      </c>
      <c r="AM5" s="4">
        <v>3577183</v>
      </c>
      <c r="AN5" s="4">
        <v>3973720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4720</v>
      </c>
      <c r="I6" s="3">
        <v>0</v>
      </c>
      <c r="J6" s="3">
        <v>1023631</v>
      </c>
      <c r="K6" s="3">
        <v>1018911</v>
      </c>
      <c r="L6" s="3">
        <v>1018911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753880</v>
      </c>
      <c r="T6" s="3">
        <v>753880</v>
      </c>
      <c r="U6" s="3">
        <v>102363</v>
      </c>
      <c r="V6" s="3">
        <v>102363</v>
      </c>
      <c r="W6" s="3">
        <v>102363</v>
      </c>
      <c r="X6" s="3">
        <v>102363</v>
      </c>
      <c r="Y6" s="3">
        <v>101577</v>
      </c>
      <c r="Z6" s="3">
        <v>101577</v>
      </c>
      <c r="AA6" s="4">
        <v>101576</v>
      </c>
      <c r="AB6" s="4">
        <v>101576</v>
      </c>
      <c r="AC6" s="4">
        <v>101576</v>
      </c>
      <c r="AD6" s="4">
        <v>101577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511029</v>
      </c>
      <c r="AJ6" s="4">
        <v>612606</v>
      </c>
      <c r="AK6" s="4">
        <v>714182</v>
      </c>
      <c r="AL6" s="4">
        <v>815758</v>
      </c>
      <c r="AM6" s="4">
        <v>917334</v>
      </c>
      <c r="AN6" s="4">
        <v>1018911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24757</v>
      </c>
      <c r="I7" s="3">
        <v>0</v>
      </c>
      <c r="J7" s="3">
        <v>8268500</v>
      </c>
      <c r="K7" s="3">
        <v>8243743</v>
      </c>
      <c r="L7" s="3">
        <v>8243743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6768107</v>
      </c>
      <c r="T7" s="3">
        <v>6768107</v>
      </c>
      <c r="U7" s="3">
        <v>826850</v>
      </c>
      <c r="V7" s="3">
        <v>826850</v>
      </c>
      <c r="W7" s="3">
        <v>826850</v>
      </c>
      <c r="X7" s="3">
        <v>826850</v>
      </c>
      <c r="Y7" s="3">
        <v>822724</v>
      </c>
      <c r="Z7" s="3">
        <v>822724</v>
      </c>
      <c r="AA7" s="4">
        <v>822724</v>
      </c>
      <c r="AB7" s="4">
        <v>822724</v>
      </c>
      <c r="AC7" s="4">
        <v>822724</v>
      </c>
      <c r="AD7" s="4">
        <v>822723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4130124</v>
      </c>
      <c r="AJ7" s="4">
        <v>4952848</v>
      </c>
      <c r="AK7" s="4">
        <v>5775572</v>
      </c>
      <c r="AL7" s="4">
        <v>6598296</v>
      </c>
      <c r="AM7" s="4">
        <v>7421020</v>
      </c>
      <c r="AN7" s="4">
        <v>8243743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11856</v>
      </c>
      <c r="I8" s="1">
        <v>0</v>
      </c>
      <c r="J8" s="3">
        <v>3321855</v>
      </c>
      <c r="K8" s="3">
        <v>3309999</v>
      </c>
      <c r="L8" s="3">
        <v>3309999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2571022</v>
      </c>
      <c r="T8" s="3">
        <v>2571022</v>
      </c>
      <c r="U8" s="3">
        <v>332186</v>
      </c>
      <c r="V8" s="3">
        <v>332186</v>
      </c>
      <c r="W8" s="3">
        <v>332186</v>
      </c>
      <c r="X8" s="3">
        <v>332186</v>
      </c>
      <c r="Y8" s="3">
        <v>330209</v>
      </c>
      <c r="Z8" s="3">
        <v>330209</v>
      </c>
      <c r="AA8" s="4">
        <v>330209</v>
      </c>
      <c r="AB8" s="4">
        <v>330209</v>
      </c>
      <c r="AC8" s="4">
        <v>330209</v>
      </c>
      <c r="AD8" s="4">
        <v>330210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1658953</v>
      </c>
      <c r="AJ8" s="4">
        <v>1989162</v>
      </c>
      <c r="AK8" s="4">
        <v>2319371</v>
      </c>
      <c r="AL8" s="4">
        <v>2649580</v>
      </c>
      <c r="AM8" s="4">
        <v>2979789</v>
      </c>
      <c r="AN8" s="4">
        <v>3309999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6163</v>
      </c>
      <c r="I9" s="1">
        <v>0</v>
      </c>
      <c r="J9" s="3">
        <v>1616528</v>
      </c>
      <c r="K9" s="3">
        <v>1610365</v>
      </c>
      <c r="L9" s="3">
        <v>1610365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1245688</v>
      </c>
      <c r="T9" s="3">
        <v>1245688</v>
      </c>
      <c r="U9" s="3">
        <v>161653</v>
      </c>
      <c r="V9" s="3">
        <v>161653</v>
      </c>
      <c r="W9" s="3">
        <v>161653</v>
      </c>
      <c r="X9" s="3">
        <v>161653</v>
      </c>
      <c r="Y9" s="3">
        <v>160626</v>
      </c>
      <c r="Z9" s="3">
        <v>160626</v>
      </c>
      <c r="AA9" s="4">
        <v>160625</v>
      </c>
      <c r="AB9" s="4">
        <v>160625</v>
      </c>
      <c r="AC9" s="4">
        <v>160625</v>
      </c>
      <c r="AD9" s="4">
        <v>160626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807238</v>
      </c>
      <c r="AJ9" s="4">
        <v>967864</v>
      </c>
      <c r="AK9" s="4">
        <v>1128489</v>
      </c>
      <c r="AL9" s="4">
        <v>1289114</v>
      </c>
      <c r="AM9" s="4">
        <v>1449739</v>
      </c>
      <c r="AN9" s="4">
        <v>1610365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32570</v>
      </c>
      <c r="I10" s="1">
        <v>0</v>
      </c>
      <c r="J10" s="3">
        <v>8872782</v>
      </c>
      <c r="K10" s="3">
        <v>8840212</v>
      </c>
      <c r="L10" s="3">
        <v>8840212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6708720</v>
      </c>
      <c r="T10" s="3">
        <v>6708720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881850</v>
      </c>
      <c r="Z10" s="3">
        <v>881850</v>
      </c>
      <c r="AA10" s="4">
        <v>881850</v>
      </c>
      <c r="AB10" s="4">
        <v>881850</v>
      </c>
      <c r="AC10" s="4">
        <v>881850</v>
      </c>
      <c r="AD10" s="4">
        <v>881850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4430962</v>
      </c>
      <c r="AJ10" s="4">
        <v>5312812</v>
      </c>
      <c r="AK10" s="4">
        <v>6194662</v>
      </c>
      <c r="AL10" s="4">
        <v>7076512</v>
      </c>
      <c r="AM10" s="4">
        <v>7958362</v>
      </c>
      <c r="AN10" s="4">
        <v>8840212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24486</v>
      </c>
      <c r="I11" s="1">
        <v>0</v>
      </c>
      <c r="J11" s="3">
        <v>7351002</v>
      </c>
      <c r="K11" s="3">
        <v>7326516</v>
      </c>
      <c r="L11" s="3">
        <v>7326516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5750928</v>
      </c>
      <c r="T11" s="3">
        <v>5750928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731019</v>
      </c>
      <c r="Z11" s="3">
        <v>731019</v>
      </c>
      <c r="AA11" s="4">
        <v>731020</v>
      </c>
      <c r="AB11" s="4">
        <v>731020</v>
      </c>
      <c r="AC11" s="4">
        <v>731020</v>
      </c>
      <c r="AD11" s="4">
        <v>731018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3671419</v>
      </c>
      <c r="AJ11" s="4">
        <v>4402438</v>
      </c>
      <c r="AK11" s="4">
        <v>5133458</v>
      </c>
      <c r="AL11" s="4">
        <v>5864478</v>
      </c>
      <c r="AM11" s="4">
        <v>6595498</v>
      </c>
      <c r="AN11" s="4">
        <v>7326516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12083</v>
      </c>
      <c r="I12" s="1">
        <v>0</v>
      </c>
      <c r="J12" s="3">
        <v>3538779</v>
      </c>
      <c r="K12" s="3">
        <v>3526696</v>
      </c>
      <c r="L12" s="3">
        <v>3526696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2720275</v>
      </c>
      <c r="T12" s="3">
        <v>2720275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351864</v>
      </c>
      <c r="Z12" s="3">
        <v>351864</v>
      </c>
      <c r="AA12" s="4">
        <v>351864</v>
      </c>
      <c r="AB12" s="4">
        <v>351864</v>
      </c>
      <c r="AC12" s="4">
        <v>351864</v>
      </c>
      <c r="AD12" s="4">
        <v>351864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1767376</v>
      </c>
      <c r="AJ12" s="4">
        <v>2119240</v>
      </c>
      <c r="AK12" s="4">
        <v>2471104</v>
      </c>
      <c r="AL12" s="4">
        <v>2822968</v>
      </c>
      <c r="AM12" s="4">
        <v>3174832</v>
      </c>
      <c r="AN12" s="4">
        <v>3526696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19654</v>
      </c>
      <c r="I13" s="1">
        <v>0</v>
      </c>
      <c r="J13" s="3">
        <v>5112002</v>
      </c>
      <c r="K13" s="3">
        <v>5092348</v>
      </c>
      <c r="L13" s="3">
        <v>5092348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3857044</v>
      </c>
      <c r="T13" s="3">
        <v>3857044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507925</v>
      </c>
      <c r="Z13" s="3">
        <v>507925</v>
      </c>
      <c r="AA13" s="4">
        <v>507925</v>
      </c>
      <c r="AB13" s="4">
        <v>507925</v>
      </c>
      <c r="AC13" s="4">
        <v>507925</v>
      </c>
      <c r="AD13" s="4">
        <v>507923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2552725</v>
      </c>
      <c r="AJ13" s="4">
        <v>3060650</v>
      </c>
      <c r="AK13" s="4">
        <v>3568575</v>
      </c>
      <c r="AL13" s="4">
        <v>4076500</v>
      </c>
      <c r="AM13" s="4">
        <v>4584425</v>
      </c>
      <c r="AN13" s="4">
        <v>5092348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99972</v>
      </c>
      <c r="I14" s="1">
        <v>0</v>
      </c>
      <c r="J14" s="3">
        <v>23894562</v>
      </c>
      <c r="K14" s="3">
        <v>23794590</v>
      </c>
      <c r="L14" s="3">
        <v>23794590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17746823</v>
      </c>
      <c r="T14" s="3">
        <v>17746823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2372794</v>
      </c>
      <c r="Z14" s="3">
        <v>2372794</v>
      </c>
      <c r="AA14" s="4">
        <v>2372795</v>
      </c>
      <c r="AB14" s="4">
        <v>2372795</v>
      </c>
      <c r="AC14" s="4">
        <v>2372795</v>
      </c>
      <c r="AD14" s="4">
        <v>2372793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11930618</v>
      </c>
      <c r="AJ14" s="4">
        <v>14303412</v>
      </c>
      <c r="AK14" s="4">
        <v>16676207</v>
      </c>
      <c r="AL14" s="4">
        <v>19049002</v>
      </c>
      <c r="AM14" s="4">
        <v>21421797</v>
      </c>
      <c r="AN14" s="4">
        <v>23794590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28285</v>
      </c>
      <c r="I15" s="1">
        <v>0</v>
      </c>
      <c r="J15" s="3">
        <v>8892449</v>
      </c>
      <c r="K15" s="3">
        <v>8864164</v>
      </c>
      <c r="L15" s="3">
        <v>8864164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7076871</v>
      </c>
      <c r="T15" s="3">
        <v>7076871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884531</v>
      </c>
      <c r="Z15" s="3">
        <v>884531</v>
      </c>
      <c r="AA15" s="4">
        <v>884531</v>
      </c>
      <c r="AB15" s="4">
        <v>884531</v>
      </c>
      <c r="AC15" s="4">
        <v>884531</v>
      </c>
      <c r="AD15" s="4">
        <v>884529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4441511</v>
      </c>
      <c r="AJ15" s="4">
        <v>5326042</v>
      </c>
      <c r="AK15" s="4">
        <v>6210573</v>
      </c>
      <c r="AL15" s="4">
        <v>7095104</v>
      </c>
      <c r="AM15" s="4">
        <v>7979635</v>
      </c>
      <c r="AN15" s="4">
        <v>8864164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5247</v>
      </c>
      <c r="I16" s="1">
        <v>0</v>
      </c>
      <c r="J16" s="3">
        <v>1591591</v>
      </c>
      <c r="K16" s="3">
        <v>1586344</v>
      </c>
      <c r="L16" s="3">
        <v>1586344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1257270</v>
      </c>
      <c r="T16" s="3">
        <v>1257270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158285</v>
      </c>
      <c r="Z16" s="3">
        <v>158285</v>
      </c>
      <c r="AA16" s="4">
        <v>158285</v>
      </c>
      <c r="AB16" s="4">
        <v>158285</v>
      </c>
      <c r="AC16" s="4">
        <v>158285</v>
      </c>
      <c r="AD16" s="4">
        <v>158283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794921</v>
      </c>
      <c r="AJ16" s="4">
        <v>953206</v>
      </c>
      <c r="AK16" s="4">
        <v>1111491</v>
      </c>
      <c r="AL16" s="4">
        <v>1269776</v>
      </c>
      <c r="AM16" s="4">
        <v>1428061</v>
      </c>
      <c r="AN16" s="4">
        <v>1586344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285338</v>
      </c>
      <c r="I17" s="1">
        <v>0</v>
      </c>
      <c r="J17" s="3">
        <v>85808246</v>
      </c>
      <c r="K17" s="3">
        <v>85522908</v>
      </c>
      <c r="L17" s="3">
        <v>85522908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70465363</v>
      </c>
      <c r="T17" s="3">
        <v>70465363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8533268</v>
      </c>
      <c r="Z17" s="3">
        <v>8533268</v>
      </c>
      <c r="AA17" s="4">
        <v>8533268</v>
      </c>
      <c r="AB17" s="4">
        <v>8533268</v>
      </c>
      <c r="AC17" s="4">
        <v>8533268</v>
      </c>
      <c r="AD17" s="4">
        <v>8533268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42856568</v>
      </c>
      <c r="AJ17" s="4">
        <v>51389836</v>
      </c>
      <c r="AK17" s="4">
        <v>59923104</v>
      </c>
      <c r="AL17" s="4">
        <v>68456372</v>
      </c>
      <c r="AM17" s="4">
        <v>76989640</v>
      </c>
      <c r="AN17" s="4">
        <v>85522908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18312</v>
      </c>
      <c r="I18" s="3">
        <v>28017</v>
      </c>
      <c r="J18" s="3">
        <v>5774108</v>
      </c>
      <c r="K18" s="3">
        <v>5755796</v>
      </c>
      <c r="L18" s="3">
        <v>5727779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4638900</v>
      </c>
      <c r="T18" s="3">
        <v>4610883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574359</v>
      </c>
      <c r="Z18" s="3">
        <v>574359</v>
      </c>
      <c r="AA18" s="4">
        <v>567354</v>
      </c>
      <c r="AB18" s="4">
        <v>567354</v>
      </c>
      <c r="AC18" s="4">
        <v>567354</v>
      </c>
      <c r="AD18" s="4">
        <v>567355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2884003</v>
      </c>
      <c r="AJ18" s="4">
        <v>3458362</v>
      </c>
      <c r="AK18" s="4">
        <v>4025716</v>
      </c>
      <c r="AL18" s="4">
        <v>4593070</v>
      </c>
      <c r="AM18" s="4">
        <v>5160424</v>
      </c>
      <c r="AN18" s="4">
        <v>5727779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9052</v>
      </c>
      <c r="I19" s="1">
        <v>0</v>
      </c>
      <c r="J19" s="3">
        <v>1687900</v>
      </c>
      <c r="K19" s="3">
        <v>1678848</v>
      </c>
      <c r="L19" s="3">
        <v>1678848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1085272</v>
      </c>
      <c r="T19" s="3">
        <v>1085272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167281</v>
      </c>
      <c r="Z19" s="3">
        <v>167281</v>
      </c>
      <c r="AA19" s="4">
        <v>167282</v>
      </c>
      <c r="AB19" s="4">
        <v>167282</v>
      </c>
      <c r="AC19" s="4">
        <v>167282</v>
      </c>
      <c r="AD19" s="4">
        <v>167280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842441</v>
      </c>
      <c r="AJ19" s="4">
        <v>1009722</v>
      </c>
      <c r="AK19" s="4">
        <v>1177004</v>
      </c>
      <c r="AL19" s="4">
        <v>1344286</v>
      </c>
      <c r="AM19" s="4">
        <v>1511568</v>
      </c>
      <c r="AN19" s="4">
        <v>1678848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6220</v>
      </c>
      <c r="I20" s="3">
        <v>637</v>
      </c>
      <c r="J20" s="3">
        <v>1188397</v>
      </c>
      <c r="K20" s="3">
        <v>1182177</v>
      </c>
      <c r="L20" s="3">
        <v>1181540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788814</v>
      </c>
      <c r="T20" s="3">
        <v>788177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117803</v>
      </c>
      <c r="Z20" s="3">
        <v>117803</v>
      </c>
      <c r="AA20" s="4">
        <v>117644</v>
      </c>
      <c r="AB20" s="4">
        <v>117644</v>
      </c>
      <c r="AC20" s="4">
        <v>117644</v>
      </c>
      <c r="AD20" s="4">
        <v>117642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593163</v>
      </c>
      <c r="AJ20" s="4">
        <v>710966</v>
      </c>
      <c r="AK20" s="4">
        <v>828610</v>
      </c>
      <c r="AL20" s="4">
        <v>946254</v>
      </c>
      <c r="AM20" s="4">
        <v>1063898</v>
      </c>
      <c r="AN20" s="4">
        <v>1181540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31568</v>
      </c>
      <c r="I21" s="1">
        <v>0</v>
      </c>
      <c r="J21" s="3">
        <v>10744344</v>
      </c>
      <c r="K21" s="3">
        <v>10712776</v>
      </c>
      <c r="L21" s="3">
        <v>10712776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8704574</v>
      </c>
      <c r="T21" s="3">
        <v>8704574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1069173</v>
      </c>
      <c r="Z21" s="3">
        <v>1069173</v>
      </c>
      <c r="AA21" s="4">
        <v>1069174</v>
      </c>
      <c r="AB21" s="4">
        <v>1069174</v>
      </c>
      <c r="AC21" s="4">
        <v>1069174</v>
      </c>
      <c r="AD21" s="4">
        <v>1069172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5366909</v>
      </c>
      <c r="AJ21" s="4">
        <v>6436082</v>
      </c>
      <c r="AK21" s="4">
        <v>7505256</v>
      </c>
      <c r="AL21" s="4">
        <v>8574430</v>
      </c>
      <c r="AM21" s="4">
        <v>9643604</v>
      </c>
      <c r="AN21" s="4">
        <v>10712776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11498</v>
      </c>
      <c r="I22" s="3">
        <v>0</v>
      </c>
      <c r="J22" s="3">
        <v>3327002</v>
      </c>
      <c r="K22" s="3">
        <v>3315504</v>
      </c>
      <c r="L22" s="3">
        <v>3315504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2559054</v>
      </c>
      <c r="T22" s="3">
        <v>2559054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330784</v>
      </c>
      <c r="Z22" s="3">
        <v>330784</v>
      </c>
      <c r="AA22" s="4">
        <v>330784</v>
      </c>
      <c r="AB22" s="4">
        <v>330784</v>
      </c>
      <c r="AC22" s="4">
        <v>330784</v>
      </c>
      <c r="AD22" s="4">
        <v>330784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1661584</v>
      </c>
      <c r="AJ22" s="4">
        <v>1992368</v>
      </c>
      <c r="AK22" s="4">
        <v>2323152</v>
      </c>
      <c r="AL22" s="4">
        <v>2653936</v>
      </c>
      <c r="AM22" s="4">
        <v>2984720</v>
      </c>
      <c r="AN22" s="4">
        <v>3315504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17848</v>
      </c>
      <c r="I23" s="1">
        <v>0</v>
      </c>
      <c r="J23" s="3">
        <v>4174619</v>
      </c>
      <c r="K23" s="3">
        <v>4156771</v>
      </c>
      <c r="L23" s="3">
        <v>4156771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3109089</v>
      </c>
      <c r="T23" s="3">
        <v>3109089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414487</v>
      </c>
      <c r="Z23" s="3">
        <v>414487</v>
      </c>
      <c r="AA23" s="4">
        <v>414487</v>
      </c>
      <c r="AB23" s="4">
        <v>414487</v>
      </c>
      <c r="AC23" s="4">
        <v>414487</v>
      </c>
      <c r="AD23" s="4">
        <v>414488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2084335</v>
      </c>
      <c r="AJ23" s="4">
        <v>2498822</v>
      </c>
      <c r="AK23" s="4">
        <v>2913309</v>
      </c>
      <c r="AL23" s="4">
        <v>3327796</v>
      </c>
      <c r="AM23" s="4">
        <v>3742283</v>
      </c>
      <c r="AN23" s="4">
        <v>4156771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39614</v>
      </c>
      <c r="I24" s="1">
        <v>0</v>
      </c>
      <c r="J24" s="3">
        <v>13538350</v>
      </c>
      <c r="K24" s="3">
        <v>13498736</v>
      </c>
      <c r="L24" s="3">
        <v>13498736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11074470</v>
      </c>
      <c r="T24" s="3">
        <v>11074470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1347233</v>
      </c>
      <c r="Z24" s="3">
        <v>1347233</v>
      </c>
      <c r="AA24" s="4">
        <v>1347233</v>
      </c>
      <c r="AB24" s="4">
        <v>1347233</v>
      </c>
      <c r="AC24" s="4">
        <v>1347233</v>
      </c>
      <c r="AD24" s="4">
        <v>1347231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6762573</v>
      </c>
      <c r="AJ24" s="4">
        <v>8109806</v>
      </c>
      <c r="AK24" s="4">
        <v>9457039</v>
      </c>
      <c r="AL24" s="4">
        <v>10804272</v>
      </c>
      <c r="AM24" s="4">
        <v>12151505</v>
      </c>
      <c r="AN24" s="4">
        <v>13498736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8122</v>
      </c>
      <c r="I25" s="3">
        <v>0</v>
      </c>
      <c r="J25" s="3">
        <v>2731790</v>
      </c>
      <c r="K25" s="3">
        <v>2723668</v>
      </c>
      <c r="L25" s="3">
        <v>2723668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2196637</v>
      </c>
      <c r="T25" s="3">
        <v>2196637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271825</v>
      </c>
      <c r="Z25" s="3">
        <v>271825</v>
      </c>
      <c r="AA25" s="4">
        <v>271826</v>
      </c>
      <c r="AB25" s="4">
        <v>271826</v>
      </c>
      <c r="AC25" s="4">
        <v>271826</v>
      </c>
      <c r="AD25" s="4">
        <v>271824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1364541</v>
      </c>
      <c r="AJ25" s="4">
        <v>1636366</v>
      </c>
      <c r="AK25" s="4">
        <v>1908192</v>
      </c>
      <c r="AL25" s="4">
        <v>2180018</v>
      </c>
      <c r="AM25" s="4">
        <v>2451844</v>
      </c>
      <c r="AN25" s="4">
        <v>2723668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10394</v>
      </c>
      <c r="I26" s="1">
        <v>0</v>
      </c>
      <c r="J26" s="3">
        <v>2562583</v>
      </c>
      <c r="K26" s="3">
        <v>2552189</v>
      </c>
      <c r="L26" s="3">
        <v>2552189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1892915</v>
      </c>
      <c r="T26" s="3">
        <v>1892915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254526</v>
      </c>
      <c r="Z26" s="3">
        <v>254526</v>
      </c>
      <c r="AA26" s="4">
        <v>254526</v>
      </c>
      <c r="AB26" s="4">
        <v>254526</v>
      </c>
      <c r="AC26" s="4">
        <v>254526</v>
      </c>
      <c r="AD26" s="4">
        <v>254527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1279558</v>
      </c>
      <c r="AJ26" s="4">
        <v>1534084</v>
      </c>
      <c r="AK26" s="4">
        <v>1788610</v>
      </c>
      <c r="AL26" s="4">
        <v>2043136</v>
      </c>
      <c r="AM26" s="4">
        <v>2297662</v>
      </c>
      <c r="AN26" s="4">
        <v>2552189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11300</v>
      </c>
      <c r="I27" s="1">
        <v>0</v>
      </c>
      <c r="J27" s="3">
        <v>3351231</v>
      </c>
      <c r="K27" s="3">
        <v>3339931</v>
      </c>
      <c r="L27" s="3">
        <v>3339931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2624618</v>
      </c>
      <c r="T27" s="3">
        <v>2624618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333240</v>
      </c>
      <c r="Z27" s="3">
        <v>333240</v>
      </c>
      <c r="AA27" s="4">
        <v>333240</v>
      </c>
      <c r="AB27" s="4">
        <v>333240</v>
      </c>
      <c r="AC27" s="4">
        <v>333240</v>
      </c>
      <c r="AD27" s="4">
        <v>333239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1673732</v>
      </c>
      <c r="AJ27" s="4">
        <v>2006972</v>
      </c>
      <c r="AK27" s="4">
        <v>2340212</v>
      </c>
      <c r="AL27" s="4">
        <v>2673452</v>
      </c>
      <c r="AM27" s="4">
        <v>3006692</v>
      </c>
      <c r="AN27" s="4">
        <v>3339931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10644</v>
      </c>
      <c r="I28" s="1">
        <v>0</v>
      </c>
      <c r="J28" s="3">
        <v>3331920</v>
      </c>
      <c r="K28" s="3">
        <v>3321276</v>
      </c>
      <c r="L28" s="3">
        <v>3321276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2680686</v>
      </c>
      <c r="T28" s="3">
        <v>2680686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331418</v>
      </c>
      <c r="Z28" s="3">
        <v>331418</v>
      </c>
      <c r="AA28" s="4">
        <v>331418</v>
      </c>
      <c r="AB28" s="4">
        <v>331418</v>
      </c>
      <c r="AC28" s="4">
        <v>331418</v>
      </c>
      <c r="AD28" s="4">
        <v>331418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1664186</v>
      </c>
      <c r="AJ28" s="4">
        <v>1995604</v>
      </c>
      <c r="AK28" s="4">
        <v>2327022</v>
      </c>
      <c r="AL28" s="4">
        <v>2658440</v>
      </c>
      <c r="AM28" s="4">
        <v>2989858</v>
      </c>
      <c r="AN28" s="4">
        <v>3321276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14225</v>
      </c>
      <c r="I29" s="3">
        <v>0</v>
      </c>
      <c r="J29" s="3">
        <v>4003155</v>
      </c>
      <c r="K29" s="3">
        <v>3988930</v>
      </c>
      <c r="L29" s="3">
        <v>3988930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3005471</v>
      </c>
      <c r="T29" s="3">
        <v>3005471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397944</v>
      </c>
      <c r="Z29" s="3">
        <v>397944</v>
      </c>
      <c r="AA29" s="4">
        <v>397945</v>
      </c>
      <c r="AB29" s="4">
        <v>397945</v>
      </c>
      <c r="AC29" s="4">
        <v>397945</v>
      </c>
      <c r="AD29" s="4">
        <v>397943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1999208</v>
      </c>
      <c r="AJ29" s="4">
        <v>2397152</v>
      </c>
      <c r="AK29" s="4">
        <v>2795097</v>
      </c>
      <c r="AL29" s="4">
        <v>3193042</v>
      </c>
      <c r="AM29" s="4">
        <v>3590987</v>
      </c>
      <c r="AN29" s="4">
        <v>3988930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16666</v>
      </c>
      <c r="I30" s="1">
        <v>0</v>
      </c>
      <c r="J30" s="3">
        <v>4942649</v>
      </c>
      <c r="K30" s="3">
        <v>4925983</v>
      </c>
      <c r="L30" s="3">
        <v>4925983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3948459</v>
      </c>
      <c r="T30" s="3">
        <v>3948459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491487</v>
      </c>
      <c r="Z30" s="3">
        <v>491487</v>
      </c>
      <c r="AA30" s="4">
        <v>491487</v>
      </c>
      <c r="AB30" s="4">
        <v>491487</v>
      </c>
      <c r="AC30" s="4">
        <v>491487</v>
      </c>
      <c r="AD30" s="4">
        <v>491488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2468547</v>
      </c>
      <c r="AJ30" s="4">
        <v>2960034</v>
      </c>
      <c r="AK30" s="4">
        <v>3451521</v>
      </c>
      <c r="AL30" s="4">
        <v>3943008</v>
      </c>
      <c r="AM30" s="4">
        <v>4434495</v>
      </c>
      <c r="AN30" s="4">
        <v>4925983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3945</v>
      </c>
      <c r="I31" s="3">
        <v>0</v>
      </c>
      <c r="J31" s="3">
        <v>1031809</v>
      </c>
      <c r="K31" s="3">
        <v>1027864</v>
      </c>
      <c r="L31" s="3">
        <v>1027864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809707</v>
      </c>
      <c r="T31" s="3">
        <v>809707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102523</v>
      </c>
      <c r="Z31" s="3">
        <v>102523</v>
      </c>
      <c r="AA31" s="4">
        <v>102524</v>
      </c>
      <c r="AB31" s="4">
        <v>102524</v>
      </c>
      <c r="AC31" s="4">
        <v>102524</v>
      </c>
      <c r="AD31" s="4">
        <v>102522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515247</v>
      </c>
      <c r="AJ31" s="4">
        <v>617770</v>
      </c>
      <c r="AK31" s="4">
        <v>720294</v>
      </c>
      <c r="AL31" s="4">
        <v>822818</v>
      </c>
      <c r="AM31" s="4">
        <v>925342</v>
      </c>
      <c r="AN31" s="4">
        <v>1027864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34626</v>
      </c>
      <c r="I32" s="1">
        <v>0</v>
      </c>
      <c r="J32" s="3">
        <v>9651325</v>
      </c>
      <c r="K32" s="3">
        <v>9616699</v>
      </c>
      <c r="L32" s="3">
        <v>9616699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7449437</v>
      </c>
      <c r="T32" s="3">
        <v>7449437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959361</v>
      </c>
      <c r="Z32" s="3">
        <v>959361</v>
      </c>
      <c r="AA32" s="4">
        <v>959361</v>
      </c>
      <c r="AB32" s="4">
        <v>959361</v>
      </c>
      <c r="AC32" s="4">
        <v>959361</v>
      </c>
      <c r="AD32" s="4">
        <v>959362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4819893</v>
      </c>
      <c r="AJ32" s="4">
        <v>5779254</v>
      </c>
      <c r="AK32" s="4">
        <v>6738615</v>
      </c>
      <c r="AL32" s="4">
        <v>7697976</v>
      </c>
      <c r="AM32" s="4">
        <v>8657337</v>
      </c>
      <c r="AN32" s="4">
        <v>9616699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90460</v>
      </c>
      <c r="I33" s="1">
        <v>0</v>
      </c>
      <c r="J33" s="3">
        <v>27783546</v>
      </c>
      <c r="K33" s="3">
        <v>27693086</v>
      </c>
      <c r="L33" s="3">
        <v>27693086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22085593</v>
      </c>
      <c r="T33" s="3">
        <v>22085593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2763278</v>
      </c>
      <c r="Z33" s="3">
        <v>2763278</v>
      </c>
      <c r="AA33" s="4">
        <v>2763278</v>
      </c>
      <c r="AB33" s="4">
        <v>2763278</v>
      </c>
      <c r="AC33" s="4">
        <v>2763278</v>
      </c>
      <c r="AD33" s="4">
        <v>2763276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13876698</v>
      </c>
      <c r="AJ33" s="4">
        <v>16639976</v>
      </c>
      <c r="AK33" s="4">
        <v>19403254</v>
      </c>
      <c r="AL33" s="4">
        <v>22166532</v>
      </c>
      <c r="AM33" s="4">
        <v>24929810</v>
      </c>
      <c r="AN33" s="4">
        <v>27693086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18816</v>
      </c>
      <c r="I34" s="1">
        <v>0</v>
      </c>
      <c r="J34" s="3">
        <v>4515730</v>
      </c>
      <c r="K34" s="3">
        <v>4496914</v>
      </c>
      <c r="L34" s="3">
        <v>4496914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3292187</v>
      </c>
      <c r="T34" s="3">
        <v>3292187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448437</v>
      </c>
      <c r="Z34" s="3">
        <v>448437</v>
      </c>
      <c r="AA34" s="4">
        <v>448437</v>
      </c>
      <c r="AB34" s="4">
        <v>448437</v>
      </c>
      <c r="AC34" s="4">
        <v>448437</v>
      </c>
      <c r="AD34" s="4">
        <v>448437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2254729</v>
      </c>
      <c r="AJ34" s="4">
        <v>2703166</v>
      </c>
      <c r="AK34" s="4">
        <v>3151603</v>
      </c>
      <c r="AL34" s="4">
        <v>3600040</v>
      </c>
      <c r="AM34" s="4">
        <v>4048477</v>
      </c>
      <c r="AN34" s="4">
        <v>4496914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56631</v>
      </c>
      <c r="I35" s="1">
        <v>0</v>
      </c>
      <c r="J35" s="3">
        <v>18587881</v>
      </c>
      <c r="K35" s="3">
        <v>18531250</v>
      </c>
      <c r="L35" s="3">
        <v>18531250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15258967</v>
      </c>
      <c r="T35" s="3">
        <v>15258967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1849350</v>
      </c>
      <c r="Z35" s="3">
        <v>1849350</v>
      </c>
      <c r="AA35" s="4">
        <v>1849350</v>
      </c>
      <c r="AB35" s="4">
        <v>1849350</v>
      </c>
      <c r="AC35" s="4">
        <v>1849350</v>
      </c>
      <c r="AD35" s="4">
        <v>1849348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9284502</v>
      </c>
      <c r="AJ35" s="4">
        <v>11133852</v>
      </c>
      <c r="AK35" s="4">
        <v>12983202</v>
      </c>
      <c r="AL35" s="4">
        <v>14832552</v>
      </c>
      <c r="AM35" s="4">
        <v>16681902</v>
      </c>
      <c r="AN35" s="4">
        <v>18531250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45881</v>
      </c>
      <c r="I36" s="1">
        <v>0</v>
      </c>
      <c r="J36" s="3">
        <v>16249289</v>
      </c>
      <c r="K36" s="3">
        <v>16203408</v>
      </c>
      <c r="L36" s="3">
        <v>16203408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13351349</v>
      </c>
      <c r="T36" s="3">
        <v>13351349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1617282</v>
      </c>
      <c r="Z36" s="3">
        <v>1617282</v>
      </c>
      <c r="AA36" s="4">
        <v>1617282</v>
      </c>
      <c r="AB36" s="4">
        <v>1617282</v>
      </c>
      <c r="AC36" s="4">
        <v>1617282</v>
      </c>
      <c r="AD36" s="4">
        <v>1617282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8116998</v>
      </c>
      <c r="AJ36" s="4">
        <v>9734280</v>
      </c>
      <c r="AK36" s="4">
        <v>11351562</v>
      </c>
      <c r="AL36" s="4">
        <v>12968844</v>
      </c>
      <c r="AM36" s="4">
        <v>14586126</v>
      </c>
      <c r="AN36" s="4">
        <v>16203408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12802</v>
      </c>
      <c r="I37" s="1">
        <v>0</v>
      </c>
      <c r="J37" s="3">
        <v>3950443</v>
      </c>
      <c r="K37" s="3">
        <v>3937641</v>
      </c>
      <c r="L37" s="3">
        <v>3937641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3041667</v>
      </c>
      <c r="T37" s="3">
        <v>3041667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392911</v>
      </c>
      <c r="Z37" s="3">
        <v>392911</v>
      </c>
      <c r="AA37" s="4">
        <v>392911</v>
      </c>
      <c r="AB37" s="4">
        <v>392911</v>
      </c>
      <c r="AC37" s="4">
        <v>392911</v>
      </c>
      <c r="AD37" s="4">
        <v>392910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1973087</v>
      </c>
      <c r="AJ37" s="4">
        <v>2365998</v>
      </c>
      <c r="AK37" s="4">
        <v>2758909</v>
      </c>
      <c r="AL37" s="4">
        <v>3151820</v>
      </c>
      <c r="AM37" s="4">
        <v>3544731</v>
      </c>
      <c r="AN37" s="4">
        <v>3937641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12594</v>
      </c>
      <c r="I38" s="1">
        <v>0</v>
      </c>
      <c r="J38" s="3">
        <v>3251335</v>
      </c>
      <c r="K38" s="3">
        <v>3238741</v>
      </c>
      <c r="L38" s="3">
        <v>3238741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2426576</v>
      </c>
      <c r="T38" s="3">
        <v>2426576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323034</v>
      </c>
      <c r="Z38" s="3">
        <v>323034</v>
      </c>
      <c r="AA38" s="4">
        <v>323034</v>
      </c>
      <c r="AB38" s="4">
        <v>323034</v>
      </c>
      <c r="AC38" s="4">
        <v>323034</v>
      </c>
      <c r="AD38" s="4">
        <v>323035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1623570</v>
      </c>
      <c r="AJ38" s="4">
        <v>1946604</v>
      </c>
      <c r="AK38" s="4">
        <v>2269638</v>
      </c>
      <c r="AL38" s="4">
        <v>2592672</v>
      </c>
      <c r="AM38" s="4">
        <v>2915706</v>
      </c>
      <c r="AN38" s="4">
        <v>3238741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11590</v>
      </c>
      <c r="I39" s="1">
        <v>0</v>
      </c>
      <c r="J39" s="3">
        <v>3279621</v>
      </c>
      <c r="K39" s="3">
        <v>3268031</v>
      </c>
      <c r="L39" s="3">
        <v>3268031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2547044</v>
      </c>
      <c r="T39" s="3">
        <v>2547044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326031</v>
      </c>
      <c r="Z39" s="3">
        <v>326031</v>
      </c>
      <c r="AA39" s="4">
        <v>326030</v>
      </c>
      <c r="AB39" s="4">
        <v>326030</v>
      </c>
      <c r="AC39" s="4">
        <v>326030</v>
      </c>
      <c r="AD39" s="4">
        <v>326031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1637879</v>
      </c>
      <c r="AJ39" s="4">
        <v>1963910</v>
      </c>
      <c r="AK39" s="4">
        <v>2289940</v>
      </c>
      <c r="AL39" s="4">
        <v>2615970</v>
      </c>
      <c r="AM39" s="4">
        <v>2942000</v>
      </c>
      <c r="AN39" s="4">
        <v>3268031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10888</v>
      </c>
      <c r="I40" s="1">
        <v>0</v>
      </c>
      <c r="J40" s="3">
        <v>2529692</v>
      </c>
      <c r="K40" s="3">
        <v>2518804</v>
      </c>
      <c r="L40" s="3">
        <v>2518804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1812474</v>
      </c>
      <c r="T40" s="3">
        <v>1812474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251155</v>
      </c>
      <c r="Z40" s="3">
        <v>251155</v>
      </c>
      <c r="AA40" s="4">
        <v>251155</v>
      </c>
      <c r="AB40" s="4">
        <v>251155</v>
      </c>
      <c r="AC40" s="4">
        <v>251155</v>
      </c>
      <c r="AD40" s="4">
        <v>251153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1263031</v>
      </c>
      <c r="AJ40" s="4">
        <v>1514186</v>
      </c>
      <c r="AK40" s="4">
        <v>1765341</v>
      </c>
      <c r="AL40" s="4">
        <v>2016496</v>
      </c>
      <c r="AM40" s="4">
        <v>2267651</v>
      </c>
      <c r="AN40" s="4">
        <v>2518804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86925</v>
      </c>
      <c r="I41" s="3">
        <v>1049691</v>
      </c>
      <c r="J41" s="3">
        <v>31340332</v>
      </c>
      <c r="K41" s="3">
        <v>31253407</v>
      </c>
      <c r="L41" s="3">
        <v>30203716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26140611</v>
      </c>
      <c r="T41" s="3">
        <v>25090920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3119546</v>
      </c>
      <c r="Z41" s="3">
        <v>3119546</v>
      </c>
      <c r="AA41" s="4">
        <v>2857123</v>
      </c>
      <c r="AB41" s="4">
        <v>2857123</v>
      </c>
      <c r="AC41" s="4">
        <v>2857123</v>
      </c>
      <c r="AD41" s="4">
        <v>2857123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15655678</v>
      </c>
      <c r="AJ41" s="4">
        <v>18775224</v>
      </c>
      <c r="AK41" s="4">
        <v>21632347</v>
      </c>
      <c r="AL41" s="4">
        <v>24489470</v>
      </c>
      <c r="AM41" s="4">
        <v>27346593</v>
      </c>
      <c r="AN41" s="4">
        <v>30203716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10446</v>
      </c>
      <c r="I42" s="3">
        <v>67238</v>
      </c>
      <c r="J42" s="3">
        <v>1825279</v>
      </c>
      <c r="K42" s="3">
        <v>1814833</v>
      </c>
      <c r="L42" s="3">
        <v>1747595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1154622</v>
      </c>
      <c r="T42" s="3">
        <v>1087384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180787</v>
      </c>
      <c r="Z42" s="3">
        <v>180787</v>
      </c>
      <c r="AA42" s="4">
        <v>163977</v>
      </c>
      <c r="AB42" s="4">
        <v>163977</v>
      </c>
      <c r="AC42" s="4">
        <v>163977</v>
      </c>
      <c r="AD42" s="4">
        <v>163978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910899</v>
      </c>
      <c r="AJ42" s="4">
        <v>1091686</v>
      </c>
      <c r="AK42" s="4">
        <v>1255663</v>
      </c>
      <c r="AL42" s="4">
        <v>1419640</v>
      </c>
      <c r="AM42" s="4">
        <v>1583617</v>
      </c>
      <c r="AN42" s="4">
        <v>1747595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6323</v>
      </c>
      <c r="I43" s="3">
        <v>0</v>
      </c>
      <c r="J43" s="3">
        <v>1884648</v>
      </c>
      <c r="K43" s="3">
        <v>1878325</v>
      </c>
      <c r="L43" s="3">
        <v>1878325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1470431</v>
      </c>
      <c r="T43" s="3">
        <v>1470431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187411</v>
      </c>
      <c r="Z43" s="3">
        <v>187411</v>
      </c>
      <c r="AA43" s="4">
        <v>187411</v>
      </c>
      <c r="AB43" s="4">
        <v>187411</v>
      </c>
      <c r="AC43" s="4">
        <v>187411</v>
      </c>
      <c r="AD43" s="4">
        <v>187410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941271</v>
      </c>
      <c r="AJ43" s="4">
        <v>1128682</v>
      </c>
      <c r="AK43" s="4">
        <v>1316093</v>
      </c>
      <c r="AL43" s="4">
        <v>1503504</v>
      </c>
      <c r="AM43" s="4">
        <v>1690915</v>
      </c>
      <c r="AN43" s="4">
        <v>1878325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8586</v>
      </c>
      <c r="I44" s="1">
        <v>0</v>
      </c>
      <c r="J44" s="3">
        <v>2356494</v>
      </c>
      <c r="K44" s="3">
        <v>2347908</v>
      </c>
      <c r="L44" s="3">
        <v>2347908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1827301</v>
      </c>
      <c r="T44" s="3">
        <v>1827301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234219</v>
      </c>
      <c r="Z44" s="3">
        <v>234219</v>
      </c>
      <c r="AA44" s="4">
        <v>234219</v>
      </c>
      <c r="AB44" s="4">
        <v>234219</v>
      </c>
      <c r="AC44" s="4">
        <v>234219</v>
      </c>
      <c r="AD44" s="4">
        <v>234217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1176815</v>
      </c>
      <c r="AJ44" s="4">
        <v>1411034</v>
      </c>
      <c r="AK44" s="4">
        <v>1645253</v>
      </c>
      <c r="AL44" s="4">
        <v>1879472</v>
      </c>
      <c r="AM44" s="4">
        <v>2113691</v>
      </c>
      <c r="AN44" s="4">
        <v>2347908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19237</v>
      </c>
      <c r="I45" s="1">
        <v>0</v>
      </c>
      <c r="J45" s="3">
        <v>5719632</v>
      </c>
      <c r="K45" s="3">
        <v>5700395</v>
      </c>
      <c r="L45" s="3">
        <v>5700395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4475367</v>
      </c>
      <c r="T45" s="3">
        <v>4475367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568757</v>
      </c>
      <c r="Z45" s="3">
        <v>568757</v>
      </c>
      <c r="AA45" s="4">
        <v>568757</v>
      </c>
      <c r="AB45" s="4">
        <v>568757</v>
      </c>
      <c r="AC45" s="4">
        <v>568757</v>
      </c>
      <c r="AD45" s="4">
        <v>568758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2856609</v>
      </c>
      <c r="AJ45" s="4">
        <v>3425366</v>
      </c>
      <c r="AK45" s="4">
        <v>3994123</v>
      </c>
      <c r="AL45" s="4">
        <v>4562880</v>
      </c>
      <c r="AM45" s="4">
        <v>5131637</v>
      </c>
      <c r="AN45" s="4">
        <v>5700395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12914</v>
      </c>
      <c r="I46" s="3">
        <v>0</v>
      </c>
      <c r="J46" s="3">
        <v>4640528</v>
      </c>
      <c r="K46" s="3">
        <v>4627614</v>
      </c>
      <c r="L46" s="3">
        <v>4627614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3664359</v>
      </c>
      <c r="T46" s="3">
        <v>3664359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461900</v>
      </c>
      <c r="Z46" s="3">
        <v>461900</v>
      </c>
      <c r="AA46" s="4">
        <v>461901</v>
      </c>
      <c r="AB46" s="4">
        <v>461901</v>
      </c>
      <c r="AC46" s="4">
        <v>461901</v>
      </c>
      <c r="AD46" s="4">
        <v>461899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2318112</v>
      </c>
      <c r="AJ46" s="4">
        <v>2780012</v>
      </c>
      <c r="AK46" s="4">
        <v>3241913</v>
      </c>
      <c r="AL46" s="4">
        <v>3703814</v>
      </c>
      <c r="AM46" s="4">
        <v>4165715</v>
      </c>
      <c r="AN46" s="4">
        <v>4627614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45284</v>
      </c>
      <c r="I47" s="1">
        <v>0</v>
      </c>
      <c r="J47" s="3">
        <v>16358931</v>
      </c>
      <c r="K47" s="3">
        <v>16313647</v>
      </c>
      <c r="L47" s="3">
        <v>16313647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13564876</v>
      </c>
      <c r="T47" s="3">
        <v>13564876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1628346</v>
      </c>
      <c r="Z47" s="3">
        <v>1628346</v>
      </c>
      <c r="AA47" s="4">
        <v>1628346</v>
      </c>
      <c r="AB47" s="4">
        <v>1628346</v>
      </c>
      <c r="AC47" s="4">
        <v>1628346</v>
      </c>
      <c r="AD47" s="4">
        <v>1628345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8171918</v>
      </c>
      <c r="AJ47" s="4">
        <v>9800264</v>
      </c>
      <c r="AK47" s="4">
        <v>11428610</v>
      </c>
      <c r="AL47" s="4">
        <v>13056956</v>
      </c>
      <c r="AM47" s="4">
        <v>14685302</v>
      </c>
      <c r="AN47" s="4">
        <v>16313647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37036</v>
      </c>
      <c r="I48" s="1">
        <v>0</v>
      </c>
      <c r="J48" s="3">
        <v>9639569</v>
      </c>
      <c r="K48" s="3">
        <v>9602533</v>
      </c>
      <c r="L48" s="3">
        <v>9602533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7083239</v>
      </c>
      <c r="T48" s="3">
        <v>7083239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957784</v>
      </c>
      <c r="Z48" s="3">
        <v>957784</v>
      </c>
      <c r="AA48" s="4">
        <v>957784</v>
      </c>
      <c r="AB48" s="4">
        <v>957784</v>
      </c>
      <c r="AC48" s="4">
        <v>957784</v>
      </c>
      <c r="AD48" s="4">
        <v>957785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4813612</v>
      </c>
      <c r="AJ48" s="4">
        <v>5771396</v>
      </c>
      <c r="AK48" s="4">
        <v>6729180</v>
      </c>
      <c r="AL48" s="4">
        <v>7686964</v>
      </c>
      <c r="AM48" s="4">
        <v>8644748</v>
      </c>
      <c r="AN48" s="4">
        <v>9602533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124303</v>
      </c>
      <c r="I49" s="1">
        <v>0</v>
      </c>
      <c r="J49" s="3">
        <v>38258876</v>
      </c>
      <c r="K49" s="3">
        <v>38134573</v>
      </c>
      <c r="L49" s="3">
        <v>38134573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31063841</v>
      </c>
      <c r="T49" s="3">
        <v>31063841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3805170</v>
      </c>
      <c r="Z49" s="3">
        <v>3805170</v>
      </c>
      <c r="AA49" s="4">
        <v>3805170</v>
      </c>
      <c r="AB49" s="4">
        <v>3805170</v>
      </c>
      <c r="AC49" s="4">
        <v>3805170</v>
      </c>
      <c r="AD49" s="4">
        <v>3805171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19108722</v>
      </c>
      <c r="AJ49" s="4">
        <v>22913892</v>
      </c>
      <c r="AK49" s="4">
        <v>26719062</v>
      </c>
      <c r="AL49" s="4">
        <v>30524232</v>
      </c>
      <c r="AM49" s="4">
        <v>34329402</v>
      </c>
      <c r="AN49" s="4">
        <v>38134573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359376</v>
      </c>
      <c r="I50" s="1">
        <v>0</v>
      </c>
      <c r="J50" s="3">
        <v>116001991</v>
      </c>
      <c r="K50" s="3">
        <v>115642615</v>
      </c>
      <c r="L50" s="3">
        <v>115642615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94299053</v>
      </c>
      <c r="T50" s="3">
        <v>94299053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11540303</v>
      </c>
      <c r="Z50" s="3">
        <v>11540303</v>
      </c>
      <c r="AA50" s="4">
        <v>11540303</v>
      </c>
      <c r="AB50" s="4">
        <v>11540303</v>
      </c>
      <c r="AC50" s="4">
        <v>11540303</v>
      </c>
      <c r="AD50" s="4">
        <v>11540304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57941099</v>
      </c>
      <c r="AJ50" s="4">
        <v>69481402</v>
      </c>
      <c r="AK50" s="4">
        <v>81021705</v>
      </c>
      <c r="AL50" s="4">
        <v>92562008</v>
      </c>
      <c r="AM50" s="4">
        <v>104102311</v>
      </c>
      <c r="AN50" s="4">
        <v>115642615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27065</v>
      </c>
      <c r="I51" s="1">
        <v>0</v>
      </c>
      <c r="J51" s="3">
        <v>8905000</v>
      </c>
      <c r="K51" s="3">
        <v>8877935</v>
      </c>
      <c r="L51" s="3">
        <v>8877935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7204420</v>
      </c>
      <c r="T51" s="3">
        <v>7204420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885989</v>
      </c>
      <c r="Z51" s="3">
        <v>885989</v>
      </c>
      <c r="AA51" s="4">
        <v>885989</v>
      </c>
      <c r="AB51" s="4">
        <v>885989</v>
      </c>
      <c r="AC51" s="4">
        <v>885989</v>
      </c>
      <c r="AD51" s="4">
        <v>885990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4447989</v>
      </c>
      <c r="AJ51" s="4">
        <v>5333978</v>
      </c>
      <c r="AK51" s="4">
        <v>6219967</v>
      </c>
      <c r="AL51" s="4">
        <v>7105956</v>
      </c>
      <c r="AM51" s="4">
        <v>7991945</v>
      </c>
      <c r="AN51" s="4">
        <v>8877935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29990</v>
      </c>
      <c r="I52" s="1">
        <v>0</v>
      </c>
      <c r="J52" s="3">
        <v>10910511</v>
      </c>
      <c r="K52" s="3">
        <v>10880521</v>
      </c>
      <c r="L52" s="3">
        <v>10880521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9068162</v>
      </c>
      <c r="T52" s="3">
        <v>9068162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1086053</v>
      </c>
      <c r="Z52" s="3">
        <v>1086053</v>
      </c>
      <c r="AA52" s="4">
        <v>1086053</v>
      </c>
      <c r="AB52" s="4">
        <v>1086053</v>
      </c>
      <c r="AC52" s="4">
        <v>1086053</v>
      </c>
      <c r="AD52" s="4">
        <v>1086052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5450257</v>
      </c>
      <c r="AJ52" s="4">
        <v>6536310</v>
      </c>
      <c r="AK52" s="4">
        <v>7622363</v>
      </c>
      <c r="AL52" s="4">
        <v>8708416</v>
      </c>
      <c r="AM52" s="4">
        <v>9794469</v>
      </c>
      <c r="AN52" s="4">
        <v>10880521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18084</v>
      </c>
      <c r="I53" s="1">
        <v>0</v>
      </c>
      <c r="J53" s="3">
        <v>5183806</v>
      </c>
      <c r="K53" s="3">
        <v>5165722</v>
      </c>
      <c r="L53" s="3">
        <v>5165722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3967894</v>
      </c>
      <c r="T53" s="3">
        <v>3967894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515366</v>
      </c>
      <c r="Z53" s="3">
        <v>515366</v>
      </c>
      <c r="AA53" s="4">
        <v>515367</v>
      </c>
      <c r="AB53" s="4">
        <v>515367</v>
      </c>
      <c r="AC53" s="4">
        <v>515367</v>
      </c>
      <c r="AD53" s="4">
        <v>515365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2588890</v>
      </c>
      <c r="AJ53" s="4">
        <v>3104256</v>
      </c>
      <c r="AK53" s="4">
        <v>3619623</v>
      </c>
      <c r="AL53" s="4">
        <v>4134990</v>
      </c>
      <c r="AM53" s="4">
        <v>4650357</v>
      </c>
      <c r="AN53" s="4">
        <v>5165722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10172</v>
      </c>
      <c r="I54" s="1">
        <v>0</v>
      </c>
      <c r="J54" s="3">
        <v>3116800</v>
      </c>
      <c r="K54" s="3">
        <v>3106628</v>
      </c>
      <c r="L54" s="3">
        <v>3106628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2448588</v>
      </c>
      <c r="T54" s="3">
        <v>2448588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309985</v>
      </c>
      <c r="Z54" s="3">
        <v>309985</v>
      </c>
      <c r="AA54" s="4">
        <v>309985</v>
      </c>
      <c r="AB54" s="4">
        <v>309985</v>
      </c>
      <c r="AC54" s="4">
        <v>309985</v>
      </c>
      <c r="AD54" s="4">
        <v>309983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1556705</v>
      </c>
      <c r="AJ54" s="4">
        <v>1866690</v>
      </c>
      <c r="AK54" s="4">
        <v>2176675</v>
      </c>
      <c r="AL54" s="4">
        <v>2486660</v>
      </c>
      <c r="AM54" s="4">
        <v>2796645</v>
      </c>
      <c r="AN54" s="4">
        <v>3106628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32717</v>
      </c>
      <c r="I55" s="1">
        <v>0</v>
      </c>
      <c r="J55" s="3">
        <v>9843851</v>
      </c>
      <c r="K55" s="3">
        <v>9811134</v>
      </c>
      <c r="L55" s="3">
        <v>9811134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7749404</v>
      </c>
      <c r="T55" s="3">
        <v>7749404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978932</v>
      </c>
      <c r="Z55" s="3">
        <v>978932</v>
      </c>
      <c r="AA55" s="4">
        <v>978933</v>
      </c>
      <c r="AB55" s="4">
        <v>978933</v>
      </c>
      <c r="AC55" s="4">
        <v>978933</v>
      </c>
      <c r="AD55" s="4">
        <v>978931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4916472</v>
      </c>
      <c r="AJ55" s="4">
        <v>5895404</v>
      </c>
      <c r="AK55" s="4">
        <v>6874337</v>
      </c>
      <c r="AL55" s="4">
        <v>7853270</v>
      </c>
      <c r="AM55" s="4">
        <v>8832203</v>
      </c>
      <c r="AN55" s="4">
        <v>9811134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9782</v>
      </c>
      <c r="I56" s="1">
        <v>0</v>
      </c>
      <c r="J56" s="3">
        <v>3043483</v>
      </c>
      <c r="K56" s="3">
        <v>3033701</v>
      </c>
      <c r="L56" s="3">
        <v>3033701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2419747</v>
      </c>
      <c r="T56" s="3">
        <v>2419747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302718</v>
      </c>
      <c r="Z56" s="3">
        <v>302718</v>
      </c>
      <c r="AA56" s="4">
        <v>302718</v>
      </c>
      <c r="AB56" s="4">
        <v>302718</v>
      </c>
      <c r="AC56" s="4">
        <v>302718</v>
      </c>
      <c r="AD56" s="4">
        <v>302719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1520110</v>
      </c>
      <c r="AJ56" s="4">
        <v>1822828</v>
      </c>
      <c r="AK56" s="4">
        <v>2125546</v>
      </c>
      <c r="AL56" s="4">
        <v>2428264</v>
      </c>
      <c r="AM56" s="4">
        <v>2730982</v>
      </c>
      <c r="AN56" s="4">
        <v>3033701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14472</v>
      </c>
      <c r="I57" s="1">
        <v>0</v>
      </c>
      <c r="J57" s="3">
        <v>5493128</v>
      </c>
      <c r="K57" s="3">
        <v>5478656</v>
      </c>
      <c r="L57" s="3">
        <v>5478656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4545819</v>
      </c>
      <c r="T57" s="3">
        <v>4545819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546901</v>
      </c>
      <c r="Z57" s="3">
        <v>546901</v>
      </c>
      <c r="AA57" s="4">
        <v>546901</v>
      </c>
      <c r="AB57" s="4">
        <v>546901</v>
      </c>
      <c r="AC57" s="4">
        <v>546901</v>
      </c>
      <c r="AD57" s="4">
        <v>546899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2744153</v>
      </c>
      <c r="AJ57" s="4">
        <v>3291054</v>
      </c>
      <c r="AK57" s="4">
        <v>3837955</v>
      </c>
      <c r="AL57" s="4">
        <v>4384856</v>
      </c>
      <c r="AM57" s="4">
        <v>4931757</v>
      </c>
      <c r="AN57" s="4">
        <v>5478656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17229</v>
      </c>
      <c r="I58" s="3">
        <v>0</v>
      </c>
      <c r="J58" s="3">
        <v>5119348</v>
      </c>
      <c r="K58" s="3">
        <v>5102119</v>
      </c>
      <c r="L58" s="3">
        <v>5102119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4054999</v>
      </c>
      <c r="T58" s="3">
        <v>4054999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509063</v>
      </c>
      <c r="Z58" s="3">
        <v>509063</v>
      </c>
      <c r="AA58" s="4">
        <v>509063</v>
      </c>
      <c r="AB58" s="4">
        <v>509063</v>
      </c>
      <c r="AC58" s="4">
        <v>509063</v>
      </c>
      <c r="AD58" s="4">
        <v>509064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2556803</v>
      </c>
      <c r="AJ58" s="4">
        <v>3065866</v>
      </c>
      <c r="AK58" s="4">
        <v>3574929</v>
      </c>
      <c r="AL58" s="4">
        <v>4083992</v>
      </c>
      <c r="AM58" s="4">
        <v>4593055</v>
      </c>
      <c r="AN58" s="4">
        <v>5102119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28627</v>
      </c>
      <c r="I59" s="1">
        <v>0</v>
      </c>
      <c r="J59" s="3">
        <v>9742651</v>
      </c>
      <c r="K59" s="3">
        <v>9714024</v>
      </c>
      <c r="L59" s="3">
        <v>9714024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8004853</v>
      </c>
      <c r="T59" s="3">
        <v>8004853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969494</v>
      </c>
      <c r="Z59" s="3">
        <v>969494</v>
      </c>
      <c r="AA59" s="4">
        <v>969494</v>
      </c>
      <c r="AB59" s="4">
        <v>969494</v>
      </c>
      <c r="AC59" s="4">
        <v>969494</v>
      </c>
      <c r="AD59" s="4">
        <v>969494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4866554</v>
      </c>
      <c r="AJ59" s="4">
        <v>5836048</v>
      </c>
      <c r="AK59" s="4">
        <v>6805542</v>
      </c>
      <c r="AL59" s="4">
        <v>7775036</v>
      </c>
      <c r="AM59" s="4">
        <v>8744530</v>
      </c>
      <c r="AN59" s="4">
        <v>9714024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33548</v>
      </c>
      <c r="I60" s="1">
        <v>0</v>
      </c>
      <c r="J60" s="3">
        <v>11058595</v>
      </c>
      <c r="K60" s="3">
        <v>11025047</v>
      </c>
      <c r="L60" s="3">
        <v>11025047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8966807</v>
      </c>
      <c r="T60" s="3">
        <v>8966807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1100268</v>
      </c>
      <c r="Z60" s="3">
        <v>1100268</v>
      </c>
      <c r="AA60" s="4">
        <v>1100268</v>
      </c>
      <c r="AB60" s="4">
        <v>1100268</v>
      </c>
      <c r="AC60" s="4">
        <v>1100268</v>
      </c>
      <c r="AD60" s="4">
        <v>1100267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5523708</v>
      </c>
      <c r="AJ60" s="4">
        <v>6623976</v>
      </c>
      <c r="AK60" s="4">
        <v>7724244</v>
      </c>
      <c r="AL60" s="4">
        <v>8824512</v>
      </c>
      <c r="AM60" s="4">
        <v>9924780</v>
      </c>
      <c r="AN60" s="4">
        <v>11025047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6467</v>
      </c>
      <c r="I61" s="1">
        <v>0</v>
      </c>
      <c r="J61" s="3">
        <v>1732596</v>
      </c>
      <c r="K61" s="3">
        <v>1726129</v>
      </c>
      <c r="L61" s="3">
        <v>1726129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1317694</v>
      </c>
      <c r="T61" s="3">
        <v>1317694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172182</v>
      </c>
      <c r="Z61" s="3">
        <v>172182</v>
      </c>
      <c r="AA61" s="4">
        <v>172181</v>
      </c>
      <c r="AB61" s="4">
        <v>172181</v>
      </c>
      <c r="AC61" s="4">
        <v>172181</v>
      </c>
      <c r="AD61" s="4">
        <v>172182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865222</v>
      </c>
      <c r="AJ61" s="4">
        <v>1037404</v>
      </c>
      <c r="AK61" s="4">
        <v>1209585</v>
      </c>
      <c r="AL61" s="4">
        <v>1381766</v>
      </c>
      <c r="AM61" s="4">
        <v>1553947</v>
      </c>
      <c r="AN61" s="4">
        <v>1726129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23313</v>
      </c>
      <c r="I62" s="1">
        <v>0</v>
      </c>
      <c r="J62" s="3">
        <v>7847350</v>
      </c>
      <c r="K62" s="3">
        <v>7824037</v>
      </c>
      <c r="L62" s="3">
        <v>7824037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6445618</v>
      </c>
      <c r="T62" s="3">
        <v>6445618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780850</v>
      </c>
      <c r="Z62" s="3">
        <v>780850</v>
      </c>
      <c r="AA62" s="4">
        <v>780849</v>
      </c>
      <c r="AB62" s="4">
        <v>780849</v>
      </c>
      <c r="AC62" s="4">
        <v>780849</v>
      </c>
      <c r="AD62" s="4">
        <v>780850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3919790</v>
      </c>
      <c r="AJ62" s="4">
        <v>4700640</v>
      </c>
      <c r="AK62" s="4">
        <v>5481489</v>
      </c>
      <c r="AL62" s="4">
        <v>6262338</v>
      </c>
      <c r="AM62" s="4">
        <v>7043187</v>
      </c>
      <c r="AN62" s="4">
        <v>7824037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22273</v>
      </c>
      <c r="I63" s="1">
        <v>0</v>
      </c>
      <c r="J63" s="3">
        <v>6998084</v>
      </c>
      <c r="K63" s="3">
        <v>6975811</v>
      </c>
      <c r="L63" s="3">
        <v>6975811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5749736</v>
      </c>
      <c r="T63" s="3">
        <v>5749736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696097</v>
      </c>
      <c r="Z63" s="3">
        <v>696097</v>
      </c>
      <c r="AA63" s="4">
        <v>696096</v>
      </c>
      <c r="AB63" s="4">
        <v>696096</v>
      </c>
      <c r="AC63" s="4">
        <v>696096</v>
      </c>
      <c r="AD63" s="4">
        <v>696097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3495329</v>
      </c>
      <c r="AJ63" s="4">
        <v>4191426</v>
      </c>
      <c r="AK63" s="4">
        <v>4887522</v>
      </c>
      <c r="AL63" s="4">
        <v>5583618</v>
      </c>
      <c r="AM63" s="4">
        <v>6279714</v>
      </c>
      <c r="AN63" s="4">
        <v>6975811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22768</v>
      </c>
      <c r="I64" s="1">
        <v>0</v>
      </c>
      <c r="J64" s="3">
        <v>6437617</v>
      </c>
      <c r="K64" s="3">
        <v>6414849</v>
      </c>
      <c r="L64" s="3">
        <v>6414849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4956877</v>
      </c>
      <c r="T64" s="3">
        <v>4956877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639967</v>
      </c>
      <c r="Z64" s="3">
        <v>639967</v>
      </c>
      <c r="AA64" s="4">
        <v>639967</v>
      </c>
      <c r="AB64" s="4">
        <v>639967</v>
      </c>
      <c r="AC64" s="4">
        <v>639967</v>
      </c>
      <c r="AD64" s="4">
        <v>639966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3215015</v>
      </c>
      <c r="AJ64" s="4">
        <v>3854982</v>
      </c>
      <c r="AK64" s="4">
        <v>4494949</v>
      </c>
      <c r="AL64" s="4">
        <v>5134916</v>
      </c>
      <c r="AM64" s="4">
        <v>5774883</v>
      </c>
      <c r="AN64" s="4">
        <v>6414849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32483</v>
      </c>
      <c r="I65" s="1">
        <v>0</v>
      </c>
      <c r="J65" s="3">
        <v>11349182</v>
      </c>
      <c r="K65" s="3">
        <v>11316699</v>
      </c>
      <c r="L65" s="3">
        <v>11316699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9395271</v>
      </c>
      <c r="T65" s="3">
        <v>9395271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1129505</v>
      </c>
      <c r="Z65" s="3">
        <v>1129505</v>
      </c>
      <c r="AA65" s="4">
        <v>1129504</v>
      </c>
      <c r="AB65" s="4">
        <v>1129504</v>
      </c>
      <c r="AC65" s="4">
        <v>1129504</v>
      </c>
      <c r="AD65" s="4">
        <v>1129505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5669177</v>
      </c>
      <c r="AJ65" s="4">
        <v>6798682</v>
      </c>
      <c r="AK65" s="4">
        <v>7928186</v>
      </c>
      <c r="AL65" s="4">
        <v>9057690</v>
      </c>
      <c r="AM65" s="4">
        <v>10187194</v>
      </c>
      <c r="AN65" s="4">
        <v>11316699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6517</v>
      </c>
      <c r="I66" s="1">
        <v>0</v>
      </c>
      <c r="J66" s="3">
        <v>2224030</v>
      </c>
      <c r="K66" s="3">
        <v>2217513</v>
      </c>
      <c r="L66" s="3">
        <v>2217513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1806745</v>
      </c>
      <c r="T66" s="3">
        <v>1806745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221317</v>
      </c>
      <c r="Z66" s="3">
        <v>221317</v>
      </c>
      <c r="AA66" s="4">
        <v>221317</v>
      </c>
      <c r="AB66" s="4">
        <v>221317</v>
      </c>
      <c r="AC66" s="4">
        <v>221317</v>
      </c>
      <c r="AD66" s="4">
        <v>221316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1110929</v>
      </c>
      <c r="AJ66" s="4">
        <v>1332246</v>
      </c>
      <c r="AK66" s="4">
        <v>1553563</v>
      </c>
      <c r="AL66" s="4">
        <v>1774880</v>
      </c>
      <c r="AM66" s="4">
        <v>1996197</v>
      </c>
      <c r="AN66" s="4">
        <v>2217513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6533</v>
      </c>
      <c r="I67" s="1">
        <v>0</v>
      </c>
      <c r="J67" s="3">
        <v>1111603</v>
      </c>
      <c r="K67" s="3">
        <v>1105070</v>
      </c>
      <c r="L67" s="3">
        <v>1105070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721018</v>
      </c>
      <c r="T67" s="3">
        <v>721018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110072</v>
      </c>
      <c r="Z67" s="3">
        <v>110072</v>
      </c>
      <c r="AA67" s="4">
        <v>110072</v>
      </c>
      <c r="AB67" s="4">
        <v>110072</v>
      </c>
      <c r="AC67" s="4">
        <v>110072</v>
      </c>
      <c r="AD67" s="4">
        <v>110070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554712</v>
      </c>
      <c r="AJ67" s="4">
        <v>664784</v>
      </c>
      <c r="AK67" s="4">
        <v>774856</v>
      </c>
      <c r="AL67" s="4">
        <v>884928</v>
      </c>
      <c r="AM67" s="4">
        <v>995000</v>
      </c>
      <c r="AN67" s="4">
        <v>1105070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66156</v>
      </c>
      <c r="I68" s="1">
        <v>0</v>
      </c>
      <c r="J68" s="3">
        <v>19554118</v>
      </c>
      <c r="K68" s="3">
        <v>19487962</v>
      </c>
      <c r="L68" s="3">
        <v>19487962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15486648</v>
      </c>
      <c r="T68" s="3">
        <v>15486648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1944386</v>
      </c>
      <c r="Z68" s="3">
        <v>1944386</v>
      </c>
      <c r="AA68" s="4">
        <v>1944386</v>
      </c>
      <c r="AB68" s="4">
        <v>1944386</v>
      </c>
      <c r="AC68" s="4">
        <v>1944386</v>
      </c>
      <c r="AD68" s="4">
        <v>1944384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9766034</v>
      </c>
      <c r="AJ68" s="4">
        <v>11710420</v>
      </c>
      <c r="AK68" s="4">
        <v>13654806</v>
      </c>
      <c r="AL68" s="4">
        <v>15599192</v>
      </c>
      <c r="AM68" s="4">
        <v>17543578</v>
      </c>
      <c r="AN68" s="4">
        <v>19487962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26416</v>
      </c>
      <c r="I69" s="1">
        <v>0</v>
      </c>
      <c r="J69" s="3">
        <v>5058353</v>
      </c>
      <c r="K69" s="3">
        <v>5031937</v>
      </c>
      <c r="L69" s="3">
        <v>5031937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3483605</v>
      </c>
      <c r="T69" s="3">
        <v>3483605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501433</v>
      </c>
      <c r="Z69" s="3">
        <v>501433</v>
      </c>
      <c r="AA69" s="4">
        <v>501433</v>
      </c>
      <c r="AB69" s="4">
        <v>501433</v>
      </c>
      <c r="AC69" s="4">
        <v>501433</v>
      </c>
      <c r="AD69" s="4">
        <v>501432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2524773</v>
      </c>
      <c r="AJ69" s="4">
        <v>3026206</v>
      </c>
      <c r="AK69" s="4">
        <v>3527639</v>
      </c>
      <c r="AL69" s="4">
        <v>4029072</v>
      </c>
      <c r="AM69" s="4">
        <v>4530505</v>
      </c>
      <c r="AN69" s="4">
        <v>5031937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81160</v>
      </c>
      <c r="I70" s="1">
        <v>0</v>
      </c>
      <c r="J70" s="3">
        <v>31365686</v>
      </c>
      <c r="K70" s="3">
        <v>31284526</v>
      </c>
      <c r="L70" s="3">
        <v>31284526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26271574</v>
      </c>
      <c r="T70" s="3">
        <v>26271574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3123042</v>
      </c>
      <c r="Z70" s="3">
        <v>3123042</v>
      </c>
      <c r="AA70" s="4">
        <v>3123042</v>
      </c>
      <c r="AB70" s="4">
        <v>3123042</v>
      </c>
      <c r="AC70" s="4">
        <v>3123042</v>
      </c>
      <c r="AD70" s="4">
        <v>3123040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15669318</v>
      </c>
      <c r="AJ70" s="4">
        <v>18792360</v>
      </c>
      <c r="AK70" s="4">
        <v>21915402</v>
      </c>
      <c r="AL70" s="4">
        <v>25038444</v>
      </c>
      <c r="AM70" s="4">
        <v>28161486</v>
      </c>
      <c r="AN70" s="4">
        <v>31284526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15925</v>
      </c>
      <c r="I71" s="1">
        <v>0</v>
      </c>
      <c r="J71" s="3">
        <v>5038023</v>
      </c>
      <c r="K71" s="3">
        <v>5022098</v>
      </c>
      <c r="L71" s="3">
        <v>5022098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4054609</v>
      </c>
      <c r="T71" s="3">
        <v>4054609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501148</v>
      </c>
      <c r="Z71" s="3">
        <v>501148</v>
      </c>
      <c r="AA71" s="4">
        <v>501149</v>
      </c>
      <c r="AB71" s="4">
        <v>501149</v>
      </c>
      <c r="AC71" s="4">
        <v>501149</v>
      </c>
      <c r="AD71" s="4">
        <v>501147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2516356</v>
      </c>
      <c r="AJ71" s="4">
        <v>3017504</v>
      </c>
      <c r="AK71" s="4">
        <v>3518653</v>
      </c>
      <c r="AL71" s="4">
        <v>4019802</v>
      </c>
      <c r="AM71" s="4">
        <v>4520951</v>
      </c>
      <c r="AN71" s="4">
        <v>5022098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115922</v>
      </c>
      <c r="I72" s="1">
        <v>0</v>
      </c>
      <c r="J72" s="3">
        <v>33542298</v>
      </c>
      <c r="K72" s="3">
        <v>33426376</v>
      </c>
      <c r="L72" s="3">
        <v>33426376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26571884</v>
      </c>
      <c r="T72" s="3">
        <v>26571884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3334909</v>
      </c>
      <c r="Z72" s="3">
        <v>3334909</v>
      </c>
      <c r="AA72" s="4">
        <v>3334910</v>
      </c>
      <c r="AB72" s="4">
        <v>3334910</v>
      </c>
      <c r="AC72" s="4">
        <v>3334910</v>
      </c>
      <c r="AD72" s="4">
        <v>3334908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16751829</v>
      </c>
      <c r="AJ72" s="4">
        <v>20086738</v>
      </c>
      <c r="AK72" s="4">
        <v>23421648</v>
      </c>
      <c r="AL72" s="4">
        <v>26756558</v>
      </c>
      <c r="AM72" s="4">
        <v>30091468</v>
      </c>
      <c r="AN72" s="4">
        <v>33426376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10446</v>
      </c>
      <c r="I73" s="1">
        <v>0</v>
      </c>
      <c r="J73" s="3">
        <v>3171087</v>
      </c>
      <c r="K73" s="3">
        <v>3160641</v>
      </c>
      <c r="L73" s="3">
        <v>3160641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2552732</v>
      </c>
      <c r="T73" s="3">
        <v>2552732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315368</v>
      </c>
      <c r="Z73" s="3">
        <v>315368</v>
      </c>
      <c r="AA73" s="4">
        <v>315367</v>
      </c>
      <c r="AB73" s="4">
        <v>315367</v>
      </c>
      <c r="AC73" s="4">
        <v>315367</v>
      </c>
      <c r="AD73" s="4">
        <v>315368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1583804</v>
      </c>
      <c r="AJ73" s="4">
        <v>1899172</v>
      </c>
      <c r="AK73" s="4">
        <v>2214539</v>
      </c>
      <c r="AL73" s="4">
        <v>2529906</v>
      </c>
      <c r="AM73" s="4">
        <v>2845273</v>
      </c>
      <c r="AN73" s="4">
        <v>3160641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10199</v>
      </c>
      <c r="I74" s="1">
        <v>0</v>
      </c>
      <c r="J74" s="3">
        <v>2441138</v>
      </c>
      <c r="K74" s="3">
        <v>2430939</v>
      </c>
      <c r="L74" s="3">
        <v>2430939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1783592</v>
      </c>
      <c r="T74" s="3">
        <v>1783592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242414</v>
      </c>
      <c r="Z74" s="3">
        <v>242414</v>
      </c>
      <c r="AA74" s="4">
        <v>242414</v>
      </c>
      <c r="AB74" s="4">
        <v>242414</v>
      </c>
      <c r="AC74" s="4">
        <v>242414</v>
      </c>
      <c r="AD74" s="4">
        <v>242413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1218870</v>
      </c>
      <c r="AJ74" s="4">
        <v>1461284</v>
      </c>
      <c r="AK74" s="4">
        <v>1703698</v>
      </c>
      <c r="AL74" s="4">
        <v>1946112</v>
      </c>
      <c r="AM74" s="4">
        <v>2188526</v>
      </c>
      <c r="AN74" s="4">
        <v>2430939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16706</v>
      </c>
      <c r="I75" s="1">
        <v>0</v>
      </c>
      <c r="J75" s="3">
        <v>5630900</v>
      </c>
      <c r="K75" s="3">
        <v>5614194</v>
      </c>
      <c r="L75" s="3">
        <v>5614194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4572156</v>
      </c>
      <c r="T75" s="3">
        <v>4572156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560306</v>
      </c>
      <c r="Z75" s="3">
        <v>560306</v>
      </c>
      <c r="AA75" s="4">
        <v>560306</v>
      </c>
      <c r="AB75" s="4">
        <v>560306</v>
      </c>
      <c r="AC75" s="4">
        <v>560306</v>
      </c>
      <c r="AD75" s="4">
        <v>560304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2812666</v>
      </c>
      <c r="AJ75" s="4">
        <v>3372972</v>
      </c>
      <c r="AK75" s="4">
        <v>3933278</v>
      </c>
      <c r="AL75" s="4">
        <v>4493584</v>
      </c>
      <c r="AM75" s="4">
        <v>5053890</v>
      </c>
      <c r="AN75" s="4">
        <v>5614194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9570</v>
      </c>
      <c r="I76" s="3">
        <v>0</v>
      </c>
      <c r="J76" s="3">
        <v>2923628</v>
      </c>
      <c r="K76" s="3">
        <v>2914058</v>
      </c>
      <c r="L76" s="3">
        <v>2914058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2286022</v>
      </c>
      <c r="T76" s="3">
        <v>2286022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290768</v>
      </c>
      <c r="Z76" s="3">
        <v>290768</v>
      </c>
      <c r="AA76" s="4">
        <v>290768</v>
      </c>
      <c r="AB76" s="4">
        <v>290768</v>
      </c>
      <c r="AC76" s="4">
        <v>290768</v>
      </c>
      <c r="AD76" s="4">
        <v>290766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1460220</v>
      </c>
      <c r="AJ76" s="4">
        <v>1750988</v>
      </c>
      <c r="AK76" s="4">
        <v>2041756</v>
      </c>
      <c r="AL76" s="4">
        <v>2332524</v>
      </c>
      <c r="AM76" s="4">
        <v>2623292</v>
      </c>
      <c r="AN76" s="4">
        <v>2914058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8604</v>
      </c>
      <c r="I77" s="1">
        <v>0</v>
      </c>
      <c r="J77" s="3">
        <v>1810350</v>
      </c>
      <c r="K77" s="3">
        <v>1801746</v>
      </c>
      <c r="L77" s="3">
        <v>1801746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1212339</v>
      </c>
      <c r="T77" s="3">
        <v>1212339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179601</v>
      </c>
      <c r="Z77" s="3">
        <v>179601</v>
      </c>
      <c r="AA77" s="4">
        <v>179601</v>
      </c>
      <c r="AB77" s="4">
        <v>179601</v>
      </c>
      <c r="AC77" s="4">
        <v>179601</v>
      </c>
      <c r="AD77" s="4">
        <v>179601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903741</v>
      </c>
      <c r="AJ77" s="4">
        <v>1083342</v>
      </c>
      <c r="AK77" s="4">
        <v>1262943</v>
      </c>
      <c r="AL77" s="4">
        <v>1442544</v>
      </c>
      <c r="AM77" s="4">
        <v>1622145</v>
      </c>
      <c r="AN77" s="4">
        <v>1801746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196082</v>
      </c>
      <c r="I78" s="1">
        <v>0</v>
      </c>
      <c r="J78" s="3">
        <v>76324641</v>
      </c>
      <c r="K78" s="3">
        <v>76128559</v>
      </c>
      <c r="L78" s="3">
        <v>76128559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64417471</v>
      </c>
      <c r="T78" s="3">
        <v>64417471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7599784</v>
      </c>
      <c r="Z78" s="3">
        <v>7599784</v>
      </c>
      <c r="AA78" s="4">
        <v>7599784</v>
      </c>
      <c r="AB78" s="4">
        <v>7599784</v>
      </c>
      <c r="AC78" s="4">
        <v>7599784</v>
      </c>
      <c r="AD78" s="4">
        <v>7599783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38129640</v>
      </c>
      <c r="AJ78" s="4">
        <v>45729424</v>
      </c>
      <c r="AK78" s="4">
        <v>53329208</v>
      </c>
      <c r="AL78" s="4">
        <v>60928992</v>
      </c>
      <c r="AM78" s="4">
        <v>68528776</v>
      </c>
      <c r="AN78" s="4">
        <v>76128559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31458</v>
      </c>
      <c r="I79" s="1">
        <v>0</v>
      </c>
      <c r="J79" s="3">
        <v>10315754</v>
      </c>
      <c r="K79" s="3">
        <v>10284296</v>
      </c>
      <c r="L79" s="3">
        <v>10284296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8290209</v>
      </c>
      <c r="T79" s="3">
        <v>8290209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1026333</v>
      </c>
      <c r="Z79" s="3">
        <v>1026333</v>
      </c>
      <c r="AA79" s="4">
        <v>1026333</v>
      </c>
      <c r="AB79" s="4">
        <v>1026333</v>
      </c>
      <c r="AC79" s="4">
        <v>1026333</v>
      </c>
      <c r="AD79" s="4">
        <v>1026331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5152633</v>
      </c>
      <c r="AJ79" s="4">
        <v>6178966</v>
      </c>
      <c r="AK79" s="4">
        <v>7205299</v>
      </c>
      <c r="AL79" s="4">
        <v>8231632</v>
      </c>
      <c r="AM79" s="4">
        <v>9257965</v>
      </c>
      <c r="AN79" s="4">
        <v>10284296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78319</v>
      </c>
      <c r="I80" s="1">
        <v>0</v>
      </c>
      <c r="J80" s="3">
        <v>23722800</v>
      </c>
      <c r="K80" s="3">
        <v>23644481</v>
      </c>
      <c r="L80" s="3">
        <v>23644481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19015121</v>
      </c>
      <c r="T80" s="3">
        <v>19015121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2359227</v>
      </c>
      <c r="Z80" s="3">
        <v>2359227</v>
      </c>
      <c r="AA80" s="4">
        <v>2359227</v>
      </c>
      <c r="AB80" s="4">
        <v>2359227</v>
      </c>
      <c r="AC80" s="4">
        <v>2359227</v>
      </c>
      <c r="AD80" s="4">
        <v>2359226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11848347</v>
      </c>
      <c r="AJ80" s="4">
        <v>14207574</v>
      </c>
      <c r="AK80" s="4">
        <v>16566801</v>
      </c>
      <c r="AL80" s="4">
        <v>18926028</v>
      </c>
      <c r="AM80" s="4">
        <v>21285255</v>
      </c>
      <c r="AN80" s="4">
        <v>23644481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9737</v>
      </c>
      <c r="I81" s="1">
        <v>0</v>
      </c>
      <c r="J81" s="3">
        <v>3043419</v>
      </c>
      <c r="K81" s="3">
        <v>3033682</v>
      </c>
      <c r="L81" s="3">
        <v>3033682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2353820</v>
      </c>
      <c r="T81" s="3">
        <v>2353820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302719</v>
      </c>
      <c r="Z81" s="3">
        <v>302719</v>
      </c>
      <c r="AA81" s="4">
        <v>302719</v>
      </c>
      <c r="AB81" s="4">
        <v>302719</v>
      </c>
      <c r="AC81" s="4">
        <v>302719</v>
      </c>
      <c r="AD81" s="4">
        <v>302719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1520087</v>
      </c>
      <c r="AJ81" s="4">
        <v>1822806</v>
      </c>
      <c r="AK81" s="4">
        <v>2125525</v>
      </c>
      <c r="AL81" s="4">
        <v>2428244</v>
      </c>
      <c r="AM81" s="4">
        <v>2730963</v>
      </c>
      <c r="AN81" s="4">
        <v>3033682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318960</v>
      </c>
      <c r="I82" s="1">
        <v>0</v>
      </c>
      <c r="J82" s="3">
        <v>107322936</v>
      </c>
      <c r="K82" s="3">
        <v>107003976</v>
      </c>
      <c r="L82" s="3">
        <v>107003976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87705881</v>
      </c>
      <c r="T82" s="3">
        <v>87705881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10679133</v>
      </c>
      <c r="Z82" s="3">
        <v>10679133</v>
      </c>
      <c r="AA82" s="4">
        <v>10679134</v>
      </c>
      <c r="AB82" s="4">
        <v>10679134</v>
      </c>
      <c r="AC82" s="4">
        <v>10679134</v>
      </c>
      <c r="AD82" s="4">
        <v>10679132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53608309</v>
      </c>
      <c r="AJ82" s="4">
        <v>64287442</v>
      </c>
      <c r="AK82" s="4">
        <v>74966576</v>
      </c>
      <c r="AL82" s="4">
        <v>85645710</v>
      </c>
      <c r="AM82" s="4">
        <v>96324844</v>
      </c>
      <c r="AN82" s="4">
        <v>107003976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25867</v>
      </c>
      <c r="I83" s="1">
        <v>0</v>
      </c>
      <c r="J83" s="3">
        <v>8051200</v>
      </c>
      <c r="K83" s="3">
        <v>8025333</v>
      </c>
      <c r="L83" s="3">
        <v>8025333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6490090</v>
      </c>
      <c r="T83" s="3">
        <v>6490090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800809</v>
      </c>
      <c r="Z83" s="3">
        <v>800809</v>
      </c>
      <c r="AA83" s="4">
        <v>800809</v>
      </c>
      <c r="AB83" s="4">
        <v>800809</v>
      </c>
      <c r="AC83" s="4">
        <v>800809</v>
      </c>
      <c r="AD83" s="4">
        <v>800808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4021289</v>
      </c>
      <c r="AJ83" s="4">
        <v>4822098</v>
      </c>
      <c r="AK83" s="4">
        <v>5622907</v>
      </c>
      <c r="AL83" s="4">
        <v>6423716</v>
      </c>
      <c r="AM83" s="4">
        <v>7224525</v>
      </c>
      <c r="AN83" s="4">
        <v>8025333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34286</v>
      </c>
      <c r="I84" s="1">
        <v>0</v>
      </c>
      <c r="J84" s="3">
        <v>9054600</v>
      </c>
      <c r="K84" s="3">
        <v>9020314</v>
      </c>
      <c r="L84" s="3">
        <v>9020314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6863011</v>
      </c>
      <c r="T84" s="3">
        <v>6863011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899746</v>
      </c>
      <c r="Z84" s="3">
        <v>899746</v>
      </c>
      <c r="AA84" s="4">
        <v>899746</v>
      </c>
      <c r="AB84" s="4">
        <v>899746</v>
      </c>
      <c r="AC84" s="4">
        <v>899746</v>
      </c>
      <c r="AD84" s="4">
        <v>899744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4521586</v>
      </c>
      <c r="AJ84" s="4">
        <v>5421332</v>
      </c>
      <c r="AK84" s="4">
        <v>6321078</v>
      </c>
      <c r="AL84" s="4">
        <v>7220824</v>
      </c>
      <c r="AM84" s="4">
        <v>8120570</v>
      </c>
      <c r="AN84" s="4">
        <v>9020314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4504</v>
      </c>
      <c r="I85" s="3">
        <v>0</v>
      </c>
      <c r="J85" s="3">
        <v>1381724</v>
      </c>
      <c r="K85" s="3">
        <v>1377220</v>
      </c>
      <c r="L85" s="3">
        <v>1377220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1110684</v>
      </c>
      <c r="T85" s="3">
        <v>1110684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137422</v>
      </c>
      <c r="Z85" s="3">
        <v>137422</v>
      </c>
      <c r="AA85" s="4">
        <v>137422</v>
      </c>
      <c r="AB85" s="4">
        <v>137422</v>
      </c>
      <c r="AC85" s="4">
        <v>137422</v>
      </c>
      <c r="AD85" s="4">
        <v>137422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690110</v>
      </c>
      <c r="AJ85" s="4">
        <v>827532</v>
      </c>
      <c r="AK85" s="4">
        <v>964954</v>
      </c>
      <c r="AL85" s="4">
        <v>1102376</v>
      </c>
      <c r="AM85" s="4">
        <v>1239798</v>
      </c>
      <c r="AN85" s="4">
        <v>1377220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45629</v>
      </c>
      <c r="I86" s="3">
        <v>0</v>
      </c>
      <c r="J86" s="3">
        <v>17483088</v>
      </c>
      <c r="K86" s="3">
        <v>17437459</v>
      </c>
      <c r="L86" s="3">
        <v>17437459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14735976</v>
      </c>
      <c r="T86" s="3">
        <v>14735976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1740704</v>
      </c>
      <c r="Z86" s="3">
        <v>1740704</v>
      </c>
      <c r="AA86" s="4">
        <v>1740704</v>
      </c>
      <c r="AB86" s="4">
        <v>1740704</v>
      </c>
      <c r="AC86" s="4">
        <v>1740704</v>
      </c>
      <c r="AD86" s="4">
        <v>1740703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8733940</v>
      </c>
      <c r="AJ86" s="4">
        <v>10474644</v>
      </c>
      <c r="AK86" s="4">
        <v>12215348</v>
      </c>
      <c r="AL86" s="4">
        <v>13956052</v>
      </c>
      <c r="AM86" s="4">
        <v>15696756</v>
      </c>
      <c r="AN86" s="4">
        <v>17437459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19431</v>
      </c>
      <c r="I87" s="3">
        <v>0</v>
      </c>
      <c r="J87" s="3">
        <v>6446703</v>
      </c>
      <c r="K87" s="3">
        <v>6427272</v>
      </c>
      <c r="L87" s="3">
        <v>6427272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5217736</v>
      </c>
      <c r="T87" s="3">
        <v>5217736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641432</v>
      </c>
      <c r="Z87" s="3">
        <v>641432</v>
      </c>
      <c r="AA87" s="4">
        <v>641432</v>
      </c>
      <c r="AB87" s="4">
        <v>641432</v>
      </c>
      <c r="AC87" s="4">
        <v>641432</v>
      </c>
      <c r="AD87" s="4">
        <v>641432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3220112</v>
      </c>
      <c r="AJ87" s="4">
        <v>3861544</v>
      </c>
      <c r="AK87" s="4">
        <v>4502976</v>
      </c>
      <c r="AL87" s="4">
        <v>5144408</v>
      </c>
      <c r="AM87" s="4">
        <v>5785840</v>
      </c>
      <c r="AN87" s="4">
        <v>6427272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692975</v>
      </c>
      <c r="I88" s="3">
        <v>0</v>
      </c>
      <c r="J88" s="3">
        <v>262631601</v>
      </c>
      <c r="K88" s="3">
        <v>261938626</v>
      </c>
      <c r="L88" s="3">
        <v>261938626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218526362</v>
      </c>
      <c r="T88" s="3">
        <v>218526362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26147664</v>
      </c>
      <c r="Z88" s="3">
        <v>26147664</v>
      </c>
      <c r="AA88" s="4">
        <v>26147665</v>
      </c>
      <c r="AB88" s="4">
        <v>26147665</v>
      </c>
      <c r="AC88" s="4">
        <v>26147665</v>
      </c>
      <c r="AD88" s="4">
        <v>26147663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131200304</v>
      </c>
      <c r="AJ88" s="4">
        <v>157347968</v>
      </c>
      <c r="AK88" s="4">
        <v>183495633</v>
      </c>
      <c r="AL88" s="4">
        <v>209643298</v>
      </c>
      <c r="AM88" s="4">
        <v>235790963</v>
      </c>
      <c r="AN88" s="4">
        <v>261938626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2522</v>
      </c>
      <c r="I89" s="1">
        <v>0</v>
      </c>
      <c r="J89" s="3">
        <v>894324</v>
      </c>
      <c r="K89" s="3">
        <v>891802</v>
      </c>
      <c r="L89" s="3">
        <v>891802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696928</v>
      </c>
      <c r="T89" s="3">
        <v>696928</v>
      </c>
      <c r="U89" s="3">
        <v>89432</v>
      </c>
      <c r="V89" s="3">
        <v>89432</v>
      </c>
      <c r="W89" s="3">
        <v>89432</v>
      </c>
      <c r="X89" s="3">
        <v>89432</v>
      </c>
      <c r="Y89" s="3">
        <v>89012</v>
      </c>
      <c r="Z89" s="3">
        <v>89012</v>
      </c>
      <c r="AA89" s="4">
        <v>89013</v>
      </c>
      <c r="AB89" s="4">
        <v>89013</v>
      </c>
      <c r="AC89" s="4">
        <v>89013</v>
      </c>
      <c r="AD89" s="4">
        <v>89011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446740</v>
      </c>
      <c r="AJ89" s="4">
        <v>535752</v>
      </c>
      <c r="AK89" s="4">
        <v>624765</v>
      </c>
      <c r="AL89" s="4">
        <v>713778</v>
      </c>
      <c r="AM89" s="4">
        <v>802791</v>
      </c>
      <c r="AN89" s="4">
        <v>891802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19731</v>
      </c>
      <c r="I90" s="3">
        <v>0</v>
      </c>
      <c r="J90" s="3">
        <v>6262528</v>
      </c>
      <c r="K90" s="3">
        <v>6242797</v>
      </c>
      <c r="L90" s="3">
        <v>6242797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5069565</v>
      </c>
      <c r="T90" s="3">
        <v>5069565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622964</v>
      </c>
      <c r="Z90" s="3">
        <v>622964</v>
      </c>
      <c r="AA90" s="4">
        <v>622964</v>
      </c>
      <c r="AB90" s="4">
        <v>622964</v>
      </c>
      <c r="AC90" s="4">
        <v>622964</v>
      </c>
      <c r="AD90" s="4">
        <v>622965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3127976</v>
      </c>
      <c r="AJ90" s="4">
        <v>3750940</v>
      </c>
      <c r="AK90" s="4">
        <v>4373904</v>
      </c>
      <c r="AL90" s="4">
        <v>4996868</v>
      </c>
      <c r="AM90" s="4">
        <v>5619832</v>
      </c>
      <c r="AN90" s="4">
        <v>6242797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226626</v>
      </c>
      <c r="I91" s="1">
        <v>0</v>
      </c>
      <c r="J91" s="3">
        <v>75382012</v>
      </c>
      <c r="K91" s="3">
        <v>75155386</v>
      </c>
      <c r="L91" s="3">
        <v>75155386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60512520</v>
      </c>
      <c r="T91" s="3">
        <v>60512520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7500430</v>
      </c>
      <c r="Z91" s="3">
        <v>7500430</v>
      </c>
      <c r="AA91" s="4">
        <v>7500431</v>
      </c>
      <c r="AB91" s="4">
        <v>7500431</v>
      </c>
      <c r="AC91" s="4">
        <v>7500431</v>
      </c>
      <c r="AD91" s="4">
        <v>7500429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37653234</v>
      </c>
      <c r="AJ91" s="4">
        <v>45153664</v>
      </c>
      <c r="AK91" s="4">
        <v>52654095</v>
      </c>
      <c r="AL91" s="4">
        <v>60154526</v>
      </c>
      <c r="AM91" s="4">
        <v>67654957</v>
      </c>
      <c r="AN91" s="4">
        <v>75155386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8244</v>
      </c>
      <c r="I92" s="1">
        <v>0</v>
      </c>
      <c r="J92" s="3">
        <v>2546665</v>
      </c>
      <c r="K92" s="3">
        <v>2538421</v>
      </c>
      <c r="L92" s="3">
        <v>2538421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2024902</v>
      </c>
      <c r="T92" s="3">
        <v>2024902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253292</v>
      </c>
      <c r="Z92" s="3">
        <v>253292</v>
      </c>
      <c r="AA92" s="4">
        <v>253292</v>
      </c>
      <c r="AB92" s="4">
        <v>253292</v>
      </c>
      <c r="AC92" s="4">
        <v>253292</v>
      </c>
      <c r="AD92" s="4">
        <v>253293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1271960</v>
      </c>
      <c r="AJ92" s="4">
        <v>1525252</v>
      </c>
      <c r="AK92" s="4">
        <v>1778544</v>
      </c>
      <c r="AL92" s="4">
        <v>2031836</v>
      </c>
      <c r="AM92" s="4">
        <v>2285128</v>
      </c>
      <c r="AN92" s="4">
        <v>2538421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8539</v>
      </c>
      <c r="I93" s="3">
        <v>0</v>
      </c>
      <c r="J93" s="3">
        <v>2101920</v>
      </c>
      <c r="K93" s="3">
        <v>2093381</v>
      </c>
      <c r="L93" s="3">
        <v>2093381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1494610</v>
      </c>
      <c r="T93" s="3">
        <v>1494610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208769</v>
      </c>
      <c r="Z93" s="3">
        <v>208769</v>
      </c>
      <c r="AA93" s="4">
        <v>208769</v>
      </c>
      <c r="AB93" s="4">
        <v>208769</v>
      </c>
      <c r="AC93" s="4">
        <v>208769</v>
      </c>
      <c r="AD93" s="4">
        <v>208768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1049537</v>
      </c>
      <c r="AJ93" s="4">
        <v>1258306</v>
      </c>
      <c r="AK93" s="4">
        <v>1467075</v>
      </c>
      <c r="AL93" s="4">
        <v>1675844</v>
      </c>
      <c r="AM93" s="4">
        <v>1884613</v>
      </c>
      <c r="AN93" s="4">
        <v>2093381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11338</v>
      </c>
      <c r="I94" s="1">
        <v>0</v>
      </c>
      <c r="J94" s="3">
        <v>3274718</v>
      </c>
      <c r="K94" s="3">
        <v>3263380</v>
      </c>
      <c r="L94" s="3">
        <v>3263380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2463274</v>
      </c>
      <c r="T94" s="3">
        <v>2463274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325582</v>
      </c>
      <c r="Z94" s="3">
        <v>325582</v>
      </c>
      <c r="AA94" s="4">
        <v>325582</v>
      </c>
      <c r="AB94" s="4">
        <v>325582</v>
      </c>
      <c r="AC94" s="4">
        <v>325582</v>
      </c>
      <c r="AD94" s="4">
        <v>325582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1635470</v>
      </c>
      <c r="AJ94" s="4">
        <v>1961052</v>
      </c>
      <c r="AK94" s="4">
        <v>2286634</v>
      </c>
      <c r="AL94" s="4">
        <v>2612216</v>
      </c>
      <c r="AM94" s="4">
        <v>2937798</v>
      </c>
      <c r="AN94" s="4">
        <v>3263380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21741</v>
      </c>
      <c r="I95" s="1">
        <v>0</v>
      </c>
      <c r="J95" s="3">
        <v>6470390</v>
      </c>
      <c r="K95" s="3">
        <v>6448649</v>
      </c>
      <c r="L95" s="3">
        <v>6448649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5143068</v>
      </c>
      <c r="T95" s="3">
        <v>5143068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643416</v>
      </c>
      <c r="Z95" s="3">
        <v>643416</v>
      </c>
      <c r="AA95" s="4">
        <v>643415</v>
      </c>
      <c r="AB95" s="4">
        <v>643415</v>
      </c>
      <c r="AC95" s="4">
        <v>643415</v>
      </c>
      <c r="AD95" s="4">
        <v>643416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3231572</v>
      </c>
      <c r="AJ95" s="4">
        <v>3874988</v>
      </c>
      <c r="AK95" s="4">
        <v>4518403</v>
      </c>
      <c r="AL95" s="4">
        <v>5161818</v>
      </c>
      <c r="AM95" s="4">
        <v>5805233</v>
      </c>
      <c r="AN95" s="4">
        <v>6448649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21437</v>
      </c>
      <c r="I96" s="1">
        <v>0</v>
      </c>
      <c r="J96" s="3">
        <v>7481237</v>
      </c>
      <c r="K96" s="3">
        <v>7459800</v>
      </c>
      <c r="L96" s="3">
        <v>7459800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6132856</v>
      </c>
      <c r="T96" s="3">
        <v>6132856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744551</v>
      </c>
      <c r="Z96" s="3">
        <v>744551</v>
      </c>
      <c r="AA96" s="4">
        <v>744551</v>
      </c>
      <c r="AB96" s="4">
        <v>744551</v>
      </c>
      <c r="AC96" s="4">
        <v>744551</v>
      </c>
      <c r="AD96" s="4">
        <v>744549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3737047</v>
      </c>
      <c r="AJ96" s="4">
        <v>4481598</v>
      </c>
      <c r="AK96" s="4">
        <v>5226149</v>
      </c>
      <c r="AL96" s="4">
        <v>5970700</v>
      </c>
      <c r="AM96" s="4">
        <v>6715251</v>
      </c>
      <c r="AN96" s="4">
        <v>7459800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12662</v>
      </c>
      <c r="I97" s="1">
        <v>0</v>
      </c>
      <c r="J97" s="3">
        <v>3745992</v>
      </c>
      <c r="K97" s="3">
        <v>3733330</v>
      </c>
      <c r="L97" s="3">
        <v>3733330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2918571</v>
      </c>
      <c r="T97" s="3">
        <v>2918571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372489</v>
      </c>
      <c r="Z97" s="3">
        <v>372489</v>
      </c>
      <c r="AA97" s="4">
        <v>372489</v>
      </c>
      <c r="AB97" s="4">
        <v>372489</v>
      </c>
      <c r="AC97" s="4">
        <v>372489</v>
      </c>
      <c r="AD97" s="4">
        <v>372489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1870885</v>
      </c>
      <c r="AJ97" s="4">
        <v>2243374</v>
      </c>
      <c r="AK97" s="4">
        <v>2615863</v>
      </c>
      <c r="AL97" s="4">
        <v>2988352</v>
      </c>
      <c r="AM97" s="4">
        <v>3360841</v>
      </c>
      <c r="AN97" s="4">
        <v>3733330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12203</v>
      </c>
      <c r="I98" s="1">
        <v>0</v>
      </c>
      <c r="J98" s="3">
        <v>3872770</v>
      </c>
      <c r="K98" s="3">
        <v>3860567</v>
      </c>
      <c r="L98" s="3">
        <v>3860567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3068020</v>
      </c>
      <c r="T98" s="3">
        <v>3068020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385243</v>
      </c>
      <c r="Z98" s="3">
        <v>385243</v>
      </c>
      <c r="AA98" s="4">
        <v>385243</v>
      </c>
      <c r="AB98" s="4">
        <v>385243</v>
      </c>
      <c r="AC98" s="4">
        <v>385243</v>
      </c>
      <c r="AD98" s="4">
        <v>385244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1934351</v>
      </c>
      <c r="AJ98" s="4">
        <v>2319594</v>
      </c>
      <c r="AK98" s="4">
        <v>2704837</v>
      </c>
      <c r="AL98" s="4">
        <v>3090080</v>
      </c>
      <c r="AM98" s="4">
        <v>3475323</v>
      </c>
      <c r="AN98" s="4">
        <v>3860567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12376</v>
      </c>
      <c r="I99" s="1">
        <v>0</v>
      </c>
      <c r="J99" s="3">
        <v>3955642</v>
      </c>
      <c r="K99" s="3">
        <v>3943266</v>
      </c>
      <c r="L99" s="3">
        <v>3943266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3147919</v>
      </c>
      <c r="T99" s="3">
        <v>3147919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393502</v>
      </c>
      <c r="Z99" s="3">
        <v>393502</v>
      </c>
      <c r="AA99" s="4">
        <v>393502</v>
      </c>
      <c r="AB99" s="4">
        <v>393502</v>
      </c>
      <c r="AC99" s="4">
        <v>393502</v>
      </c>
      <c r="AD99" s="4">
        <v>393500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1975758</v>
      </c>
      <c r="AJ99" s="4">
        <v>2369260</v>
      </c>
      <c r="AK99" s="4">
        <v>2762762</v>
      </c>
      <c r="AL99" s="4">
        <v>3156264</v>
      </c>
      <c r="AM99" s="4">
        <v>3549766</v>
      </c>
      <c r="AN99" s="4">
        <v>3943266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10640</v>
      </c>
      <c r="I100" s="1">
        <v>0</v>
      </c>
      <c r="J100" s="3">
        <v>3677027</v>
      </c>
      <c r="K100" s="3">
        <v>3666387</v>
      </c>
      <c r="L100" s="3">
        <v>3666387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2980980</v>
      </c>
      <c r="T100" s="3">
        <v>2980980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365929</v>
      </c>
      <c r="Z100" s="3">
        <v>365929</v>
      </c>
      <c r="AA100" s="4">
        <v>365929</v>
      </c>
      <c r="AB100" s="4">
        <v>365929</v>
      </c>
      <c r="AC100" s="4">
        <v>365929</v>
      </c>
      <c r="AD100" s="4">
        <v>365930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1836741</v>
      </c>
      <c r="AJ100" s="4">
        <v>2202670</v>
      </c>
      <c r="AK100" s="4">
        <v>2568599</v>
      </c>
      <c r="AL100" s="4">
        <v>2934528</v>
      </c>
      <c r="AM100" s="4">
        <v>3300457</v>
      </c>
      <c r="AN100" s="4">
        <v>3666387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7460</v>
      </c>
      <c r="I101" s="1">
        <v>0</v>
      </c>
      <c r="J101" s="3">
        <v>1951873</v>
      </c>
      <c r="K101" s="3">
        <v>1944413</v>
      </c>
      <c r="L101" s="3">
        <v>1944413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1472412</v>
      </c>
      <c r="T101" s="3">
        <v>1472412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193944</v>
      </c>
      <c r="Z101" s="3">
        <v>193944</v>
      </c>
      <c r="AA101" s="4">
        <v>193944</v>
      </c>
      <c r="AB101" s="4">
        <v>193944</v>
      </c>
      <c r="AC101" s="4">
        <v>193944</v>
      </c>
      <c r="AD101" s="4">
        <v>193945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974692</v>
      </c>
      <c r="AJ101" s="4">
        <v>1168636</v>
      </c>
      <c r="AK101" s="4">
        <v>1362580</v>
      </c>
      <c r="AL101" s="4">
        <v>1556524</v>
      </c>
      <c r="AM101" s="4">
        <v>1750468</v>
      </c>
      <c r="AN101" s="4">
        <v>1944413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8386</v>
      </c>
      <c r="I102" s="3">
        <v>0</v>
      </c>
      <c r="J102" s="3">
        <v>2222416</v>
      </c>
      <c r="K102" s="3">
        <v>2214030</v>
      </c>
      <c r="L102" s="3">
        <v>2214030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1676839</v>
      </c>
      <c r="T102" s="3">
        <v>1676839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220844</v>
      </c>
      <c r="Z102" s="3">
        <v>220844</v>
      </c>
      <c r="AA102" s="4">
        <v>220844</v>
      </c>
      <c r="AB102" s="4">
        <v>220844</v>
      </c>
      <c r="AC102" s="4">
        <v>220844</v>
      </c>
      <c r="AD102" s="4">
        <v>220842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1109812</v>
      </c>
      <c r="AJ102" s="4">
        <v>1330656</v>
      </c>
      <c r="AK102" s="4">
        <v>1551500</v>
      </c>
      <c r="AL102" s="4">
        <v>1772344</v>
      </c>
      <c r="AM102" s="4">
        <v>1993188</v>
      </c>
      <c r="AN102" s="4">
        <v>2214030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9030</v>
      </c>
      <c r="I103" s="3">
        <v>0</v>
      </c>
      <c r="J103" s="3">
        <v>2611516</v>
      </c>
      <c r="K103" s="3">
        <v>2602486</v>
      </c>
      <c r="L103" s="3">
        <v>2602486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1966641</v>
      </c>
      <c r="T103" s="3">
        <v>1966641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259646</v>
      </c>
      <c r="Z103" s="3">
        <v>259646</v>
      </c>
      <c r="AA103" s="4">
        <v>259647</v>
      </c>
      <c r="AB103" s="4">
        <v>259647</v>
      </c>
      <c r="AC103" s="4">
        <v>259647</v>
      </c>
      <c r="AD103" s="4">
        <v>259645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1304254</v>
      </c>
      <c r="AJ103" s="4">
        <v>1563900</v>
      </c>
      <c r="AK103" s="4">
        <v>1823547</v>
      </c>
      <c r="AL103" s="4">
        <v>2083194</v>
      </c>
      <c r="AM103" s="4">
        <v>2342841</v>
      </c>
      <c r="AN103" s="4">
        <v>2602486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12626</v>
      </c>
      <c r="I104" s="1">
        <v>0</v>
      </c>
      <c r="J104" s="3">
        <v>4288753</v>
      </c>
      <c r="K104" s="3">
        <v>4276127</v>
      </c>
      <c r="L104" s="3">
        <v>4276127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3445004</v>
      </c>
      <c r="T104" s="3">
        <v>3445004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426771</v>
      </c>
      <c r="Z104" s="3">
        <v>426771</v>
      </c>
      <c r="AA104" s="4">
        <v>426771</v>
      </c>
      <c r="AB104" s="4">
        <v>426771</v>
      </c>
      <c r="AC104" s="4">
        <v>426771</v>
      </c>
      <c r="AD104" s="4">
        <v>426772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2142271</v>
      </c>
      <c r="AJ104" s="4">
        <v>2569042</v>
      </c>
      <c r="AK104" s="4">
        <v>2995813</v>
      </c>
      <c r="AL104" s="4">
        <v>3422584</v>
      </c>
      <c r="AM104" s="4">
        <v>3849355</v>
      </c>
      <c r="AN104" s="4">
        <v>4276127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14979</v>
      </c>
      <c r="I105" s="1">
        <v>0</v>
      </c>
      <c r="J105" s="3">
        <v>4131095</v>
      </c>
      <c r="K105" s="3">
        <v>4116116</v>
      </c>
      <c r="L105" s="3">
        <v>4116116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3126603</v>
      </c>
      <c r="T105" s="3">
        <v>3126603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410613</v>
      </c>
      <c r="Z105" s="3">
        <v>410613</v>
      </c>
      <c r="AA105" s="4">
        <v>410613</v>
      </c>
      <c r="AB105" s="4">
        <v>410613</v>
      </c>
      <c r="AC105" s="4">
        <v>410613</v>
      </c>
      <c r="AD105" s="4">
        <v>410611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2063053</v>
      </c>
      <c r="AJ105" s="4">
        <v>2473666</v>
      </c>
      <c r="AK105" s="4">
        <v>2884279</v>
      </c>
      <c r="AL105" s="4">
        <v>3294892</v>
      </c>
      <c r="AM105" s="4">
        <v>3705505</v>
      </c>
      <c r="AN105" s="4">
        <v>4116116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10403</v>
      </c>
      <c r="I106" s="1">
        <v>0</v>
      </c>
      <c r="J106" s="3">
        <v>3061733</v>
      </c>
      <c r="K106" s="3">
        <v>3051330</v>
      </c>
      <c r="L106" s="3">
        <v>3051330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2357381</v>
      </c>
      <c r="T106" s="3">
        <v>2357381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304440</v>
      </c>
      <c r="Z106" s="3">
        <v>304440</v>
      </c>
      <c r="AA106" s="4">
        <v>304440</v>
      </c>
      <c r="AB106" s="4">
        <v>304440</v>
      </c>
      <c r="AC106" s="4">
        <v>304440</v>
      </c>
      <c r="AD106" s="4">
        <v>304438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1529132</v>
      </c>
      <c r="AJ106" s="4">
        <v>1833572</v>
      </c>
      <c r="AK106" s="4">
        <v>2138012</v>
      </c>
      <c r="AL106" s="4">
        <v>2442452</v>
      </c>
      <c r="AM106" s="4">
        <v>2746892</v>
      </c>
      <c r="AN106" s="4">
        <v>3051330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4177</v>
      </c>
      <c r="I107" s="1">
        <v>0</v>
      </c>
      <c r="J107" s="3">
        <v>1295374</v>
      </c>
      <c r="K107" s="3">
        <v>1291197</v>
      </c>
      <c r="L107" s="3">
        <v>1291197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1022906</v>
      </c>
      <c r="T107" s="3">
        <v>1022906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128842</v>
      </c>
      <c r="Z107" s="3">
        <v>128842</v>
      </c>
      <c r="AA107" s="4">
        <v>128841</v>
      </c>
      <c r="AB107" s="4">
        <v>128841</v>
      </c>
      <c r="AC107" s="4">
        <v>128841</v>
      </c>
      <c r="AD107" s="4">
        <v>128842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646990</v>
      </c>
      <c r="AJ107" s="4">
        <v>775832</v>
      </c>
      <c r="AK107" s="4">
        <v>904673</v>
      </c>
      <c r="AL107" s="4">
        <v>1033514</v>
      </c>
      <c r="AM107" s="4">
        <v>1162355</v>
      </c>
      <c r="AN107" s="4">
        <v>1291197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27067</v>
      </c>
      <c r="I108" s="1">
        <v>0</v>
      </c>
      <c r="J108" s="3">
        <v>8958396</v>
      </c>
      <c r="K108" s="3">
        <v>8931329</v>
      </c>
      <c r="L108" s="3">
        <v>8931329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7267997</v>
      </c>
      <c r="T108" s="3">
        <v>7267997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891328</v>
      </c>
      <c r="Z108" s="3">
        <v>891328</v>
      </c>
      <c r="AA108" s="4">
        <v>891328</v>
      </c>
      <c r="AB108" s="4">
        <v>891328</v>
      </c>
      <c r="AC108" s="4">
        <v>891328</v>
      </c>
      <c r="AD108" s="4">
        <v>891329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4474688</v>
      </c>
      <c r="AJ108" s="4">
        <v>5366016</v>
      </c>
      <c r="AK108" s="4">
        <v>6257344</v>
      </c>
      <c r="AL108" s="4">
        <v>7148672</v>
      </c>
      <c r="AM108" s="4">
        <v>8040000</v>
      </c>
      <c r="AN108" s="4">
        <v>8931329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9604</v>
      </c>
      <c r="I109" s="1">
        <v>0</v>
      </c>
      <c r="J109" s="3">
        <v>2636348</v>
      </c>
      <c r="K109" s="3">
        <v>2626744</v>
      </c>
      <c r="L109" s="3">
        <v>2626744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2010973</v>
      </c>
      <c r="T109" s="3">
        <v>2010973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262034</v>
      </c>
      <c r="Z109" s="3">
        <v>262034</v>
      </c>
      <c r="AA109" s="4">
        <v>262034</v>
      </c>
      <c r="AB109" s="4">
        <v>262034</v>
      </c>
      <c r="AC109" s="4">
        <v>262034</v>
      </c>
      <c r="AD109" s="4">
        <v>262034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1316574</v>
      </c>
      <c r="AJ109" s="4">
        <v>1578608</v>
      </c>
      <c r="AK109" s="4">
        <v>1840642</v>
      </c>
      <c r="AL109" s="4">
        <v>2102676</v>
      </c>
      <c r="AM109" s="4">
        <v>2364710</v>
      </c>
      <c r="AN109" s="4">
        <v>2626744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35315</v>
      </c>
      <c r="I110" s="1">
        <v>0</v>
      </c>
      <c r="J110" s="3">
        <v>9781985</v>
      </c>
      <c r="K110" s="3">
        <v>9746670</v>
      </c>
      <c r="L110" s="3">
        <v>9746670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7692354</v>
      </c>
      <c r="T110" s="3">
        <v>7692354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972312</v>
      </c>
      <c r="Z110" s="3">
        <v>972312</v>
      </c>
      <c r="AA110" s="4">
        <v>972313</v>
      </c>
      <c r="AB110" s="4">
        <v>972313</v>
      </c>
      <c r="AC110" s="4">
        <v>972313</v>
      </c>
      <c r="AD110" s="4">
        <v>972311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4885108</v>
      </c>
      <c r="AJ110" s="4">
        <v>5857420</v>
      </c>
      <c r="AK110" s="4">
        <v>6829733</v>
      </c>
      <c r="AL110" s="4">
        <v>7802046</v>
      </c>
      <c r="AM110" s="4">
        <v>8774359</v>
      </c>
      <c r="AN110" s="4">
        <v>9746670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23766</v>
      </c>
      <c r="I111" s="1">
        <v>0</v>
      </c>
      <c r="J111" s="3">
        <v>7327542</v>
      </c>
      <c r="K111" s="3">
        <v>7303776</v>
      </c>
      <c r="L111" s="3">
        <v>7303776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5807948</v>
      </c>
      <c r="T111" s="3">
        <v>5807948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728793</v>
      </c>
      <c r="Z111" s="3">
        <v>728793</v>
      </c>
      <c r="AA111" s="4">
        <v>728794</v>
      </c>
      <c r="AB111" s="4">
        <v>728794</v>
      </c>
      <c r="AC111" s="4">
        <v>728794</v>
      </c>
      <c r="AD111" s="4">
        <v>728792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3659809</v>
      </c>
      <c r="AJ111" s="4">
        <v>4388602</v>
      </c>
      <c r="AK111" s="4">
        <v>5117396</v>
      </c>
      <c r="AL111" s="4">
        <v>5846190</v>
      </c>
      <c r="AM111" s="4">
        <v>6574984</v>
      </c>
      <c r="AN111" s="4">
        <v>7303776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80188</v>
      </c>
      <c r="I112" s="3">
        <v>129795</v>
      </c>
      <c r="J112" s="3">
        <v>28066799</v>
      </c>
      <c r="K112" s="3">
        <v>27986611</v>
      </c>
      <c r="L112" s="3">
        <v>27856816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22881665</v>
      </c>
      <c r="T112" s="3">
        <v>22751870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2793315</v>
      </c>
      <c r="Z112" s="3">
        <v>2793315</v>
      </c>
      <c r="AA112" s="4">
        <v>2760867</v>
      </c>
      <c r="AB112" s="4">
        <v>2760867</v>
      </c>
      <c r="AC112" s="4">
        <v>2760867</v>
      </c>
      <c r="AD112" s="4">
        <v>2760865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14020035</v>
      </c>
      <c r="AJ112" s="4">
        <v>16813350</v>
      </c>
      <c r="AK112" s="4">
        <v>19574217</v>
      </c>
      <c r="AL112" s="4">
        <v>22335084</v>
      </c>
      <c r="AM112" s="4">
        <v>25095951</v>
      </c>
      <c r="AN112" s="4">
        <v>27856816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47336</v>
      </c>
      <c r="I113" s="3">
        <v>47118</v>
      </c>
      <c r="J113" s="3">
        <v>15152586</v>
      </c>
      <c r="K113" s="3">
        <v>15105250</v>
      </c>
      <c r="L113" s="3">
        <v>15058132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12476063</v>
      </c>
      <c r="T113" s="3">
        <v>12428945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1507369</v>
      </c>
      <c r="Z113" s="3">
        <v>1507369</v>
      </c>
      <c r="AA113" s="4">
        <v>1495590</v>
      </c>
      <c r="AB113" s="4">
        <v>1495590</v>
      </c>
      <c r="AC113" s="4">
        <v>1495590</v>
      </c>
      <c r="AD113" s="4">
        <v>1495588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7568405</v>
      </c>
      <c r="AJ113" s="4">
        <v>9075774</v>
      </c>
      <c r="AK113" s="4">
        <v>10571364</v>
      </c>
      <c r="AL113" s="4">
        <v>12066954</v>
      </c>
      <c r="AM113" s="4">
        <v>13562544</v>
      </c>
      <c r="AN113" s="4">
        <v>15058132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9773</v>
      </c>
      <c r="I114" s="3">
        <v>0</v>
      </c>
      <c r="J114" s="3">
        <v>3029229</v>
      </c>
      <c r="K114" s="3">
        <v>3019456</v>
      </c>
      <c r="L114" s="3">
        <v>3019456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2419012</v>
      </c>
      <c r="T114" s="3">
        <v>2419012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301294</v>
      </c>
      <c r="Z114" s="3">
        <v>301294</v>
      </c>
      <c r="AA114" s="4">
        <v>301294</v>
      </c>
      <c r="AB114" s="4">
        <v>301294</v>
      </c>
      <c r="AC114" s="4">
        <v>301294</v>
      </c>
      <c r="AD114" s="4">
        <v>301294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1512986</v>
      </c>
      <c r="AJ114" s="4">
        <v>1814280</v>
      </c>
      <c r="AK114" s="4">
        <v>2115574</v>
      </c>
      <c r="AL114" s="4">
        <v>2416868</v>
      </c>
      <c r="AM114" s="4">
        <v>2718162</v>
      </c>
      <c r="AN114" s="4">
        <v>3019456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10448</v>
      </c>
      <c r="I115" s="1">
        <v>0</v>
      </c>
      <c r="J115" s="3">
        <v>2601667</v>
      </c>
      <c r="K115" s="3">
        <v>2591219</v>
      </c>
      <c r="L115" s="3">
        <v>2591219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1929123</v>
      </c>
      <c r="T115" s="3">
        <v>1929123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258425</v>
      </c>
      <c r="Z115" s="3">
        <v>258425</v>
      </c>
      <c r="AA115" s="4">
        <v>258425</v>
      </c>
      <c r="AB115" s="4">
        <v>258425</v>
      </c>
      <c r="AC115" s="4">
        <v>258425</v>
      </c>
      <c r="AD115" s="4">
        <v>258426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1299093</v>
      </c>
      <c r="AJ115" s="4">
        <v>1557518</v>
      </c>
      <c r="AK115" s="4">
        <v>1815943</v>
      </c>
      <c r="AL115" s="4">
        <v>2074368</v>
      </c>
      <c r="AM115" s="4">
        <v>2332793</v>
      </c>
      <c r="AN115" s="4">
        <v>2591219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19141</v>
      </c>
      <c r="I116" s="1">
        <v>0</v>
      </c>
      <c r="J116" s="3">
        <v>4225975</v>
      </c>
      <c r="K116" s="3">
        <v>4206834</v>
      </c>
      <c r="L116" s="3">
        <v>4206834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2892296</v>
      </c>
      <c r="T116" s="3">
        <v>2892296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419407</v>
      </c>
      <c r="Z116" s="3">
        <v>419407</v>
      </c>
      <c r="AA116" s="4">
        <v>419407</v>
      </c>
      <c r="AB116" s="4">
        <v>419407</v>
      </c>
      <c r="AC116" s="4">
        <v>419407</v>
      </c>
      <c r="AD116" s="4">
        <v>419407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2109799</v>
      </c>
      <c r="AJ116" s="4">
        <v>2529206</v>
      </c>
      <c r="AK116" s="4">
        <v>2948613</v>
      </c>
      <c r="AL116" s="4">
        <v>3368020</v>
      </c>
      <c r="AM116" s="4">
        <v>3787427</v>
      </c>
      <c r="AN116" s="4">
        <v>4206834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10239</v>
      </c>
      <c r="I117" s="1">
        <v>0</v>
      </c>
      <c r="J117" s="3">
        <v>2742590</v>
      </c>
      <c r="K117" s="3">
        <v>2732351</v>
      </c>
      <c r="L117" s="3">
        <v>2732351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2098807</v>
      </c>
      <c r="T117" s="3">
        <v>2098807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272553</v>
      </c>
      <c r="Z117" s="3">
        <v>272553</v>
      </c>
      <c r="AA117" s="4">
        <v>272552</v>
      </c>
      <c r="AB117" s="4">
        <v>272552</v>
      </c>
      <c r="AC117" s="4">
        <v>272552</v>
      </c>
      <c r="AD117" s="4">
        <v>272553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1369589</v>
      </c>
      <c r="AJ117" s="4">
        <v>1642142</v>
      </c>
      <c r="AK117" s="4">
        <v>1914694</v>
      </c>
      <c r="AL117" s="4">
        <v>2187246</v>
      </c>
      <c r="AM117" s="4">
        <v>2459798</v>
      </c>
      <c r="AN117" s="4">
        <v>2732351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35730</v>
      </c>
      <c r="I118" s="1">
        <v>0</v>
      </c>
      <c r="J118" s="3">
        <v>10014844</v>
      </c>
      <c r="K118" s="3">
        <v>9979114</v>
      </c>
      <c r="L118" s="3">
        <v>9979114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7910704</v>
      </c>
      <c r="T118" s="3">
        <v>7910704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995530</v>
      </c>
      <c r="Z118" s="3">
        <v>995530</v>
      </c>
      <c r="AA118" s="4">
        <v>995530</v>
      </c>
      <c r="AB118" s="4">
        <v>995530</v>
      </c>
      <c r="AC118" s="4">
        <v>995530</v>
      </c>
      <c r="AD118" s="4">
        <v>995528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5001466</v>
      </c>
      <c r="AJ118" s="4">
        <v>5996996</v>
      </c>
      <c r="AK118" s="4">
        <v>6992526</v>
      </c>
      <c r="AL118" s="4">
        <v>7988056</v>
      </c>
      <c r="AM118" s="4">
        <v>8983586</v>
      </c>
      <c r="AN118" s="4">
        <v>9979114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3918</v>
      </c>
      <c r="I119" s="1">
        <v>0</v>
      </c>
      <c r="J119" s="3">
        <v>1211921</v>
      </c>
      <c r="K119" s="3">
        <v>1208003</v>
      </c>
      <c r="L119" s="3">
        <v>1208003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930456</v>
      </c>
      <c r="T119" s="3">
        <v>930456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120539</v>
      </c>
      <c r="Z119" s="3">
        <v>120539</v>
      </c>
      <c r="AA119" s="4">
        <v>120539</v>
      </c>
      <c r="AB119" s="4">
        <v>120539</v>
      </c>
      <c r="AC119" s="4">
        <v>120539</v>
      </c>
      <c r="AD119" s="4">
        <v>120540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605307</v>
      </c>
      <c r="AJ119" s="4">
        <v>725846</v>
      </c>
      <c r="AK119" s="4">
        <v>846385</v>
      </c>
      <c r="AL119" s="4">
        <v>966924</v>
      </c>
      <c r="AM119" s="4">
        <v>1087463</v>
      </c>
      <c r="AN119" s="4">
        <v>1208003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13901</v>
      </c>
      <c r="I120" s="1">
        <v>0</v>
      </c>
      <c r="J120" s="3">
        <v>3824289</v>
      </c>
      <c r="K120" s="3">
        <v>3810388</v>
      </c>
      <c r="L120" s="3">
        <v>3810388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2956535</v>
      </c>
      <c r="T120" s="3">
        <v>2956535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380112</v>
      </c>
      <c r="Z120" s="3">
        <v>380112</v>
      </c>
      <c r="AA120" s="4">
        <v>380112</v>
      </c>
      <c r="AB120" s="4">
        <v>380112</v>
      </c>
      <c r="AC120" s="4">
        <v>380112</v>
      </c>
      <c r="AD120" s="4">
        <v>380112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1909828</v>
      </c>
      <c r="AJ120" s="4">
        <v>2289940</v>
      </c>
      <c r="AK120" s="4">
        <v>2670052</v>
      </c>
      <c r="AL120" s="4">
        <v>3050164</v>
      </c>
      <c r="AM120" s="4">
        <v>3430276</v>
      </c>
      <c r="AN120" s="4">
        <v>3810388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43210</v>
      </c>
      <c r="I121" s="1">
        <v>0</v>
      </c>
      <c r="J121" s="3">
        <v>13489642</v>
      </c>
      <c r="K121" s="3">
        <v>13446432</v>
      </c>
      <c r="L121" s="3">
        <v>13446432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11066004</v>
      </c>
      <c r="T121" s="3">
        <v>11066004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1341763</v>
      </c>
      <c r="Z121" s="3">
        <v>1341763</v>
      </c>
      <c r="AA121" s="4">
        <v>1341763</v>
      </c>
      <c r="AB121" s="4">
        <v>1341763</v>
      </c>
      <c r="AC121" s="4">
        <v>1341763</v>
      </c>
      <c r="AD121" s="4">
        <v>1341761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6737619</v>
      </c>
      <c r="AJ121" s="4">
        <v>8079382</v>
      </c>
      <c r="AK121" s="4">
        <v>9421145</v>
      </c>
      <c r="AL121" s="4">
        <v>10762908</v>
      </c>
      <c r="AM121" s="4">
        <v>12104671</v>
      </c>
      <c r="AN121" s="4">
        <v>13446432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6665</v>
      </c>
      <c r="I122" s="1">
        <v>0</v>
      </c>
      <c r="J122" s="3">
        <v>1846732</v>
      </c>
      <c r="K122" s="3">
        <v>1840067</v>
      </c>
      <c r="L122" s="3">
        <v>1840067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1343474</v>
      </c>
      <c r="T122" s="3">
        <v>1343474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183563</v>
      </c>
      <c r="Z122" s="3">
        <v>183563</v>
      </c>
      <c r="AA122" s="4">
        <v>183562</v>
      </c>
      <c r="AB122" s="4">
        <v>183562</v>
      </c>
      <c r="AC122" s="4">
        <v>183562</v>
      </c>
      <c r="AD122" s="4">
        <v>183563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922255</v>
      </c>
      <c r="AJ122" s="4">
        <v>1105818</v>
      </c>
      <c r="AK122" s="4">
        <v>1289380</v>
      </c>
      <c r="AL122" s="4">
        <v>1472942</v>
      </c>
      <c r="AM122" s="4">
        <v>1656504</v>
      </c>
      <c r="AN122" s="4">
        <v>1840067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8512</v>
      </c>
      <c r="I123" s="1">
        <v>0</v>
      </c>
      <c r="J123" s="3">
        <v>1997069</v>
      </c>
      <c r="K123" s="3">
        <v>1988557</v>
      </c>
      <c r="L123" s="3">
        <v>1988557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1433884</v>
      </c>
      <c r="T123" s="3">
        <v>1433884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198288</v>
      </c>
      <c r="Z123" s="3">
        <v>198288</v>
      </c>
      <c r="AA123" s="4">
        <v>198288</v>
      </c>
      <c r="AB123" s="4">
        <v>198288</v>
      </c>
      <c r="AC123" s="4">
        <v>198288</v>
      </c>
      <c r="AD123" s="4">
        <v>198289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997116</v>
      </c>
      <c r="AJ123" s="4">
        <v>1195404</v>
      </c>
      <c r="AK123" s="4">
        <v>1393692</v>
      </c>
      <c r="AL123" s="4">
        <v>1591980</v>
      </c>
      <c r="AM123" s="4">
        <v>1790268</v>
      </c>
      <c r="AN123" s="4">
        <v>1988557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14108</v>
      </c>
      <c r="I124" s="1">
        <v>0</v>
      </c>
      <c r="J124" s="3">
        <v>4127770</v>
      </c>
      <c r="K124" s="3">
        <v>4113662</v>
      </c>
      <c r="L124" s="3">
        <v>4113662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3265881</v>
      </c>
      <c r="T124" s="3">
        <v>3265881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410426</v>
      </c>
      <c r="Z124" s="3">
        <v>410426</v>
      </c>
      <c r="AA124" s="4">
        <v>410426</v>
      </c>
      <c r="AB124" s="4">
        <v>410426</v>
      </c>
      <c r="AC124" s="4">
        <v>410426</v>
      </c>
      <c r="AD124" s="4">
        <v>410424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2061534</v>
      </c>
      <c r="AJ124" s="4">
        <v>2471960</v>
      </c>
      <c r="AK124" s="4">
        <v>2882386</v>
      </c>
      <c r="AL124" s="4">
        <v>3292812</v>
      </c>
      <c r="AM124" s="4">
        <v>3703238</v>
      </c>
      <c r="AN124" s="4">
        <v>4113662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5731</v>
      </c>
      <c r="I125" s="1">
        <v>0</v>
      </c>
      <c r="J125" s="3">
        <v>1337839</v>
      </c>
      <c r="K125" s="3">
        <v>1332108</v>
      </c>
      <c r="L125" s="3">
        <v>1332108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906352</v>
      </c>
      <c r="T125" s="3">
        <v>906352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132829</v>
      </c>
      <c r="Z125" s="3">
        <v>132829</v>
      </c>
      <c r="AA125" s="4">
        <v>132829</v>
      </c>
      <c r="AB125" s="4">
        <v>132829</v>
      </c>
      <c r="AC125" s="4">
        <v>132829</v>
      </c>
      <c r="AD125" s="4">
        <v>132827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667965</v>
      </c>
      <c r="AJ125" s="4">
        <v>800794</v>
      </c>
      <c r="AK125" s="4">
        <v>933623</v>
      </c>
      <c r="AL125" s="4">
        <v>1066452</v>
      </c>
      <c r="AM125" s="4">
        <v>1199281</v>
      </c>
      <c r="AN125" s="4">
        <v>1332108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33739</v>
      </c>
      <c r="I126" s="1">
        <v>0</v>
      </c>
      <c r="J126" s="3">
        <v>10075578</v>
      </c>
      <c r="K126" s="3">
        <v>10041839</v>
      </c>
      <c r="L126" s="3">
        <v>10041839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8024842</v>
      </c>
      <c r="T126" s="3">
        <v>8024842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1001935</v>
      </c>
      <c r="Z126" s="3">
        <v>1001935</v>
      </c>
      <c r="AA126" s="4">
        <v>1001934</v>
      </c>
      <c r="AB126" s="4">
        <v>1001934</v>
      </c>
      <c r="AC126" s="4">
        <v>1001934</v>
      </c>
      <c r="AD126" s="4">
        <v>1001935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5032167</v>
      </c>
      <c r="AJ126" s="4">
        <v>6034102</v>
      </c>
      <c r="AK126" s="4">
        <v>7036036</v>
      </c>
      <c r="AL126" s="4">
        <v>8037970</v>
      </c>
      <c r="AM126" s="4">
        <v>9039904</v>
      </c>
      <c r="AN126" s="4">
        <v>10041839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10084</v>
      </c>
      <c r="I127" s="1">
        <v>0</v>
      </c>
      <c r="J127" s="3">
        <v>2790798</v>
      </c>
      <c r="K127" s="3">
        <v>2780714</v>
      </c>
      <c r="L127" s="3">
        <v>2780714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2152353</v>
      </c>
      <c r="T127" s="3">
        <v>2152353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277399</v>
      </c>
      <c r="Z127" s="3">
        <v>277399</v>
      </c>
      <c r="AA127" s="4">
        <v>277399</v>
      </c>
      <c r="AB127" s="4">
        <v>277399</v>
      </c>
      <c r="AC127" s="4">
        <v>277399</v>
      </c>
      <c r="AD127" s="4">
        <v>277399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1393719</v>
      </c>
      <c r="AJ127" s="4">
        <v>1671118</v>
      </c>
      <c r="AK127" s="4">
        <v>1948517</v>
      </c>
      <c r="AL127" s="4">
        <v>2225916</v>
      </c>
      <c r="AM127" s="4">
        <v>2503315</v>
      </c>
      <c r="AN127" s="4">
        <v>2780714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15297</v>
      </c>
      <c r="I128" s="1">
        <v>0</v>
      </c>
      <c r="J128" s="3">
        <v>4816926</v>
      </c>
      <c r="K128" s="3">
        <v>4801629</v>
      </c>
      <c r="L128" s="3">
        <v>4801629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3792691</v>
      </c>
      <c r="T128" s="3">
        <v>3792691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479143</v>
      </c>
      <c r="Z128" s="3">
        <v>479143</v>
      </c>
      <c r="AA128" s="4">
        <v>479143</v>
      </c>
      <c r="AB128" s="4">
        <v>479143</v>
      </c>
      <c r="AC128" s="4">
        <v>479143</v>
      </c>
      <c r="AD128" s="4">
        <v>479142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2405915</v>
      </c>
      <c r="AJ128" s="4">
        <v>2885058</v>
      </c>
      <c r="AK128" s="4">
        <v>3364201</v>
      </c>
      <c r="AL128" s="4">
        <v>3843344</v>
      </c>
      <c r="AM128" s="4">
        <v>4322487</v>
      </c>
      <c r="AN128" s="4">
        <v>4801629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9010</v>
      </c>
      <c r="I129" s="1">
        <v>0</v>
      </c>
      <c r="J129" s="3">
        <v>2548225</v>
      </c>
      <c r="K129" s="3">
        <v>2539215</v>
      </c>
      <c r="L129" s="3">
        <v>2539215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1927980</v>
      </c>
      <c r="T129" s="3">
        <v>1927980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253321</v>
      </c>
      <c r="Z129" s="3">
        <v>253321</v>
      </c>
      <c r="AA129" s="4">
        <v>253320</v>
      </c>
      <c r="AB129" s="4">
        <v>253320</v>
      </c>
      <c r="AC129" s="4">
        <v>253320</v>
      </c>
      <c r="AD129" s="4">
        <v>253321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1272613</v>
      </c>
      <c r="AJ129" s="4">
        <v>1525934</v>
      </c>
      <c r="AK129" s="4">
        <v>1779254</v>
      </c>
      <c r="AL129" s="4">
        <v>2032574</v>
      </c>
      <c r="AM129" s="4">
        <v>2285894</v>
      </c>
      <c r="AN129" s="4">
        <v>2539215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14454</v>
      </c>
      <c r="I130" s="1">
        <v>0</v>
      </c>
      <c r="J130" s="3">
        <v>3590825</v>
      </c>
      <c r="K130" s="3">
        <v>3576371</v>
      </c>
      <c r="L130" s="3">
        <v>3576371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2733684</v>
      </c>
      <c r="T130" s="3">
        <v>2733684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356673</v>
      </c>
      <c r="Z130" s="3">
        <v>356673</v>
      </c>
      <c r="AA130" s="4">
        <v>356673</v>
      </c>
      <c r="AB130" s="4">
        <v>356673</v>
      </c>
      <c r="AC130" s="4">
        <v>356673</v>
      </c>
      <c r="AD130" s="4">
        <v>356674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1793005</v>
      </c>
      <c r="AJ130" s="4">
        <v>2149678</v>
      </c>
      <c r="AK130" s="4">
        <v>2506351</v>
      </c>
      <c r="AL130" s="4">
        <v>2863024</v>
      </c>
      <c r="AM130" s="4">
        <v>3219697</v>
      </c>
      <c r="AN130" s="4">
        <v>3576371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7055</v>
      </c>
      <c r="I131" s="1">
        <v>0</v>
      </c>
      <c r="J131" s="3">
        <v>1950971</v>
      </c>
      <c r="K131" s="3">
        <v>1943916</v>
      </c>
      <c r="L131" s="3">
        <v>1943916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1501443</v>
      </c>
      <c r="T131" s="3">
        <v>1501443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193921</v>
      </c>
      <c r="Z131" s="3">
        <v>193921</v>
      </c>
      <c r="AA131" s="4">
        <v>193922</v>
      </c>
      <c r="AB131" s="4">
        <v>193922</v>
      </c>
      <c r="AC131" s="4">
        <v>193922</v>
      </c>
      <c r="AD131" s="4">
        <v>193920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974309</v>
      </c>
      <c r="AJ131" s="4">
        <v>1168230</v>
      </c>
      <c r="AK131" s="4">
        <v>1362152</v>
      </c>
      <c r="AL131" s="4">
        <v>1556074</v>
      </c>
      <c r="AM131" s="4">
        <v>1749996</v>
      </c>
      <c r="AN131" s="4">
        <v>1943916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5089</v>
      </c>
      <c r="I132" s="1">
        <v>0</v>
      </c>
      <c r="J132" s="3">
        <v>1221923</v>
      </c>
      <c r="K132" s="3">
        <v>1216834</v>
      </c>
      <c r="L132" s="3">
        <v>1216834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907202</v>
      </c>
      <c r="T132" s="3">
        <v>907202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121344</v>
      </c>
      <c r="Z132" s="3">
        <v>121344</v>
      </c>
      <c r="AA132" s="4">
        <v>121345</v>
      </c>
      <c r="AB132" s="4">
        <v>121345</v>
      </c>
      <c r="AC132" s="4">
        <v>121345</v>
      </c>
      <c r="AD132" s="4">
        <v>121343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610112</v>
      </c>
      <c r="AJ132" s="4">
        <v>731456</v>
      </c>
      <c r="AK132" s="4">
        <v>852801</v>
      </c>
      <c r="AL132" s="4">
        <v>974146</v>
      </c>
      <c r="AM132" s="4">
        <v>1095491</v>
      </c>
      <c r="AN132" s="4">
        <v>1216834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25209</v>
      </c>
      <c r="I133" s="1">
        <v>0</v>
      </c>
      <c r="J133" s="3">
        <v>8007331</v>
      </c>
      <c r="K133" s="3">
        <v>7982122</v>
      </c>
      <c r="L133" s="3">
        <v>7982122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6423309</v>
      </c>
      <c r="T133" s="3">
        <v>6423309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796532</v>
      </c>
      <c r="Z133" s="3">
        <v>796532</v>
      </c>
      <c r="AA133" s="4">
        <v>796532</v>
      </c>
      <c r="AB133" s="4">
        <v>796532</v>
      </c>
      <c r="AC133" s="4">
        <v>796532</v>
      </c>
      <c r="AD133" s="4">
        <v>796530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3999464</v>
      </c>
      <c r="AJ133" s="4">
        <v>4795996</v>
      </c>
      <c r="AK133" s="4">
        <v>5592528</v>
      </c>
      <c r="AL133" s="4">
        <v>6389060</v>
      </c>
      <c r="AM133" s="4">
        <v>7185592</v>
      </c>
      <c r="AN133" s="4">
        <v>7982122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30969</v>
      </c>
      <c r="I134" s="1">
        <v>0</v>
      </c>
      <c r="J134" s="3">
        <v>9521832</v>
      </c>
      <c r="K134" s="3">
        <v>9490863</v>
      </c>
      <c r="L134" s="3">
        <v>9490863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7560900</v>
      </c>
      <c r="T134" s="3">
        <v>7560900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947022</v>
      </c>
      <c r="Z134" s="3">
        <v>947022</v>
      </c>
      <c r="AA134" s="4">
        <v>947022</v>
      </c>
      <c r="AB134" s="4">
        <v>947022</v>
      </c>
      <c r="AC134" s="4">
        <v>947022</v>
      </c>
      <c r="AD134" s="4">
        <v>947021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4755754</v>
      </c>
      <c r="AJ134" s="4">
        <v>5702776</v>
      </c>
      <c r="AK134" s="4">
        <v>6649798</v>
      </c>
      <c r="AL134" s="4">
        <v>7596820</v>
      </c>
      <c r="AM134" s="4">
        <v>8543842</v>
      </c>
      <c r="AN134" s="4">
        <v>9490863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6620</v>
      </c>
      <c r="I135" s="1">
        <v>0</v>
      </c>
      <c r="J135" s="3">
        <v>1141457</v>
      </c>
      <c r="K135" s="3">
        <v>1134837</v>
      </c>
      <c r="L135" s="3">
        <v>1134837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721019</v>
      </c>
      <c r="T135" s="3">
        <v>721019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113042</v>
      </c>
      <c r="Z135" s="3">
        <v>113042</v>
      </c>
      <c r="AA135" s="4">
        <v>113042</v>
      </c>
      <c r="AB135" s="4">
        <v>113042</v>
      </c>
      <c r="AC135" s="4">
        <v>113042</v>
      </c>
      <c r="AD135" s="4">
        <v>113043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569626</v>
      </c>
      <c r="AJ135" s="4">
        <v>682668</v>
      </c>
      <c r="AK135" s="4">
        <v>795710</v>
      </c>
      <c r="AL135" s="4">
        <v>908752</v>
      </c>
      <c r="AM135" s="4">
        <v>1021794</v>
      </c>
      <c r="AN135" s="4">
        <v>1134837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14450</v>
      </c>
      <c r="I136" s="1">
        <v>0</v>
      </c>
      <c r="J136" s="3">
        <v>3253963</v>
      </c>
      <c r="K136" s="3">
        <v>3239513</v>
      </c>
      <c r="L136" s="3">
        <v>3239513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2326927</v>
      </c>
      <c r="T136" s="3">
        <v>2326927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322988</v>
      </c>
      <c r="Z136" s="3">
        <v>322988</v>
      </c>
      <c r="AA136" s="4">
        <v>322988</v>
      </c>
      <c r="AB136" s="4">
        <v>322988</v>
      </c>
      <c r="AC136" s="4">
        <v>322988</v>
      </c>
      <c r="AD136" s="4">
        <v>322989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1624572</v>
      </c>
      <c r="AJ136" s="4">
        <v>1947560</v>
      </c>
      <c r="AK136" s="4">
        <v>2270548</v>
      </c>
      <c r="AL136" s="4">
        <v>2593536</v>
      </c>
      <c r="AM136" s="4">
        <v>2916524</v>
      </c>
      <c r="AN136" s="4">
        <v>3239513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13128</v>
      </c>
      <c r="I137" s="1">
        <v>0</v>
      </c>
      <c r="J137" s="3">
        <v>3481088</v>
      </c>
      <c r="K137" s="3">
        <v>3467960</v>
      </c>
      <c r="L137" s="3">
        <v>3467960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2632972</v>
      </c>
      <c r="T137" s="3">
        <v>2632972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345921</v>
      </c>
      <c r="Z137" s="3">
        <v>345921</v>
      </c>
      <c r="AA137" s="4">
        <v>345921</v>
      </c>
      <c r="AB137" s="4">
        <v>345921</v>
      </c>
      <c r="AC137" s="4">
        <v>345921</v>
      </c>
      <c r="AD137" s="4">
        <v>345919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1738357</v>
      </c>
      <c r="AJ137" s="4">
        <v>2084278</v>
      </c>
      <c r="AK137" s="4">
        <v>2430199</v>
      </c>
      <c r="AL137" s="4">
        <v>2776120</v>
      </c>
      <c r="AM137" s="4">
        <v>3122041</v>
      </c>
      <c r="AN137" s="4">
        <v>3467960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12545</v>
      </c>
      <c r="I138" s="3">
        <v>0</v>
      </c>
      <c r="J138" s="3">
        <v>3694698</v>
      </c>
      <c r="K138" s="3">
        <v>3682153</v>
      </c>
      <c r="L138" s="3">
        <v>3682153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2877893</v>
      </c>
      <c r="T138" s="3">
        <v>2877893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367379</v>
      </c>
      <c r="Z138" s="3">
        <v>367379</v>
      </c>
      <c r="AA138" s="4">
        <v>367379</v>
      </c>
      <c r="AB138" s="4">
        <v>367379</v>
      </c>
      <c r="AC138" s="4">
        <v>367379</v>
      </c>
      <c r="AD138" s="4">
        <v>367378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1845259</v>
      </c>
      <c r="AJ138" s="4">
        <v>2212638</v>
      </c>
      <c r="AK138" s="4">
        <v>2580017</v>
      </c>
      <c r="AL138" s="4">
        <v>2947396</v>
      </c>
      <c r="AM138" s="4">
        <v>3314775</v>
      </c>
      <c r="AN138" s="4">
        <v>3682153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25934</v>
      </c>
      <c r="I139" s="1">
        <v>0</v>
      </c>
      <c r="J139" s="3">
        <v>7474259</v>
      </c>
      <c r="K139" s="3">
        <v>7448325</v>
      </c>
      <c r="L139" s="3">
        <v>7448325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5836386</v>
      </c>
      <c r="T139" s="3">
        <v>5836386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743104</v>
      </c>
      <c r="Z139" s="3">
        <v>743104</v>
      </c>
      <c r="AA139" s="4">
        <v>743103</v>
      </c>
      <c r="AB139" s="4">
        <v>743103</v>
      </c>
      <c r="AC139" s="4">
        <v>743103</v>
      </c>
      <c r="AD139" s="4">
        <v>743104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3732808</v>
      </c>
      <c r="AJ139" s="4">
        <v>4475912</v>
      </c>
      <c r="AK139" s="4">
        <v>5219015</v>
      </c>
      <c r="AL139" s="4">
        <v>5962118</v>
      </c>
      <c r="AM139" s="4">
        <v>6705221</v>
      </c>
      <c r="AN139" s="4">
        <v>7448325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9273</v>
      </c>
      <c r="I140" s="1">
        <v>0</v>
      </c>
      <c r="J140" s="3">
        <v>1962606</v>
      </c>
      <c r="K140" s="3">
        <v>1953333</v>
      </c>
      <c r="L140" s="3">
        <v>1953333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1384196</v>
      </c>
      <c r="T140" s="3">
        <v>1384196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194715</v>
      </c>
      <c r="Z140" s="3">
        <v>194715</v>
      </c>
      <c r="AA140" s="4">
        <v>194715</v>
      </c>
      <c r="AB140" s="4">
        <v>194715</v>
      </c>
      <c r="AC140" s="4">
        <v>194715</v>
      </c>
      <c r="AD140" s="4">
        <v>194714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979759</v>
      </c>
      <c r="AJ140" s="4">
        <v>1174474</v>
      </c>
      <c r="AK140" s="4">
        <v>1369189</v>
      </c>
      <c r="AL140" s="4">
        <v>1563904</v>
      </c>
      <c r="AM140" s="4">
        <v>1758619</v>
      </c>
      <c r="AN140" s="4">
        <v>1953333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16094</v>
      </c>
      <c r="I141" s="1">
        <v>0</v>
      </c>
      <c r="J141" s="3">
        <v>5590215</v>
      </c>
      <c r="K141" s="3">
        <v>5574121</v>
      </c>
      <c r="L141" s="3">
        <v>5574121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4550795</v>
      </c>
      <c r="T141" s="3">
        <v>4550795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556339</v>
      </c>
      <c r="Z141" s="3">
        <v>556339</v>
      </c>
      <c r="AA141" s="4">
        <v>556339</v>
      </c>
      <c r="AB141" s="4">
        <v>556339</v>
      </c>
      <c r="AC141" s="4">
        <v>556339</v>
      </c>
      <c r="AD141" s="4">
        <v>556338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2792427</v>
      </c>
      <c r="AJ141" s="4">
        <v>3348766</v>
      </c>
      <c r="AK141" s="4">
        <v>3905105</v>
      </c>
      <c r="AL141" s="4">
        <v>4461444</v>
      </c>
      <c r="AM141" s="4">
        <v>5017783</v>
      </c>
      <c r="AN141" s="4">
        <v>5574121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28076</v>
      </c>
      <c r="I142" s="1">
        <v>0</v>
      </c>
      <c r="J142" s="3">
        <v>8379500</v>
      </c>
      <c r="K142" s="3">
        <v>8351424</v>
      </c>
      <c r="L142" s="3">
        <v>8351424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6589740</v>
      </c>
      <c r="T142" s="3">
        <v>6589740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833271</v>
      </c>
      <c r="Z142" s="3">
        <v>833271</v>
      </c>
      <c r="AA142" s="4">
        <v>833271</v>
      </c>
      <c r="AB142" s="4">
        <v>833271</v>
      </c>
      <c r="AC142" s="4">
        <v>833271</v>
      </c>
      <c r="AD142" s="4">
        <v>833269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4185071</v>
      </c>
      <c r="AJ142" s="4">
        <v>5018342</v>
      </c>
      <c r="AK142" s="4">
        <v>5851613</v>
      </c>
      <c r="AL142" s="4">
        <v>6684884</v>
      </c>
      <c r="AM142" s="4">
        <v>7518155</v>
      </c>
      <c r="AN142" s="4">
        <v>8351424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31159</v>
      </c>
      <c r="I143" s="1">
        <v>0</v>
      </c>
      <c r="J143" s="3">
        <v>10230744</v>
      </c>
      <c r="K143" s="3">
        <v>10199585</v>
      </c>
      <c r="L143" s="3">
        <v>10199585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8134649</v>
      </c>
      <c r="T143" s="3">
        <v>8134649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1017882</v>
      </c>
      <c r="Z143" s="3">
        <v>1017882</v>
      </c>
      <c r="AA143" s="4">
        <v>1017881</v>
      </c>
      <c r="AB143" s="4">
        <v>1017881</v>
      </c>
      <c r="AC143" s="4">
        <v>1017881</v>
      </c>
      <c r="AD143" s="4">
        <v>1017882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5110178</v>
      </c>
      <c r="AJ143" s="4">
        <v>6128060</v>
      </c>
      <c r="AK143" s="4">
        <v>7145941</v>
      </c>
      <c r="AL143" s="4">
        <v>8163822</v>
      </c>
      <c r="AM143" s="4">
        <v>9181703</v>
      </c>
      <c r="AN143" s="4">
        <v>10199585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77386</v>
      </c>
      <c r="I144" s="1">
        <v>0</v>
      </c>
      <c r="J144" s="3">
        <v>26115335</v>
      </c>
      <c r="K144" s="3">
        <v>26037949</v>
      </c>
      <c r="L144" s="3">
        <v>26037949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21714784</v>
      </c>
      <c r="T144" s="3">
        <v>21714784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2598636</v>
      </c>
      <c r="Z144" s="3">
        <v>2598636</v>
      </c>
      <c r="AA144" s="4">
        <v>2598635</v>
      </c>
      <c r="AB144" s="4">
        <v>2598635</v>
      </c>
      <c r="AC144" s="4">
        <v>2598635</v>
      </c>
      <c r="AD144" s="4">
        <v>2598636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13044772</v>
      </c>
      <c r="AJ144" s="4">
        <v>15643408</v>
      </c>
      <c r="AK144" s="4">
        <v>18242043</v>
      </c>
      <c r="AL144" s="4">
        <v>20840678</v>
      </c>
      <c r="AM144" s="4">
        <v>23439313</v>
      </c>
      <c r="AN144" s="4">
        <v>26037949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18888</v>
      </c>
      <c r="I145" s="1">
        <v>0</v>
      </c>
      <c r="J145" s="3">
        <v>6014075</v>
      </c>
      <c r="K145" s="3">
        <v>5995187</v>
      </c>
      <c r="L145" s="3">
        <v>5995187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4867182</v>
      </c>
      <c r="T145" s="3">
        <v>4867182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598259</v>
      </c>
      <c r="Z145" s="3">
        <v>598259</v>
      </c>
      <c r="AA145" s="4">
        <v>598259</v>
      </c>
      <c r="AB145" s="4">
        <v>598259</v>
      </c>
      <c r="AC145" s="4">
        <v>598259</v>
      </c>
      <c r="AD145" s="4">
        <v>598260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3003891</v>
      </c>
      <c r="AJ145" s="4">
        <v>3602150</v>
      </c>
      <c r="AK145" s="4">
        <v>4200409</v>
      </c>
      <c r="AL145" s="4">
        <v>4798668</v>
      </c>
      <c r="AM145" s="4">
        <v>5396927</v>
      </c>
      <c r="AN145" s="4">
        <v>5995187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325159</v>
      </c>
      <c r="I146" s="1">
        <v>0</v>
      </c>
      <c r="J146" s="3">
        <v>91814250</v>
      </c>
      <c r="K146" s="3">
        <v>91489091</v>
      </c>
      <c r="L146" s="3">
        <v>91489091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73014527</v>
      </c>
      <c r="T146" s="3">
        <v>73014527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9127232</v>
      </c>
      <c r="Z146" s="3">
        <v>9127232</v>
      </c>
      <c r="AA146" s="4">
        <v>9127232</v>
      </c>
      <c r="AB146" s="4">
        <v>9127232</v>
      </c>
      <c r="AC146" s="4">
        <v>9127232</v>
      </c>
      <c r="AD146" s="4">
        <v>9127231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45852932</v>
      </c>
      <c r="AJ146" s="4">
        <v>54980164</v>
      </c>
      <c r="AK146" s="4">
        <v>64107396</v>
      </c>
      <c r="AL146" s="4">
        <v>73234628</v>
      </c>
      <c r="AM146" s="4">
        <v>82361860</v>
      </c>
      <c r="AN146" s="4">
        <v>91489091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22570</v>
      </c>
      <c r="I147" s="1">
        <v>0</v>
      </c>
      <c r="J147" s="3">
        <v>6992241</v>
      </c>
      <c r="K147" s="3">
        <v>6969671</v>
      </c>
      <c r="L147" s="3">
        <v>6969671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5538160</v>
      </c>
      <c r="T147" s="3">
        <v>5538160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695463</v>
      </c>
      <c r="Z147" s="3">
        <v>695463</v>
      </c>
      <c r="AA147" s="4">
        <v>695462</v>
      </c>
      <c r="AB147" s="4">
        <v>695462</v>
      </c>
      <c r="AC147" s="4">
        <v>695462</v>
      </c>
      <c r="AD147" s="4">
        <v>695463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3492359</v>
      </c>
      <c r="AJ147" s="4">
        <v>4187822</v>
      </c>
      <c r="AK147" s="4">
        <v>4883284</v>
      </c>
      <c r="AL147" s="4">
        <v>5578746</v>
      </c>
      <c r="AM147" s="4">
        <v>6274208</v>
      </c>
      <c r="AN147" s="4">
        <v>6969671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11259</v>
      </c>
      <c r="I148" s="1">
        <v>0</v>
      </c>
      <c r="J148" s="3">
        <v>3601662</v>
      </c>
      <c r="K148" s="3">
        <v>3590403</v>
      </c>
      <c r="L148" s="3">
        <v>3590403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2906174</v>
      </c>
      <c r="T148" s="3">
        <v>2906174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358290</v>
      </c>
      <c r="Z148" s="3">
        <v>358290</v>
      </c>
      <c r="AA148" s="4">
        <v>358290</v>
      </c>
      <c r="AB148" s="4">
        <v>358290</v>
      </c>
      <c r="AC148" s="4">
        <v>358290</v>
      </c>
      <c r="AD148" s="4">
        <v>358289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1798954</v>
      </c>
      <c r="AJ148" s="4">
        <v>2157244</v>
      </c>
      <c r="AK148" s="4">
        <v>2515534</v>
      </c>
      <c r="AL148" s="4">
        <v>2873824</v>
      </c>
      <c r="AM148" s="4">
        <v>3232114</v>
      </c>
      <c r="AN148" s="4">
        <v>3590403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14999</v>
      </c>
      <c r="I149" s="1">
        <v>0</v>
      </c>
      <c r="J149" s="3">
        <v>3844632</v>
      </c>
      <c r="K149" s="3">
        <v>3829633</v>
      </c>
      <c r="L149" s="3">
        <v>3829633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2828032</v>
      </c>
      <c r="T149" s="3">
        <v>2828032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381964</v>
      </c>
      <c r="Z149" s="3">
        <v>381964</v>
      </c>
      <c r="AA149" s="4">
        <v>381963</v>
      </c>
      <c r="AB149" s="4">
        <v>381963</v>
      </c>
      <c r="AC149" s="4">
        <v>381963</v>
      </c>
      <c r="AD149" s="4">
        <v>381964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1919816</v>
      </c>
      <c r="AJ149" s="4">
        <v>2301780</v>
      </c>
      <c r="AK149" s="4">
        <v>2683743</v>
      </c>
      <c r="AL149" s="4">
        <v>3065706</v>
      </c>
      <c r="AM149" s="4">
        <v>3447669</v>
      </c>
      <c r="AN149" s="4">
        <v>3829633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9928</v>
      </c>
      <c r="I150" s="1">
        <v>0</v>
      </c>
      <c r="J150" s="3">
        <v>3277544</v>
      </c>
      <c r="K150" s="3">
        <v>3267616</v>
      </c>
      <c r="L150" s="3">
        <v>3267616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2619571</v>
      </c>
      <c r="T150" s="3">
        <v>2619571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326100</v>
      </c>
      <c r="Z150" s="3">
        <v>326100</v>
      </c>
      <c r="AA150" s="4">
        <v>326100</v>
      </c>
      <c r="AB150" s="4">
        <v>326100</v>
      </c>
      <c r="AC150" s="4">
        <v>326100</v>
      </c>
      <c r="AD150" s="4">
        <v>326100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1637116</v>
      </c>
      <c r="AJ150" s="4">
        <v>1963216</v>
      </c>
      <c r="AK150" s="4">
        <v>2289316</v>
      </c>
      <c r="AL150" s="4">
        <v>2615416</v>
      </c>
      <c r="AM150" s="4">
        <v>2941516</v>
      </c>
      <c r="AN150" s="4">
        <v>3267616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26684</v>
      </c>
      <c r="I151" s="1">
        <v>0</v>
      </c>
      <c r="J151" s="3">
        <v>7617580</v>
      </c>
      <c r="K151" s="3">
        <v>7590896</v>
      </c>
      <c r="L151" s="3">
        <v>7590896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5883836</v>
      </c>
      <c r="T151" s="3">
        <v>5883836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757311</v>
      </c>
      <c r="Z151" s="3">
        <v>757311</v>
      </c>
      <c r="AA151" s="4">
        <v>757311</v>
      </c>
      <c r="AB151" s="4">
        <v>757311</v>
      </c>
      <c r="AC151" s="4">
        <v>757311</v>
      </c>
      <c r="AD151" s="4">
        <v>757309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3804343</v>
      </c>
      <c r="AJ151" s="4">
        <v>4561654</v>
      </c>
      <c r="AK151" s="4">
        <v>5318965</v>
      </c>
      <c r="AL151" s="4">
        <v>6076276</v>
      </c>
      <c r="AM151" s="4">
        <v>6833587</v>
      </c>
      <c r="AN151" s="4">
        <v>7590896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20134</v>
      </c>
      <c r="I152" s="1">
        <v>0</v>
      </c>
      <c r="J152" s="3">
        <v>6490402</v>
      </c>
      <c r="K152" s="3">
        <v>6470268</v>
      </c>
      <c r="L152" s="3">
        <v>6470268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5241561</v>
      </c>
      <c r="T152" s="3">
        <v>5241561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645685</v>
      </c>
      <c r="Z152" s="3">
        <v>645685</v>
      </c>
      <c r="AA152" s="4">
        <v>645685</v>
      </c>
      <c r="AB152" s="4">
        <v>645685</v>
      </c>
      <c r="AC152" s="4">
        <v>645685</v>
      </c>
      <c r="AD152" s="4">
        <v>645683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3241845</v>
      </c>
      <c r="AJ152" s="4">
        <v>3887530</v>
      </c>
      <c r="AK152" s="4">
        <v>4533215</v>
      </c>
      <c r="AL152" s="4">
        <v>5178900</v>
      </c>
      <c r="AM152" s="4">
        <v>5824585</v>
      </c>
      <c r="AN152" s="4">
        <v>6470268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157286</v>
      </c>
      <c r="I153" s="1">
        <v>0</v>
      </c>
      <c r="J153" s="3">
        <v>48319407</v>
      </c>
      <c r="K153" s="3">
        <v>48162121</v>
      </c>
      <c r="L153" s="3">
        <v>48162121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39414964</v>
      </c>
      <c r="T153" s="3">
        <v>39414964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4805726</v>
      </c>
      <c r="Z153" s="3">
        <v>4805726</v>
      </c>
      <c r="AA153" s="4">
        <v>4805726</v>
      </c>
      <c r="AB153" s="4">
        <v>4805726</v>
      </c>
      <c r="AC153" s="4">
        <v>4805726</v>
      </c>
      <c r="AD153" s="4">
        <v>4805727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24133490</v>
      </c>
      <c r="AJ153" s="4">
        <v>28939216</v>
      </c>
      <c r="AK153" s="4">
        <v>33744942</v>
      </c>
      <c r="AL153" s="4">
        <v>38550668</v>
      </c>
      <c r="AM153" s="4">
        <v>43356394</v>
      </c>
      <c r="AN153" s="4">
        <v>48162121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41659</v>
      </c>
      <c r="I154" s="3">
        <v>92991</v>
      </c>
      <c r="J154" s="3">
        <v>16015011</v>
      </c>
      <c r="K154" s="3">
        <v>15973352</v>
      </c>
      <c r="L154" s="3">
        <v>15880361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13453015</v>
      </c>
      <c r="T154" s="3">
        <v>13360024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1594558</v>
      </c>
      <c r="Z154" s="3">
        <v>1594558</v>
      </c>
      <c r="AA154" s="4">
        <v>1571310</v>
      </c>
      <c r="AB154" s="4">
        <v>1571310</v>
      </c>
      <c r="AC154" s="4">
        <v>1571310</v>
      </c>
      <c r="AD154" s="4">
        <v>1571311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8000562</v>
      </c>
      <c r="AJ154" s="4">
        <v>9595120</v>
      </c>
      <c r="AK154" s="4">
        <v>11166430</v>
      </c>
      <c r="AL154" s="4">
        <v>12737740</v>
      </c>
      <c r="AM154" s="4">
        <v>14309050</v>
      </c>
      <c r="AN154" s="4">
        <v>15880361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8122</v>
      </c>
      <c r="I155" s="1">
        <v>0</v>
      </c>
      <c r="J155" s="3">
        <v>2258174</v>
      </c>
      <c r="K155" s="3">
        <v>2250052</v>
      </c>
      <c r="L155" s="3">
        <v>2250052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1741967</v>
      </c>
      <c r="T155" s="3">
        <v>1741967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224464</v>
      </c>
      <c r="Z155" s="3">
        <v>224464</v>
      </c>
      <c r="AA155" s="4">
        <v>224464</v>
      </c>
      <c r="AB155" s="4">
        <v>224464</v>
      </c>
      <c r="AC155" s="4">
        <v>224464</v>
      </c>
      <c r="AD155" s="4">
        <v>224464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1127732</v>
      </c>
      <c r="AJ155" s="4">
        <v>1352196</v>
      </c>
      <c r="AK155" s="4">
        <v>1576660</v>
      </c>
      <c r="AL155" s="4">
        <v>1801124</v>
      </c>
      <c r="AM155" s="4">
        <v>2025588</v>
      </c>
      <c r="AN155" s="4">
        <v>2250052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10608</v>
      </c>
      <c r="I156" s="1">
        <v>0</v>
      </c>
      <c r="J156" s="3">
        <v>3173129</v>
      </c>
      <c r="K156" s="3">
        <v>3162521</v>
      </c>
      <c r="L156" s="3">
        <v>3162521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2582833</v>
      </c>
      <c r="T156" s="3">
        <v>2582833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315545</v>
      </c>
      <c r="Z156" s="3">
        <v>315545</v>
      </c>
      <c r="AA156" s="4">
        <v>315545</v>
      </c>
      <c r="AB156" s="4">
        <v>315545</v>
      </c>
      <c r="AC156" s="4">
        <v>315545</v>
      </c>
      <c r="AD156" s="4">
        <v>315544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1584797</v>
      </c>
      <c r="AJ156" s="4">
        <v>1900342</v>
      </c>
      <c r="AK156" s="4">
        <v>2215887</v>
      </c>
      <c r="AL156" s="4">
        <v>2531432</v>
      </c>
      <c r="AM156" s="4">
        <v>2846977</v>
      </c>
      <c r="AN156" s="4">
        <v>3162521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39659</v>
      </c>
      <c r="I157" s="1">
        <v>0</v>
      </c>
      <c r="J157" s="3">
        <v>13661327</v>
      </c>
      <c r="K157" s="3">
        <v>13621668</v>
      </c>
      <c r="L157" s="3">
        <v>13621668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11277864</v>
      </c>
      <c r="T157" s="3">
        <v>11277864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1359523</v>
      </c>
      <c r="Z157" s="3">
        <v>1359523</v>
      </c>
      <c r="AA157" s="4">
        <v>1359523</v>
      </c>
      <c r="AB157" s="4">
        <v>1359523</v>
      </c>
      <c r="AC157" s="4">
        <v>1359523</v>
      </c>
      <c r="AD157" s="4">
        <v>1359521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6824055</v>
      </c>
      <c r="AJ157" s="4">
        <v>8183578</v>
      </c>
      <c r="AK157" s="4">
        <v>9543101</v>
      </c>
      <c r="AL157" s="4">
        <v>10902624</v>
      </c>
      <c r="AM157" s="4">
        <v>12262147</v>
      </c>
      <c r="AN157" s="4">
        <v>13621668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12725</v>
      </c>
      <c r="I158" s="1">
        <v>0</v>
      </c>
      <c r="J158" s="3">
        <v>3460374</v>
      </c>
      <c r="K158" s="3">
        <v>3447649</v>
      </c>
      <c r="L158" s="3">
        <v>3447649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2655728</v>
      </c>
      <c r="T158" s="3">
        <v>2655728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343917</v>
      </c>
      <c r="Z158" s="3">
        <v>343917</v>
      </c>
      <c r="AA158" s="4">
        <v>343917</v>
      </c>
      <c r="AB158" s="4">
        <v>343917</v>
      </c>
      <c r="AC158" s="4">
        <v>343917</v>
      </c>
      <c r="AD158" s="4">
        <v>343916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1728065</v>
      </c>
      <c r="AJ158" s="4">
        <v>2071982</v>
      </c>
      <c r="AK158" s="4">
        <v>2415899</v>
      </c>
      <c r="AL158" s="4">
        <v>2759816</v>
      </c>
      <c r="AM158" s="4">
        <v>3103733</v>
      </c>
      <c r="AN158" s="4">
        <v>3447649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7584</v>
      </c>
      <c r="I159" s="3">
        <v>174685</v>
      </c>
      <c r="J159" s="3">
        <v>2954504</v>
      </c>
      <c r="K159" s="3">
        <v>2946920</v>
      </c>
      <c r="L159" s="3">
        <v>2772235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2429925</v>
      </c>
      <c r="T159" s="3">
        <v>2255240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294187</v>
      </c>
      <c r="Z159" s="3">
        <v>294187</v>
      </c>
      <c r="AA159" s="4">
        <v>250515</v>
      </c>
      <c r="AB159" s="4">
        <v>250515</v>
      </c>
      <c r="AC159" s="4">
        <v>250515</v>
      </c>
      <c r="AD159" s="4">
        <v>250516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1475987</v>
      </c>
      <c r="AJ159" s="4">
        <v>1770174</v>
      </c>
      <c r="AK159" s="4">
        <v>2020689</v>
      </c>
      <c r="AL159" s="4">
        <v>2271204</v>
      </c>
      <c r="AM159" s="4">
        <v>2521719</v>
      </c>
      <c r="AN159" s="4">
        <v>2772235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6740</v>
      </c>
      <c r="I160" s="1">
        <v>0</v>
      </c>
      <c r="J160" s="3">
        <v>1965401</v>
      </c>
      <c r="K160" s="3">
        <v>1958661</v>
      </c>
      <c r="L160" s="3">
        <v>1958661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1509915</v>
      </c>
      <c r="T160" s="3">
        <v>1509915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195417</v>
      </c>
      <c r="Z160" s="3">
        <v>195417</v>
      </c>
      <c r="AA160" s="4">
        <v>195417</v>
      </c>
      <c r="AB160" s="4">
        <v>195417</v>
      </c>
      <c r="AC160" s="4">
        <v>195417</v>
      </c>
      <c r="AD160" s="4">
        <v>195416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981577</v>
      </c>
      <c r="AJ160" s="4">
        <v>1176994</v>
      </c>
      <c r="AK160" s="4">
        <v>1372411</v>
      </c>
      <c r="AL160" s="4">
        <v>1567828</v>
      </c>
      <c r="AM160" s="4">
        <v>1763245</v>
      </c>
      <c r="AN160" s="4">
        <v>1958661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13770</v>
      </c>
      <c r="I161" s="1">
        <v>0</v>
      </c>
      <c r="J161" s="3">
        <v>4000574</v>
      </c>
      <c r="K161" s="3">
        <v>3986804</v>
      </c>
      <c r="L161" s="3">
        <v>3986804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3165242</v>
      </c>
      <c r="T161" s="3">
        <v>3165242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397763</v>
      </c>
      <c r="Z161" s="3">
        <v>397763</v>
      </c>
      <c r="AA161" s="4">
        <v>397763</v>
      </c>
      <c r="AB161" s="4">
        <v>397763</v>
      </c>
      <c r="AC161" s="4">
        <v>397763</v>
      </c>
      <c r="AD161" s="4">
        <v>397761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1997991</v>
      </c>
      <c r="AJ161" s="4">
        <v>2395754</v>
      </c>
      <c r="AK161" s="4">
        <v>2793517</v>
      </c>
      <c r="AL161" s="4">
        <v>3191280</v>
      </c>
      <c r="AM161" s="4">
        <v>3589043</v>
      </c>
      <c r="AN161" s="4">
        <v>3986804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11827</v>
      </c>
      <c r="I162" s="3">
        <v>608078</v>
      </c>
      <c r="J162" s="3">
        <v>3126281</v>
      </c>
      <c r="K162" s="3">
        <v>3114454</v>
      </c>
      <c r="L162" s="3">
        <v>2506376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2347084</v>
      </c>
      <c r="T162" s="3">
        <v>1739006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310657</v>
      </c>
      <c r="Z162" s="3">
        <v>310657</v>
      </c>
      <c r="AA162" s="4">
        <v>158638</v>
      </c>
      <c r="AB162" s="4">
        <v>158638</v>
      </c>
      <c r="AC162" s="4">
        <v>158638</v>
      </c>
      <c r="AD162" s="4">
        <v>158636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1561169</v>
      </c>
      <c r="AJ162" s="4">
        <v>1871826</v>
      </c>
      <c r="AK162" s="4">
        <v>2030464</v>
      </c>
      <c r="AL162" s="4">
        <v>2189102</v>
      </c>
      <c r="AM162" s="4">
        <v>2347740</v>
      </c>
      <c r="AN162" s="4">
        <v>2506376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50335</v>
      </c>
      <c r="I163" s="3">
        <v>0</v>
      </c>
      <c r="J163" s="3">
        <v>15571981</v>
      </c>
      <c r="K163" s="3">
        <v>15521646</v>
      </c>
      <c r="L163" s="3">
        <v>15521646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12562952</v>
      </c>
      <c r="T163" s="3">
        <v>12562952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1548809</v>
      </c>
      <c r="Z163" s="3">
        <v>1548809</v>
      </c>
      <c r="AA163" s="4">
        <v>1548809</v>
      </c>
      <c r="AB163" s="4">
        <v>1548809</v>
      </c>
      <c r="AC163" s="4">
        <v>1548809</v>
      </c>
      <c r="AD163" s="4">
        <v>1548809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7777601</v>
      </c>
      <c r="AJ163" s="4">
        <v>9326410</v>
      </c>
      <c r="AK163" s="4">
        <v>10875219</v>
      </c>
      <c r="AL163" s="4">
        <v>12424028</v>
      </c>
      <c r="AM163" s="4">
        <v>13972837</v>
      </c>
      <c r="AN163" s="4">
        <v>15521646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10142</v>
      </c>
      <c r="I164" s="1">
        <v>0</v>
      </c>
      <c r="J164" s="3">
        <v>3298870</v>
      </c>
      <c r="K164" s="3">
        <v>3288728</v>
      </c>
      <c r="L164" s="3">
        <v>3288728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2591574</v>
      </c>
      <c r="T164" s="3">
        <v>2591574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328197</v>
      </c>
      <c r="Z164" s="3">
        <v>328197</v>
      </c>
      <c r="AA164" s="4">
        <v>328197</v>
      </c>
      <c r="AB164" s="4">
        <v>328197</v>
      </c>
      <c r="AC164" s="4">
        <v>328197</v>
      </c>
      <c r="AD164" s="4">
        <v>328195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1647745</v>
      </c>
      <c r="AJ164" s="4">
        <v>1975942</v>
      </c>
      <c r="AK164" s="4">
        <v>2304139</v>
      </c>
      <c r="AL164" s="4">
        <v>2632336</v>
      </c>
      <c r="AM164" s="4">
        <v>2960533</v>
      </c>
      <c r="AN164" s="4">
        <v>3288728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59800</v>
      </c>
      <c r="I165" s="3">
        <v>0</v>
      </c>
      <c r="J165" s="3">
        <v>15706948</v>
      </c>
      <c r="K165" s="3">
        <v>15647148</v>
      </c>
      <c r="L165" s="3">
        <v>15647148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12288089</v>
      </c>
      <c r="T165" s="3">
        <v>12288089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1560728</v>
      </c>
      <c r="Z165" s="3">
        <v>1560728</v>
      </c>
      <c r="AA165" s="4">
        <v>1560728</v>
      </c>
      <c r="AB165" s="4">
        <v>1560728</v>
      </c>
      <c r="AC165" s="4">
        <v>1560728</v>
      </c>
      <c r="AD165" s="4">
        <v>1560728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7843508</v>
      </c>
      <c r="AJ165" s="4">
        <v>9404236</v>
      </c>
      <c r="AK165" s="4">
        <v>10964964</v>
      </c>
      <c r="AL165" s="4">
        <v>12525692</v>
      </c>
      <c r="AM165" s="4">
        <v>14086420</v>
      </c>
      <c r="AN165" s="4">
        <v>15647148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16344</v>
      </c>
      <c r="I166" s="3">
        <v>0</v>
      </c>
      <c r="J166" s="3">
        <v>4779234</v>
      </c>
      <c r="K166" s="3">
        <v>4762890</v>
      </c>
      <c r="L166" s="3">
        <v>4762890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3779276</v>
      </c>
      <c r="T166" s="3">
        <v>3779276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475200</v>
      </c>
      <c r="Z166" s="3">
        <v>475200</v>
      </c>
      <c r="AA166" s="4">
        <v>475200</v>
      </c>
      <c r="AB166" s="4">
        <v>475200</v>
      </c>
      <c r="AC166" s="4">
        <v>475200</v>
      </c>
      <c r="AD166" s="4">
        <v>475198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2386892</v>
      </c>
      <c r="AJ166" s="4">
        <v>2862092</v>
      </c>
      <c r="AK166" s="4">
        <v>3337292</v>
      </c>
      <c r="AL166" s="4">
        <v>3812492</v>
      </c>
      <c r="AM166" s="4">
        <v>4287692</v>
      </c>
      <c r="AN166" s="4">
        <v>4762890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173064</v>
      </c>
      <c r="I167" s="1">
        <v>0</v>
      </c>
      <c r="J167" s="3">
        <v>55016129</v>
      </c>
      <c r="K167" s="3">
        <v>54843065</v>
      </c>
      <c r="L167" s="3">
        <v>54843065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45227773</v>
      </c>
      <c r="T167" s="3">
        <v>45227773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5472769</v>
      </c>
      <c r="Z167" s="3">
        <v>5472769</v>
      </c>
      <c r="AA167" s="4">
        <v>5472769</v>
      </c>
      <c r="AB167" s="4">
        <v>5472769</v>
      </c>
      <c r="AC167" s="4">
        <v>5472769</v>
      </c>
      <c r="AD167" s="4">
        <v>5472768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27479221</v>
      </c>
      <c r="AJ167" s="4">
        <v>32951990</v>
      </c>
      <c r="AK167" s="4">
        <v>38424759</v>
      </c>
      <c r="AL167" s="4">
        <v>43897528</v>
      </c>
      <c r="AM167" s="4">
        <v>49370297</v>
      </c>
      <c r="AN167" s="4">
        <v>54843065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15112</v>
      </c>
      <c r="I168" s="3">
        <v>0</v>
      </c>
      <c r="J168" s="3">
        <v>5085471</v>
      </c>
      <c r="K168" s="3">
        <v>5070359</v>
      </c>
      <c r="L168" s="3">
        <v>5070359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4138545</v>
      </c>
      <c r="T168" s="3">
        <v>4138545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506029</v>
      </c>
      <c r="Z168" s="3">
        <v>506029</v>
      </c>
      <c r="AA168" s="4">
        <v>506028</v>
      </c>
      <c r="AB168" s="4">
        <v>506028</v>
      </c>
      <c r="AC168" s="4">
        <v>506028</v>
      </c>
      <c r="AD168" s="4">
        <v>506029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2540217</v>
      </c>
      <c r="AJ168" s="4">
        <v>3046246</v>
      </c>
      <c r="AK168" s="4">
        <v>3552274</v>
      </c>
      <c r="AL168" s="4">
        <v>4058302</v>
      </c>
      <c r="AM168" s="4">
        <v>4564330</v>
      </c>
      <c r="AN168" s="4">
        <v>5070359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13576</v>
      </c>
      <c r="I169" s="1">
        <v>0</v>
      </c>
      <c r="J169" s="3">
        <v>4200732</v>
      </c>
      <c r="K169" s="3">
        <v>4187156</v>
      </c>
      <c r="L169" s="3">
        <v>4187156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3379117</v>
      </c>
      <c r="T169" s="3">
        <v>3379117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417811</v>
      </c>
      <c r="Z169" s="3">
        <v>417811</v>
      </c>
      <c r="AA169" s="4">
        <v>417811</v>
      </c>
      <c r="AB169" s="4">
        <v>417811</v>
      </c>
      <c r="AC169" s="4">
        <v>417811</v>
      </c>
      <c r="AD169" s="4">
        <v>417809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2098103</v>
      </c>
      <c r="AJ169" s="4">
        <v>2515914</v>
      </c>
      <c r="AK169" s="4">
        <v>2933725</v>
      </c>
      <c r="AL169" s="4">
        <v>3351536</v>
      </c>
      <c r="AM169" s="4">
        <v>3769347</v>
      </c>
      <c r="AN169" s="4">
        <v>4187156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7134</v>
      </c>
      <c r="I170" s="3">
        <v>0</v>
      </c>
      <c r="J170" s="3">
        <v>1864201</v>
      </c>
      <c r="K170" s="3">
        <v>1857067</v>
      </c>
      <c r="L170" s="3">
        <v>1857067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1382709</v>
      </c>
      <c r="T170" s="3">
        <v>1382709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185231</v>
      </c>
      <c r="Z170" s="3">
        <v>185231</v>
      </c>
      <c r="AA170" s="4">
        <v>185231</v>
      </c>
      <c r="AB170" s="4">
        <v>185231</v>
      </c>
      <c r="AC170" s="4">
        <v>185231</v>
      </c>
      <c r="AD170" s="4">
        <v>185232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930911</v>
      </c>
      <c r="AJ170" s="4">
        <v>1116142</v>
      </c>
      <c r="AK170" s="4">
        <v>1301373</v>
      </c>
      <c r="AL170" s="4">
        <v>1486604</v>
      </c>
      <c r="AM170" s="4">
        <v>1671835</v>
      </c>
      <c r="AN170" s="4">
        <v>1857067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15475</v>
      </c>
      <c r="I171" s="1">
        <v>0</v>
      </c>
      <c r="J171" s="3">
        <v>4580394</v>
      </c>
      <c r="K171" s="3">
        <v>4564919</v>
      </c>
      <c r="L171" s="3">
        <v>4564919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3560334</v>
      </c>
      <c r="T171" s="3">
        <v>3560334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455461</v>
      </c>
      <c r="Z171" s="3">
        <v>455461</v>
      </c>
      <c r="AA171" s="4">
        <v>455460</v>
      </c>
      <c r="AB171" s="4">
        <v>455460</v>
      </c>
      <c r="AC171" s="4">
        <v>455460</v>
      </c>
      <c r="AD171" s="4">
        <v>455461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2287617</v>
      </c>
      <c r="AJ171" s="4">
        <v>2743078</v>
      </c>
      <c r="AK171" s="4">
        <v>3198538</v>
      </c>
      <c r="AL171" s="4">
        <v>3653998</v>
      </c>
      <c r="AM171" s="4">
        <v>4109458</v>
      </c>
      <c r="AN171" s="4">
        <v>4564919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10133</v>
      </c>
      <c r="I172" s="1">
        <v>0</v>
      </c>
      <c r="J172" s="3">
        <v>2798239</v>
      </c>
      <c r="K172" s="3">
        <v>2788106</v>
      </c>
      <c r="L172" s="3">
        <v>2788106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2161769</v>
      </c>
      <c r="T172" s="3">
        <v>2161769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278135</v>
      </c>
      <c r="Z172" s="3">
        <v>278135</v>
      </c>
      <c r="AA172" s="4">
        <v>278135</v>
      </c>
      <c r="AB172" s="4">
        <v>278135</v>
      </c>
      <c r="AC172" s="4">
        <v>278135</v>
      </c>
      <c r="AD172" s="4">
        <v>278135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1397431</v>
      </c>
      <c r="AJ172" s="4">
        <v>1675566</v>
      </c>
      <c r="AK172" s="4">
        <v>1953701</v>
      </c>
      <c r="AL172" s="4">
        <v>2231836</v>
      </c>
      <c r="AM172" s="4">
        <v>2509971</v>
      </c>
      <c r="AN172" s="4">
        <v>2788106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15087</v>
      </c>
      <c r="I173" s="1">
        <v>0</v>
      </c>
      <c r="J173" s="3">
        <v>5273921</v>
      </c>
      <c r="K173" s="3">
        <v>5258834</v>
      </c>
      <c r="L173" s="3">
        <v>5258834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4368827</v>
      </c>
      <c r="T173" s="3">
        <v>4368827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524878</v>
      </c>
      <c r="Z173" s="3">
        <v>524878</v>
      </c>
      <c r="AA173" s="4">
        <v>524878</v>
      </c>
      <c r="AB173" s="4">
        <v>524878</v>
      </c>
      <c r="AC173" s="4">
        <v>524878</v>
      </c>
      <c r="AD173" s="4">
        <v>524876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2634446</v>
      </c>
      <c r="AJ173" s="4">
        <v>3159324</v>
      </c>
      <c r="AK173" s="4">
        <v>3684202</v>
      </c>
      <c r="AL173" s="4">
        <v>4209080</v>
      </c>
      <c r="AM173" s="4">
        <v>4733958</v>
      </c>
      <c r="AN173" s="4">
        <v>5258834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11901</v>
      </c>
      <c r="I174" s="1">
        <v>0</v>
      </c>
      <c r="J174" s="3">
        <v>3258902</v>
      </c>
      <c r="K174" s="3">
        <v>3247001</v>
      </c>
      <c r="L174" s="3">
        <v>3247001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2497498</v>
      </c>
      <c r="T174" s="3">
        <v>2497498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323907</v>
      </c>
      <c r="Z174" s="3">
        <v>323907</v>
      </c>
      <c r="AA174" s="4">
        <v>323907</v>
      </c>
      <c r="AB174" s="4">
        <v>323907</v>
      </c>
      <c r="AC174" s="4">
        <v>323907</v>
      </c>
      <c r="AD174" s="4">
        <v>323906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1627467</v>
      </c>
      <c r="AJ174" s="4">
        <v>1951374</v>
      </c>
      <c r="AK174" s="4">
        <v>2275281</v>
      </c>
      <c r="AL174" s="4">
        <v>2599188</v>
      </c>
      <c r="AM174" s="4">
        <v>2923095</v>
      </c>
      <c r="AN174" s="4">
        <v>3247001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14763</v>
      </c>
      <c r="I175" s="1">
        <v>0</v>
      </c>
      <c r="J175" s="3">
        <v>3476630</v>
      </c>
      <c r="K175" s="3">
        <v>3461867</v>
      </c>
      <c r="L175" s="3">
        <v>3461867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2550387</v>
      </c>
      <c r="T175" s="3">
        <v>2550387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345203</v>
      </c>
      <c r="Z175" s="3">
        <v>345203</v>
      </c>
      <c r="AA175" s="4">
        <v>345202</v>
      </c>
      <c r="AB175" s="4">
        <v>345202</v>
      </c>
      <c r="AC175" s="4">
        <v>345202</v>
      </c>
      <c r="AD175" s="4">
        <v>345203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1735855</v>
      </c>
      <c r="AJ175" s="4">
        <v>2081058</v>
      </c>
      <c r="AK175" s="4">
        <v>2426260</v>
      </c>
      <c r="AL175" s="4">
        <v>2771462</v>
      </c>
      <c r="AM175" s="4">
        <v>3116664</v>
      </c>
      <c r="AN175" s="4">
        <v>3461867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13371</v>
      </c>
      <c r="I176" s="1">
        <v>0</v>
      </c>
      <c r="J176" s="3">
        <v>3199615</v>
      </c>
      <c r="K176" s="3">
        <v>3186244</v>
      </c>
      <c r="L176" s="3">
        <v>3186244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2356390</v>
      </c>
      <c r="T176" s="3">
        <v>2356390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317733</v>
      </c>
      <c r="Z176" s="3">
        <v>317733</v>
      </c>
      <c r="AA176" s="4">
        <v>317733</v>
      </c>
      <c r="AB176" s="4">
        <v>317733</v>
      </c>
      <c r="AC176" s="4">
        <v>317733</v>
      </c>
      <c r="AD176" s="4">
        <v>317731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1597581</v>
      </c>
      <c r="AJ176" s="4">
        <v>1915314</v>
      </c>
      <c r="AK176" s="4">
        <v>2233047</v>
      </c>
      <c r="AL176" s="4">
        <v>2550780</v>
      </c>
      <c r="AM176" s="4">
        <v>2868513</v>
      </c>
      <c r="AN176" s="4">
        <v>3186244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27022</v>
      </c>
      <c r="I177" s="1">
        <v>0</v>
      </c>
      <c r="J177" s="3">
        <v>9792997</v>
      </c>
      <c r="K177" s="3">
        <v>9765975</v>
      </c>
      <c r="L177" s="3">
        <v>9765975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8030913</v>
      </c>
      <c r="T177" s="3">
        <v>8030913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974796</v>
      </c>
      <c r="Z177" s="3">
        <v>974796</v>
      </c>
      <c r="AA177" s="4">
        <v>974796</v>
      </c>
      <c r="AB177" s="4">
        <v>974796</v>
      </c>
      <c r="AC177" s="4">
        <v>974796</v>
      </c>
      <c r="AD177" s="4">
        <v>974795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4891996</v>
      </c>
      <c r="AJ177" s="4">
        <v>5866792</v>
      </c>
      <c r="AK177" s="4">
        <v>6841588</v>
      </c>
      <c r="AL177" s="4">
        <v>7816384</v>
      </c>
      <c r="AM177" s="4">
        <v>8791180</v>
      </c>
      <c r="AN177" s="4">
        <v>9765975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14932</v>
      </c>
      <c r="I178" s="1">
        <v>0</v>
      </c>
      <c r="J178" s="3">
        <v>3817972</v>
      </c>
      <c r="K178" s="3">
        <v>3803040</v>
      </c>
      <c r="L178" s="3">
        <v>3803040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2878131</v>
      </c>
      <c r="T178" s="3">
        <v>2878131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379309</v>
      </c>
      <c r="Z178" s="3">
        <v>379309</v>
      </c>
      <c r="AA178" s="4">
        <v>379309</v>
      </c>
      <c r="AB178" s="4">
        <v>379309</v>
      </c>
      <c r="AC178" s="4">
        <v>379309</v>
      </c>
      <c r="AD178" s="4">
        <v>379307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1906497</v>
      </c>
      <c r="AJ178" s="4">
        <v>2285806</v>
      </c>
      <c r="AK178" s="4">
        <v>2665115</v>
      </c>
      <c r="AL178" s="4">
        <v>3044424</v>
      </c>
      <c r="AM178" s="4">
        <v>3423733</v>
      </c>
      <c r="AN178" s="4">
        <v>3803040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10476</v>
      </c>
      <c r="I179" s="3">
        <v>0</v>
      </c>
      <c r="J179" s="3">
        <v>2134363</v>
      </c>
      <c r="K179" s="3">
        <v>2123887</v>
      </c>
      <c r="L179" s="3">
        <v>2123887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1480481</v>
      </c>
      <c r="T179" s="3">
        <v>1480481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211691</v>
      </c>
      <c r="Z179" s="3">
        <v>211691</v>
      </c>
      <c r="AA179" s="4">
        <v>211690</v>
      </c>
      <c r="AB179" s="4">
        <v>211690</v>
      </c>
      <c r="AC179" s="4">
        <v>211690</v>
      </c>
      <c r="AD179" s="4">
        <v>211691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1065435</v>
      </c>
      <c r="AJ179" s="4">
        <v>1277126</v>
      </c>
      <c r="AK179" s="4">
        <v>1488816</v>
      </c>
      <c r="AL179" s="4">
        <v>1700506</v>
      </c>
      <c r="AM179" s="4">
        <v>1912196</v>
      </c>
      <c r="AN179" s="4">
        <v>2123887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40479</v>
      </c>
      <c r="I180" s="1">
        <v>0</v>
      </c>
      <c r="J180" s="3">
        <v>14677169</v>
      </c>
      <c r="K180" s="3">
        <v>14636690</v>
      </c>
      <c r="L180" s="3">
        <v>14636690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12061226</v>
      </c>
      <c r="T180" s="3">
        <v>12061226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1460970</v>
      </c>
      <c r="Z180" s="3">
        <v>1460970</v>
      </c>
      <c r="AA180" s="4">
        <v>1460971</v>
      </c>
      <c r="AB180" s="4">
        <v>1460971</v>
      </c>
      <c r="AC180" s="4">
        <v>1460971</v>
      </c>
      <c r="AD180" s="4">
        <v>1460969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7331838</v>
      </c>
      <c r="AJ180" s="4">
        <v>8792808</v>
      </c>
      <c r="AK180" s="4">
        <v>10253779</v>
      </c>
      <c r="AL180" s="4">
        <v>11714750</v>
      </c>
      <c r="AM180" s="4">
        <v>13175721</v>
      </c>
      <c r="AN180" s="4">
        <v>14636690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121033</v>
      </c>
      <c r="I181" s="1">
        <v>0</v>
      </c>
      <c r="J181" s="3">
        <v>46675356</v>
      </c>
      <c r="K181" s="3">
        <v>46554323</v>
      </c>
      <c r="L181" s="3">
        <v>46554323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39172632</v>
      </c>
      <c r="T181" s="3">
        <v>39172632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4647363</v>
      </c>
      <c r="Z181" s="3">
        <v>4647363</v>
      </c>
      <c r="AA181" s="4">
        <v>4647363</v>
      </c>
      <c r="AB181" s="4">
        <v>4647363</v>
      </c>
      <c r="AC181" s="4">
        <v>4647363</v>
      </c>
      <c r="AD181" s="4">
        <v>4647364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23317507</v>
      </c>
      <c r="AJ181" s="4">
        <v>27964870</v>
      </c>
      <c r="AK181" s="4">
        <v>32612233</v>
      </c>
      <c r="AL181" s="4">
        <v>37259596</v>
      </c>
      <c r="AM181" s="4">
        <v>41906959</v>
      </c>
      <c r="AN181" s="4">
        <v>46554323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11516</v>
      </c>
      <c r="I182" s="1">
        <v>0</v>
      </c>
      <c r="J182" s="3">
        <v>3344556</v>
      </c>
      <c r="K182" s="3">
        <v>3333040</v>
      </c>
      <c r="L182" s="3">
        <v>3333040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2669097</v>
      </c>
      <c r="T182" s="3">
        <v>2669097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332536</v>
      </c>
      <c r="Z182" s="3">
        <v>332536</v>
      </c>
      <c r="AA182" s="4">
        <v>332536</v>
      </c>
      <c r="AB182" s="4">
        <v>332536</v>
      </c>
      <c r="AC182" s="4">
        <v>332536</v>
      </c>
      <c r="AD182" s="4">
        <v>332536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1670360</v>
      </c>
      <c r="AJ182" s="4">
        <v>2002896</v>
      </c>
      <c r="AK182" s="4">
        <v>2335432</v>
      </c>
      <c r="AL182" s="4">
        <v>2667968</v>
      </c>
      <c r="AM182" s="4">
        <v>3000504</v>
      </c>
      <c r="AN182" s="4">
        <v>3333040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76666</v>
      </c>
      <c r="I183" s="1">
        <v>0</v>
      </c>
      <c r="J183" s="3">
        <v>24524427</v>
      </c>
      <c r="K183" s="3">
        <v>24447761</v>
      </c>
      <c r="L183" s="3">
        <v>24447761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19774869</v>
      </c>
      <c r="T183" s="3">
        <v>19774869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2439665</v>
      </c>
      <c r="Z183" s="3">
        <v>2439665</v>
      </c>
      <c r="AA183" s="4">
        <v>2439665</v>
      </c>
      <c r="AB183" s="4">
        <v>2439665</v>
      </c>
      <c r="AC183" s="4">
        <v>2439665</v>
      </c>
      <c r="AD183" s="4">
        <v>2439664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12249437</v>
      </c>
      <c r="AJ183" s="4">
        <v>14689102</v>
      </c>
      <c r="AK183" s="4">
        <v>17128767</v>
      </c>
      <c r="AL183" s="4">
        <v>19568432</v>
      </c>
      <c r="AM183" s="4">
        <v>22008097</v>
      </c>
      <c r="AN183" s="4">
        <v>24447761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34140</v>
      </c>
      <c r="I184" s="1">
        <v>0</v>
      </c>
      <c r="J184" s="3">
        <v>9821654</v>
      </c>
      <c r="K184" s="3">
        <v>9787514</v>
      </c>
      <c r="L184" s="3">
        <v>9787514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7788113</v>
      </c>
      <c r="T184" s="3">
        <v>7788113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976476</v>
      </c>
      <c r="Z184" s="3">
        <v>976476</v>
      </c>
      <c r="AA184" s="4">
        <v>976476</v>
      </c>
      <c r="AB184" s="4">
        <v>976476</v>
      </c>
      <c r="AC184" s="4">
        <v>976476</v>
      </c>
      <c r="AD184" s="4">
        <v>976474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4905136</v>
      </c>
      <c r="AJ184" s="4">
        <v>5881612</v>
      </c>
      <c r="AK184" s="4">
        <v>6858088</v>
      </c>
      <c r="AL184" s="4">
        <v>7834564</v>
      </c>
      <c r="AM184" s="4">
        <v>8811040</v>
      </c>
      <c r="AN184" s="4">
        <v>9787514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19710</v>
      </c>
      <c r="I185" s="1">
        <v>0</v>
      </c>
      <c r="J185" s="3">
        <v>5590294</v>
      </c>
      <c r="K185" s="3">
        <v>5570584</v>
      </c>
      <c r="L185" s="3">
        <v>5570584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4548277</v>
      </c>
      <c r="T185" s="3">
        <v>4548277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555745</v>
      </c>
      <c r="Z185" s="3">
        <v>555745</v>
      </c>
      <c r="AA185" s="4">
        <v>555745</v>
      </c>
      <c r="AB185" s="4">
        <v>555745</v>
      </c>
      <c r="AC185" s="4">
        <v>555745</v>
      </c>
      <c r="AD185" s="4">
        <v>555743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2791861</v>
      </c>
      <c r="AJ185" s="4">
        <v>3347606</v>
      </c>
      <c r="AK185" s="4">
        <v>3903351</v>
      </c>
      <c r="AL185" s="4">
        <v>4459096</v>
      </c>
      <c r="AM185" s="4">
        <v>5014841</v>
      </c>
      <c r="AN185" s="4">
        <v>5570584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6929</v>
      </c>
      <c r="I186" s="3">
        <v>0</v>
      </c>
      <c r="J186" s="3">
        <v>2499706</v>
      </c>
      <c r="K186" s="3">
        <v>2492777</v>
      </c>
      <c r="L186" s="3">
        <v>2492777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2013334</v>
      </c>
      <c r="T186" s="3">
        <v>2013334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248816</v>
      </c>
      <c r="Z186" s="3">
        <v>248816</v>
      </c>
      <c r="AA186" s="4">
        <v>248815</v>
      </c>
      <c r="AB186" s="4">
        <v>248815</v>
      </c>
      <c r="AC186" s="4">
        <v>248815</v>
      </c>
      <c r="AD186" s="4">
        <v>248816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1248700</v>
      </c>
      <c r="AJ186" s="4">
        <v>1497516</v>
      </c>
      <c r="AK186" s="4">
        <v>1746331</v>
      </c>
      <c r="AL186" s="4">
        <v>1995146</v>
      </c>
      <c r="AM186" s="4">
        <v>2243961</v>
      </c>
      <c r="AN186" s="4">
        <v>2492777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11300</v>
      </c>
      <c r="I187" s="3">
        <v>0</v>
      </c>
      <c r="J187" s="3">
        <v>3160892</v>
      </c>
      <c r="K187" s="3">
        <v>3149592</v>
      </c>
      <c r="L187" s="3">
        <v>3149592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2459727</v>
      </c>
      <c r="T187" s="3">
        <v>2459727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314206</v>
      </c>
      <c r="Z187" s="3">
        <v>314206</v>
      </c>
      <c r="AA187" s="4">
        <v>314206</v>
      </c>
      <c r="AB187" s="4">
        <v>314206</v>
      </c>
      <c r="AC187" s="4">
        <v>314206</v>
      </c>
      <c r="AD187" s="4">
        <v>314206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1578562</v>
      </c>
      <c r="AJ187" s="4">
        <v>1892768</v>
      </c>
      <c r="AK187" s="4">
        <v>2206974</v>
      </c>
      <c r="AL187" s="4">
        <v>2521180</v>
      </c>
      <c r="AM187" s="4">
        <v>2835386</v>
      </c>
      <c r="AN187" s="4">
        <v>3149592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27650</v>
      </c>
      <c r="I188" s="3">
        <v>0</v>
      </c>
      <c r="J188" s="3">
        <v>8281288</v>
      </c>
      <c r="K188" s="3">
        <v>8253638</v>
      </c>
      <c r="L188" s="3">
        <v>8253638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6515276</v>
      </c>
      <c r="T188" s="3">
        <v>6515276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823520</v>
      </c>
      <c r="Z188" s="3">
        <v>823520</v>
      </c>
      <c r="AA188" s="4">
        <v>823521</v>
      </c>
      <c r="AB188" s="4">
        <v>823521</v>
      </c>
      <c r="AC188" s="4">
        <v>823521</v>
      </c>
      <c r="AD188" s="4">
        <v>823519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4136036</v>
      </c>
      <c r="AJ188" s="4">
        <v>4959556</v>
      </c>
      <c r="AK188" s="4">
        <v>5783077</v>
      </c>
      <c r="AL188" s="4">
        <v>6606598</v>
      </c>
      <c r="AM188" s="4">
        <v>7430119</v>
      </c>
      <c r="AN188" s="4">
        <v>8253638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17172</v>
      </c>
      <c r="I189" s="1">
        <v>0</v>
      </c>
      <c r="J189" s="3">
        <v>5220999</v>
      </c>
      <c r="K189" s="3">
        <v>5203827</v>
      </c>
      <c r="L189" s="3">
        <v>5203827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4222060</v>
      </c>
      <c r="T189" s="3">
        <v>4222060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519238</v>
      </c>
      <c r="Z189" s="3">
        <v>519238</v>
      </c>
      <c r="AA189" s="4">
        <v>519238</v>
      </c>
      <c r="AB189" s="4">
        <v>519238</v>
      </c>
      <c r="AC189" s="4">
        <v>519238</v>
      </c>
      <c r="AD189" s="4">
        <v>519237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2607638</v>
      </c>
      <c r="AJ189" s="4">
        <v>3126876</v>
      </c>
      <c r="AK189" s="4">
        <v>3646114</v>
      </c>
      <c r="AL189" s="4">
        <v>4165352</v>
      </c>
      <c r="AM189" s="4">
        <v>4684590</v>
      </c>
      <c r="AN189" s="4">
        <v>5203827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18161</v>
      </c>
      <c r="I190" s="1">
        <v>0</v>
      </c>
      <c r="J190" s="3">
        <v>5884864</v>
      </c>
      <c r="K190" s="3">
        <v>5866703</v>
      </c>
      <c r="L190" s="3">
        <v>5866703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4687465</v>
      </c>
      <c r="T190" s="3">
        <v>4687465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585460</v>
      </c>
      <c r="Z190" s="3">
        <v>585460</v>
      </c>
      <c r="AA190" s="4">
        <v>585460</v>
      </c>
      <c r="AB190" s="4">
        <v>585460</v>
      </c>
      <c r="AC190" s="4">
        <v>585460</v>
      </c>
      <c r="AD190" s="4">
        <v>585459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2939404</v>
      </c>
      <c r="AJ190" s="4">
        <v>3524864</v>
      </c>
      <c r="AK190" s="4">
        <v>4110324</v>
      </c>
      <c r="AL190" s="4">
        <v>4695784</v>
      </c>
      <c r="AM190" s="4">
        <v>5281244</v>
      </c>
      <c r="AN190" s="4">
        <v>5866703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10563</v>
      </c>
      <c r="I191" s="1">
        <v>0</v>
      </c>
      <c r="J191" s="3">
        <v>1990388</v>
      </c>
      <c r="K191" s="3">
        <v>1979825</v>
      </c>
      <c r="L191" s="3">
        <v>1979825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1311362</v>
      </c>
      <c r="T191" s="3">
        <v>1311362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197278</v>
      </c>
      <c r="Z191" s="3">
        <v>197278</v>
      </c>
      <c r="AA191" s="4">
        <v>197278</v>
      </c>
      <c r="AB191" s="4">
        <v>197278</v>
      </c>
      <c r="AC191" s="4">
        <v>197278</v>
      </c>
      <c r="AD191" s="4">
        <v>197279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993434</v>
      </c>
      <c r="AJ191" s="4">
        <v>1190712</v>
      </c>
      <c r="AK191" s="4">
        <v>1387990</v>
      </c>
      <c r="AL191" s="4">
        <v>1585268</v>
      </c>
      <c r="AM191" s="4">
        <v>1782546</v>
      </c>
      <c r="AN191" s="4">
        <v>1979825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21825</v>
      </c>
      <c r="I192" s="3">
        <v>0</v>
      </c>
      <c r="J192" s="3">
        <v>6707095</v>
      </c>
      <c r="K192" s="3">
        <v>6685270</v>
      </c>
      <c r="L192" s="3">
        <v>6685270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5330823</v>
      </c>
      <c r="T192" s="3">
        <v>5330823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667072</v>
      </c>
      <c r="Z192" s="3">
        <v>667072</v>
      </c>
      <c r="AA192" s="4">
        <v>667072</v>
      </c>
      <c r="AB192" s="4">
        <v>667072</v>
      </c>
      <c r="AC192" s="4">
        <v>667072</v>
      </c>
      <c r="AD192" s="4">
        <v>667070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3349912</v>
      </c>
      <c r="AJ192" s="4">
        <v>4016984</v>
      </c>
      <c r="AK192" s="4">
        <v>4684056</v>
      </c>
      <c r="AL192" s="4">
        <v>5351128</v>
      </c>
      <c r="AM192" s="4">
        <v>6018200</v>
      </c>
      <c r="AN192" s="4">
        <v>6685270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7780</v>
      </c>
      <c r="I193" s="3">
        <v>0</v>
      </c>
      <c r="J193" s="3">
        <v>2464296</v>
      </c>
      <c r="K193" s="3">
        <v>2456516</v>
      </c>
      <c r="L193" s="3">
        <v>2456516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1942571</v>
      </c>
      <c r="T193" s="3">
        <v>1942571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245133</v>
      </c>
      <c r="Z193" s="3">
        <v>245133</v>
      </c>
      <c r="AA193" s="4">
        <v>245133</v>
      </c>
      <c r="AB193" s="4">
        <v>245133</v>
      </c>
      <c r="AC193" s="4">
        <v>245133</v>
      </c>
      <c r="AD193" s="4">
        <v>245131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1230853</v>
      </c>
      <c r="AJ193" s="4">
        <v>1475986</v>
      </c>
      <c r="AK193" s="4">
        <v>1721119</v>
      </c>
      <c r="AL193" s="4">
        <v>1966252</v>
      </c>
      <c r="AM193" s="4">
        <v>2211385</v>
      </c>
      <c r="AN193" s="4">
        <v>2456516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4765</v>
      </c>
      <c r="I194" s="3">
        <v>43880</v>
      </c>
      <c r="J194" s="3">
        <v>1592427</v>
      </c>
      <c r="K194" s="3">
        <v>1587662</v>
      </c>
      <c r="L194" s="3">
        <v>1543782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1275220</v>
      </c>
      <c r="T194" s="3">
        <v>1231340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158448</v>
      </c>
      <c r="Z194" s="3">
        <v>158448</v>
      </c>
      <c r="AA194" s="4">
        <v>147479</v>
      </c>
      <c r="AB194" s="4">
        <v>147479</v>
      </c>
      <c r="AC194" s="4">
        <v>147479</v>
      </c>
      <c r="AD194" s="4">
        <v>147477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795420</v>
      </c>
      <c r="AJ194" s="4">
        <v>953868</v>
      </c>
      <c r="AK194" s="4">
        <v>1101347</v>
      </c>
      <c r="AL194" s="4">
        <v>1248826</v>
      </c>
      <c r="AM194" s="4">
        <v>1396305</v>
      </c>
      <c r="AN194" s="4">
        <v>1543782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4369</v>
      </c>
      <c r="I195" s="3">
        <v>0</v>
      </c>
      <c r="J195" s="3">
        <v>1453746</v>
      </c>
      <c r="K195" s="3">
        <v>1449377</v>
      </c>
      <c r="L195" s="3">
        <v>1449377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1161309</v>
      </c>
      <c r="T195" s="3">
        <v>1161309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144646</v>
      </c>
      <c r="Z195" s="3">
        <v>144646</v>
      </c>
      <c r="AA195" s="4">
        <v>144646</v>
      </c>
      <c r="AB195" s="4">
        <v>144646</v>
      </c>
      <c r="AC195" s="4">
        <v>144646</v>
      </c>
      <c r="AD195" s="4">
        <v>144647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726146</v>
      </c>
      <c r="AJ195" s="4">
        <v>870792</v>
      </c>
      <c r="AK195" s="4">
        <v>1015438</v>
      </c>
      <c r="AL195" s="4">
        <v>1160084</v>
      </c>
      <c r="AM195" s="4">
        <v>1304730</v>
      </c>
      <c r="AN195" s="4">
        <v>1449377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4164</v>
      </c>
      <c r="I196" s="3">
        <v>0</v>
      </c>
      <c r="J196" s="3">
        <v>1262436</v>
      </c>
      <c r="K196" s="3">
        <v>1258272</v>
      </c>
      <c r="L196" s="3">
        <v>1258272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1008040</v>
      </c>
      <c r="T196" s="3">
        <v>1008040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125549</v>
      </c>
      <c r="Z196" s="3">
        <v>125549</v>
      </c>
      <c r="AA196" s="4">
        <v>125550</v>
      </c>
      <c r="AB196" s="4">
        <v>125550</v>
      </c>
      <c r="AC196" s="4">
        <v>125550</v>
      </c>
      <c r="AD196" s="4">
        <v>125548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630525</v>
      </c>
      <c r="AJ196" s="4">
        <v>756074</v>
      </c>
      <c r="AK196" s="4">
        <v>881624</v>
      </c>
      <c r="AL196" s="4">
        <v>1007174</v>
      </c>
      <c r="AM196" s="4">
        <v>1132724</v>
      </c>
      <c r="AN196" s="4">
        <v>1258272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13473</v>
      </c>
      <c r="I197" s="3">
        <v>0</v>
      </c>
      <c r="J197" s="3">
        <v>3822147</v>
      </c>
      <c r="K197" s="3">
        <v>3808674</v>
      </c>
      <c r="L197" s="3">
        <v>3808674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2914607</v>
      </c>
      <c r="T197" s="3">
        <v>2914607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379969</v>
      </c>
      <c r="Z197" s="3">
        <v>379969</v>
      </c>
      <c r="AA197" s="4">
        <v>379969</v>
      </c>
      <c r="AB197" s="4">
        <v>379969</v>
      </c>
      <c r="AC197" s="4">
        <v>379969</v>
      </c>
      <c r="AD197" s="4">
        <v>379969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1908829</v>
      </c>
      <c r="AJ197" s="4">
        <v>2288798</v>
      </c>
      <c r="AK197" s="4">
        <v>2668767</v>
      </c>
      <c r="AL197" s="4">
        <v>3048736</v>
      </c>
      <c r="AM197" s="4">
        <v>3428705</v>
      </c>
      <c r="AN197" s="4">
        <v>3808674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40350</v>
      </c>
      <c r="I198" s="3">
        <v>0</v>
      </c>
      <c r="J198" s="3">
        <v>13253776</v>
      </c>
      <c r="K198" s="3">
        <v>13213426</v>
      </c>
      <c r="L198" s="3">
        <v>13213426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10829741</v>
      </c>
      <c r="T198" s="3">
        <v>10829741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1318652</v>
      </c>
      <c r="Z198" s="3">
        <v>1318652</v>
      </c>
      <c r="AA198" s="4">
        <v>1318653</v>
      </c>
      <c r="AB198" s="4">
        <v>1318653</v>
      </c>
      <c r="AC198" s="4">
        <v>1318653</v>
      </c>
      <c r="AD198" s="4">
        <v>1318651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6620164</v>
      </c>
      <c r="AJ198" s="4">
        <v>7938816</v>
      </c>
      <c r="AK198" s="4">
        <v>9257469</v>
      </c>
      <c r="AL198" s="4">
        <v>10576122</v>
      </c>
      <c r="AM198" s="4">
        <v>11894775</v>
      </c>
      <c r="AN198" s="4">
        <v>13213426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25022</v>
      </c>
      <c r="I199" s="1">
        <v>0</v>
      </c>
      <c r="J199" s="3">
        <v>7937247</v>
      </c>
      <c r="K199" s="3">
        <v>7912225</v>
      </c>
      <c r="L199" s="3">
        <v>7912225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6424611</v>
      </c>
      <c r="T199" s="3">
        <v>6424611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789554</v>
      </c>
      <c r="Z199" s="3">
        <v>789554</v>
      </c>
      <c r="AA199" s="4">
        <v>789554</v>
      </c>
      <c r="AB199" s="4">
        <v>789554</v>
      </c>
      <c r="AC199" s="4">
        <v>789554</v>
      </c>
      <c r="AD199" s="4">
        <v>789555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3964454</v>
      </c>
      <c r="AJ199" s="4">
        <v>4754008</v>
      </c>
      <c r="AK199" s="4">
        <v>5543562</v>
      </c>
      <c r="AL199" s="4">
        <v>6333116</v>
      </c>
      <c r="AM199" s="4">
        <v>7122670</v>
      </c>
      <c r="AN199" s="4">
        <v>7912225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4995</v>
      </c>
      <c r="I200" s="3">
        <v>0</v>
      </c>
      <c r="J200" s="3">
        <v>1754610</v>
      </c>
      <c r="K200" s="3">
        <v>1749615</v>
      </c>
      <c r="L200" s="3">
        <v>1749615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1374228</v>
      </c>
      <c r="T200" s="3">
        <v>1374228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174629</v>
      </c>
      <c r="Z200" s="3">
        <v>174629</v>
      </c>
      <c r="AA200" s="4">
        <v>174628</v>
      </c>
      <c r="AB200" s="4">
        <v>174628</v>
      </c>
      <c r="AC200" s="4">
        <v>174628</v>
      </c>
      <c r="AD200" s="4">
        <v>174629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876473</v>
      </c>
      <c r="AJ200" s="4">
        <v>1051102</v>
      </c>
      <c r="AK200" s="4">
        <v>1225730</v>
      </c>
      <c r="AL200" s="4">
        <v>1400358</v>
      </c>
      <c r="AM200" s="4">
        <v>1574986</v>
      </c>
      <c r="AN200" s="4">
        <v>1749615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103017</v>
      </c>
      <c r="I201" s="3">
        <v>0</v>
      </c>
      <c r="J201" s="3">
        <v>34507892</v>
      </c>
      <c r="K201" s="3">
        <v>34404875</v>
      </c>
      <c r="L201" s="3">
        <v>34404875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28170803</v>
      </c>
      <c r="T201" s="3">
        <v>28170803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3433620</v>
      </c>
      <c r="Z201" s="3">
        <v>3433620</v>
      </c>
      <c r="AA201" s="4">
        <v>3433620</v>
      </c>
      <c r="AB201" s="4">
        <v>3433620</v>
      </c>
      <c r="AC201" s="4">
        <v>3433620</v>
      </c>
      <c r="AD201" s="4">
        <v>3433619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17236776</v>
      </c>
      <c r="AJ201" s="4">
        <v>20670396</v>
      </c>
      <c r="AK201" s="4">
        <v>24104016</v>
      </c>
      <c r="AL201" s="4">
        <v>27537636</v>
      </c>
      <c r="AM201" s="4">
        <v>30971256</v>
      </c>
      <c r="AN201" s="4">
        <v>34404875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13344</v>
      </c>
      <c r="I202" s="1">
        <v>0</v>
      </c>
      <c r="J202" s="3">
        <v>3919375</v>
      </c>
      <c r="K202" s="3">
        <v>3906031</v>
      </c>
      <c r="L202" s="3">
        <v>3906031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3080686</v>
      </c>
      <c r="T202" s="3">
        <v>3080686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389713</v>
      </c>
      <c r="Z202" s="3">
        <v>389713</v>
      </c>
      <c r="AA202" s="4">
        <v>389713</v>
      </c>
      <c r="AB202" s="4">
        <v>389713</v>
      </c>
      <c r="AC202" s="4">
        <v>389713</v>
      </c>
      <c r="AD202" s="4">
        <v>389714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1957465</v>
      </c>
      <c r="AJ202" s="4">
        <v>2347178</v>
      </c>
      <c r="AK202" s="4">
        <v>2736891</v>
      </c>
      <c r="AL202" s="4">
        <v>3126604</v>
      </c>
      <c r="AM202" s="4">
        <v>3516317</v>
      </c>
      <c r="AN202" s="4">
        <v>3906031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31512</v>
      </c>
      <c r="I203" s="3">
        <v>0</v>
      </c>
      <c r="J203" s="3">
        <v>9795897</v>
      </c>
      <c r="K203" s="3">
        <v>9764385</v>
      </c>
      <c r="L203" s="3">
        <v>9764385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7819306</v>
      </c>
      <c r="T203" s="3">
        <v>7819306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974338</v>
      </c>
      <c r="Z203" s="3">
        <v>974338</v>
      </c>
      <c r="AA203" s="4">
        <v>974337</v>
      </c>
      <c r="AB203" s="4">
        <v>974337</v>
      </c>
      <c r="AC203" s="4">
        <v>974337</v>
      </c>
      <c r="AD203" s="4">
        <v>974338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4892698</v>
      </c>
      <c r="AJ203" s="4">
        <v>5867036</v>
      </c>
      <c r="AK203" s="4">
        <v>6841373</v>
      </c>
      <c r="AL203" s="4">
        <v>7815710</v>
      </c>
      <c r="AM203" s="4">
        <v>8790047</v>
      </c>
      <c r="AN203" s="4">
        <v>9764385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11167</v>
      </c>
      <c r="I204" s="1">
        <v>0</v>
      </c>
      <c r="J204" s="3">
        <v>2949117</v>
      </c>
      <c r="K204" s="3">
        <v>2937950</v>
      </c>
      <c r="L204" s="3">
        <v>2937950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2233792</v>
      </c>
      <c r="T204" s="3">
        <v>2233792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293050</v>
      </c>
      <c r="Z204" s="3">
        <v>293050</v>
      </c>
      <c r="AA204" s="4">
        <v>293051</v>
      </c>
      <c r="AB204" s="4">
        <v>293051</v>
      </c>
      <c r="AC204" s="4">
        <v>293051</v>
      </c>
      <c r="AD204" s="4">
        <v>293049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1472698</v>
      </c>
      <c r="AJ204" s="4">
        <v>1765748</v>
      </c>
      <c r="AK204" s="4">
        <v>2058799</v>
      </c>
      <c r="AL204" s="4">
        <v>2351850</v>
      </c>
      <c r="AM204" s="4">
        <v>2644901</v>
      </c>
      <c r="AN204" s="4">
        <v>2937950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20942</v>
      </c>
      <c r="I205" s="3">
        <v>0</v>
      </c>
      <c r="J205" s="3">
        <v>5532158</v>
      </c>
      <c r="K205" s="3">
        <v>5511216</v>
      </c>
      <c r="L205" s="3">
        <v>5511216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4189368</v>
      </c>
      <c r="T205" s="3">
        <v>4189368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549725</v>
      </c>
      <c r="Z205" s="3">
        <v>549725</v>
      </c>
      <c r="AA205" s="4">
        <v>549726</v>
      </c>
      <c r="AB205" s="4">
        <v>549726</v>
      </c>
      <c r="AC205" s="4">
        <v>549726</v>
      </c>
      <c r="AD205" s="4">
        <v>549724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2762589</v>
      </c>
      <c r="AJ205" s="4">
        <v>3312314</v>
      </c>
      <c r="AK205" s="4">
        <v>3862040</v>
      </c>
      <c r="AL205" s="4">
        <v>4411766</v>
      </c>
      <c r="AM205" s="4">
        <v>4961492</v>
      </c>
      <c r="AN205" s="4">
        <v>5511216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12205</v>
      </c>
      <c r="I206" s="3">
        <v>29199</v>
      </c>
      <c r="J206" s="3">
        <v>4314978</v>
      </c>
      <c r="K206" s="3">
        <v>4302773</v>
      </c>
      <c r="L206" s="3">
        <v>4273574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3570439</v>
      </c>
      <c r="T206" s="3">
        <v>3541240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429464</v>
      </c>
      <c r="Z206" s="3">
        <v>429464</v>
      </c>
      <c r="AA206" s="4">
        <v>422164</v>
      </c>
      <c r="AB206" s="4">
        <v>422164</v>
      </c>
      <c r="AC206" s="4">
        <v>422164</v>
      </c>
      <c r="AD206" s="4">
        <v>422162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2155456</v>
      </c>
      <c r="AJ206" s="4">
        <v>2584920</v>
      </c>
      <c r="AK206" s="4">
        <v>3007084</v>
      </c>
      <c r="AL206" s="4">
        <v>3429248</v>
      </c>
      <c r="AM206" s="4">
        <v>3851412</v>
      </c>
      <c r="AN206" s="4">
        <v>4273574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66600</v>
      </c>
      <c r="I207" s="1">
        <v>0</v>
      </c>
      <c r="J207" s="3">
        <v>23292769</v>
      </c>
      <c r="K207" s="3">
        <v>23226169</v>
      </c>
      <c r="L207" s="3">
        <v>23226169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19366356</v>
      </c>
      <c r="T207" s="3">
        <v>19366356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2318177</v>
      </c>
      <c r="Z207" s="3">
        <v>2318177</v>
      </c>
      <c r="AA207" s="4">
        <v>2318177</v>
      </c>
      <c r="AB207" s="4">
        <v>2318177</v>
      </c>
      <c r="AC207" s="4">
        <v>2318177</v>
      </c>
      <c r="AD207" s="4">
        <v>2318176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11635285</v>
      </c>
      <c r="AJ207" s="4">
        <v>13953462</v>
      </c>
      <c r="AK207" s="4">
        <v>16271639</v>
      </c>
      <c r="AL207" s="4">
        <v>18589816</v>
      </c>
      <c r="AM207" s="4">
        <v>20907993</v>
      </c>
      <c r="AN207" s="4">
        <v>23226169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18134</v>
      </c>
      <c r="I208" s="3">
        <v>0</v>
      </c>
      <c r="J208" s="3">
        <v>5319213</v>
      </c>
      <c r="K208" s="3">
        <v>5301079</v>
      </c>
      <c r="L208" s="3">
        <v>5301079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4153821</v>
      </c>
      <c r="T208" s="3">
        <v>4153821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528899</v>
      </c>
      <c r="Z208" s="3">
        <v>528899</v>
      </c>
      <c r="AA208" s="4">
        <v>528899</v>
      </c>
      <c r="AB208" s="4">
        <v>528899</v>
      </c>
      <c r="AC208" s="4">
        <v>528899</v>
      </c>
      <c r="AD208" s="4">
        <v>528900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2656583</v>
      </c>
      <c r="AJ208" s="4">
        <v>3185482</v>
      </c>
      <c r="AK208" s="4">
        <v>3714381</v>
      </c>
      <c r="AL208" s="4">
        <v>4243280</v>
      </c>
      <c r="AM208" s="4">
        <v>4772179</v>
      </c>
      <c r="AN208" s="4">
        <v>5301079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11867</v>
      </c>
      <c r="I209" s="1">
        <v>0</v>
      </c>
      <c r="J209" s="3">
        <v>3503644</v>
      </c>
      <c r="K209" s="3">
        <v>3491777</v>
      </c>
      <c r="L209" s="3">
        <v>3491777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2688168</v>
      </c>
      <c r="T209" s="3">
        <v>2688168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348387</v>
      </c>
      <c r="Z209" s="3">
        <v>348387</v>
      </c>
      <c r="AA209" s="4">
        <v>348387</v>
      </c>
      <c r="AB209" s="4">
        <v>348387</v>
      </c>
      <c r="AC209" s="4">
        <v>348387</v>
      </c>
      <c r="AD209" s="4">
        <v>348386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1749843</v>
      </c>
      <c r="AJ209" s="4">
        <v>2098230</v>
      </c>
      <c r="AK209" s="4">
        <v>2446617</v>
      </c>
      <c r="AL209" s="4">
        <v>2795004</v>
      </c>
      <c r="AM209" s="4">
        <v>3143391</v>
      </c>
      <c r="AN209" s="4">
        <v>3491777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25626</v>
      </c>
      <c r="I210" s="3">
        <v>0</v>
      </c>
      <c r="J210" s="3">
        <v>8201680</v>
      </c>
      <c r="K210" s="3">
        <v>8176054</v>
      </c>
      <c r="L210" s="3">
        <v>8176054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6597205</v>
      </c>
      <c r="T210" s="3">
        <v>6597205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815897</v>
      </c>
      <c r="Z210" s="3">
        <v>815897</v>
      </c>
      <c r="AA210" s="4">
        <v>815897</v>
      </c>
      <c r="AB210" s="4">
        <v>815897</v>
      </c>
      <c r="AC210" s="4">
        <v>815897</v>
      </c>
      <c r="AD210" s="4">
        <v>815897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4096569</v>
      </c>
      <c r="AJ210" s="4">
        <v>4912466</v>
      </c>
      <c r="AK210" s="4">
        <v>5728363</v>
      </c>
      <c r="AL210" s="4">
        <v>6544260</v>
      </c>
      <c r="AM210" s="4">
        <v>7360157</v>
      </c>
      <c r="AN210" s="4">
        <v>8176054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11000</v>
      </c>
      <c r="I211" s="1">
        <v>0</v>
      </c>
      <c r="J211" s="3">
        <v>3067720</v>
      </c>
      <c r="K211" s="3">
        <v>3056720</v>
      </c>
      <c r="L211" s="3">
        <v>3056720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2365658</v>
      </c>
      <c r="T211" s="3">
        <v>2365658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304939</v>
      </c>
      <c r="Z211" s="3">
        <v>304939</v>
      </c>
      <c r="AA211" s="4">
        <v>304939</v>
      </c>
      <c r="AB211" s="4">
        <v>304939</v>
      </c>
      <c r="AC211" s="4">
        <v>304939</v>
      </c>
      <c r="AD211" s="4">
        <v>304937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1532027</v>
      </c>
      <c r="AJ211" s="4">
        <v>1836966</v>
      </c>
      <c r="AK211" s="4">
        <v>2141905</v>
      </c>
      <c r="AL211" s="4">
        <v>2446844</v>
      </c>
      <c r="AM211" s="4">
        <v>2751783</v>
      </c>
      <c r="AN211" s="4">
        <v>3056720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12540</v>
      </c>
      <c r="I212" s="1">
        <v>0</v>
      </c>
      <c r="J212" s="3">
        <v>3487019</v>
      </c>
      <c r="K212" s="3">
        <v>3474479</v>
      </c>
      <c r="L212" s="3">
        <v>3474479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2757603</v>
      </c>
      <c r="T212" s="3">
        <v>2757603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346612</v>
      </c>
      <c r="Z212" s="3">
        <v>346612</v>
      </c>
      <c r="AA212" s="4">
        <v>346612</v>
      </c>
      <c r="AB212" s="4">
        <v>346612</v>
      </c>
      <c r="AC212" s="4">
        <v>346612</v>
      </c>
      <c r="AD212" s="4">
        <v>346611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1741420</v>
      </c>
      <c r="AJ212" s="4">
        <v>2088032</v>
      </c>
      <c r="AK212" s="4">
        <v>2434644</v>
      </c>
      <c r="AL212" s="4">
        <v>2781256</v>
      </c>
      <c r="AM212" s="4">
        <v>3127868</v>
      </c>
      <c r="AN212" s="4">
        <v>3474479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5323</v>
      </c>
      <c r="I213" s="1">
        <v>0</v>
      </c>
      <c r="J213" s="3">
        <v>744976</v>
      </c>
      <c r="K213" s="3">
        <v>739653</v>
      </c>
      <c r="L213" s="3">
        <v>739653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353957</v>
      </c>
      <c r="T213" s="3">
        <v>353957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73610</v>
      </c>
      <c r="Z213" s="3">
        <v>73610</v>
      </c>
      <c r="AA213" s="4">
        <v>73610</v>
      </c>
      <c r="AB213" s="4">
        <v>73610</v>
      </c>
      <c r="AC213" s="4">
        <v>73610</v>
      </c>
      <c r="AD213" s="4">
        <v>73611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371602</v>
      </c>
      <c r="AJ213" s="4">
        <v>445212</v>
      </c>
      <c r="AK213" s="4">
        <v>518822</v>
      </c>
      <c r="AL213" s="4">
        <v>592432</v>
      </c>
      <c r="AM213" s="4">
        <v>666042</v>
      </c>
      <c r="AN213" s="4">
        <v>739653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47133</v>
      </c>
      <c r="I214" s="1">
        <v>0</v>
      </c>
      <c r="J214" s="3">
        <v>15108534</v>
      </c>
      <c r="K214" s="3">
        <v>15061401</v>
      </c>
      <c r="L214" s="3">
        <v>15061401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12334400</v>
      </c>
      <c r="T214" s="3">
        <v>12334400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1502998</v>
      </c>
      <c r="Z214" s="3">
        <v>1502998</v>
      </c>
      <c r="AA214" s="4">
        <v>1502998</v>
      </c>
      <c r="AB214" s="4">
        <v>1502998</v>
      </c>
      <c r="AC214" s="4">
        <v>1502998</v>
      </c>
      <c r="AD214" s="4">
        <v>1502999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7546410</v>
      </c>
      <c r="AJ214" s="4">
        <v>9049408</v>
      </c>
      <c r="AK214" s="4">
        <v>10552406</v>
      </c>
      <c r="AL214" s="4">
        <v>12055404</v>
      </c>
      <c r="AM214" s="4">
        <v>13558402</v>
      </c>
      <c r="AN214" s="4">
        <v>15061401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69753</v>
      </c>
      <c r="I215" s="1">
        <v>0</v>
      </c>
      <c r="J215" s="3">
        <v>20539680</v>
      </c>
      <c r="K215" s="3">
        <v>20469927</v>
      </c>
      <c r="L215" s="3">
        <v>20469927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16334096</v>
      </c>
      <c r="T215" s="3">
        <v>16334096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2042343</v>
      </c>
      <c r="Z215" s="3">
        <v>2042343</v>
      </c>
      <c r="AA215" s="4">
        <v>2042342</v>
      </c>
      <c r="AB215" s="4">
        <v>2042342</v>
      </c>
      <c r="AC215" s="4">
        <v>2042342</v>
      </c>
      <c r="AD215" s="4">
        <v>2042343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10258215</v>
      </c>
      <c r="AJ215" s="4">
        <v>12300558</v>
      </c>
      <c r="AK215" s="4">
        <v>14342900</v>
      </c>
      <c r="AL215" s="4">
        <v>16385242</v>
      </c>
      <c r="AM215" s="4">
        <v>18427584</v>
      </c>
      <c r="AN215" s="4">
        <v>20469927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10201</v>
      </c>
      <c r="I216" s="1">
        <v>0</v>
      </c>
      <c r="J216" s="3">
        <v>2714477</v>
      </c>
      <c r="K216" s="3">
        <v>2704276</v>
      </c>
      <c r="L216" s="3">
        <v>2704276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2014666</v>
      </c>
      <c r="T216" s="3">
        <v>2014666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269747</v>
      </c>
      <c r="Z216" s="3">
        <v>269747</v>
      </c>
      <c r="AA216" s="4">
        <v>269748</v>
      </c>
      <c r="AB216" s="4">
        <v>269748</v>
      </c>
      <c r="AC216" s="4">
        <v>269748</v>
      </c>
      <c r="AD216" s="4">
        <v>269746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1355539</v>
      </c>
      <c r="AJ216" s="4">
        <v>1625286</v>
      </c>
      <c r="AK216" s="4">
        <v>1895034</v>
      </c>
      <c r="AL216" s="4">
        <v>2164782</v>
      </c>
      <c r="AM216" s="4">
        <v>2434530</v>
      </c>
      <c r="AN216" s="4">
        <v>2704276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11507</v>
      </c>
      <c r="I217" s="1">
        <v>0</v>
      </c>
      <c r="J217" s="3">
        <v>3369977</v>
      </c>
      <c r="K217" s="3">
        <v>3358470</v>
      </c>
      <c r="L217" s="3">
        <v>3358470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2610709</v>
      </c>
      <c r="T217" s="3">
        <v>2610709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335080</v>
      </c>
      <c r="Z217" s="3">
        <v>335080</v>
      </c>
      <c r="AA217" s="4">
        <v>335080</v>
      </c>
      <c r="AB217" s="4">
        <v>335080</v>
      </c>
      <c r="AC217" s="4">
        <v>335080</v>
      </c>
      <c r="AD217" s="4">
        <v>335078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1683072</v>
      </c>
      <c r="AJ217" s="4">
        <v>2018152</v>
      </c>
      <c r="AK217" s="4">
        <v>2353232</v>
      </c>
      <c r="AL217" s="4">
        <v>2688312</v>
      </c>
      <c r="AM217" s="4">
        <v>3023392</v>
      </c>
      <c r="AN217" s="4">
        <v>3358470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77132</v>
      </c>
      <c r="I218" s="3">
        <v>0</v>
      </c>
      <c r="J218" s="3">
        <v>26943297</v>
      </c>
      <c r="K218" s="3">
        <v>26866165</v>
      </c>
      <c r="L218" s="3">
        <v>26866165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22421082</v>
      </c>
      <c r="T218" s="3">
        <v>22421082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2681474</v>
      </c>
      <c r="Z218" s="3">
        <v>2681474</v>
      </c>
      <c r="AA218" s="4">
        <v>2681474</v>
      </c>
      <c r="AB218" s="4">
        <v>2681474</v>
      </c>
      <c r="AC218" s="4">
        <v>2681474</v>
      </c>
      <c r="AD218" s="4">
        <v>2681475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13458794</v>
      </c>
      <c r="AJ218" s="4">
        <v>16140268</v>
      </c>
      <c r="AK218" s="4">
        <v>18821742</v>
      </c>
      <c r="AL218" s="4">
        <v>21503216</v>
      </c>
      <c r="AM218" s="4">
        <v>24184690</v>
      </c>
      <c r="AN218" s="4">
        <v>26866165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16128</v>
      </c>
      <c r="I219" s="1">
        <v>0</v>
      </c>
      <c r="J219" s="3">
        <v>4454893</v>
      </c>
      <c r="K219" s="3">
        <v>4438765</v>
      </c>
      <c r="L219" s="3">
        <v>4438765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3452148</v>
      </c>
      <c r="T219" s="3">
        <v>3452148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442802</v>
      </c>
      <c r="Z219" s="3">
        <v>442802</v>
      </c>
      <c r="AA219" s="4">
        <v>442801</v>
      </c>
      <c r="AB219" s="4">
        <v>442801</v>
      </c>
      <c r="AC219" s="4">
        <v>442801</v>
      </c>
      <c r="AD219" s="4">
        <v>442802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2224758</v>
      </c>
      <c r="AJ219" s="4">
        <v>2667560</v>
      </c>
      <c r="AK219" s="4">
        <v>3110361</v>
      </c>
      <c r="AL219" s="4">
        <v>3553162</v>
      </c>
      <c r="AM219" s="4">
        <v>3995963</v>
      </c>
      <c r="AN219" s="4">
        <v>4438765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20834</v>
      </c>
      <c r="I220" s="1">
        <v>0</v>
      </c>
      <c r="J220" s="3">
        <v>5453488</v>
      </c>
      <c r="K220" s="3">
        <v>5432654</v>
      </c>
      <c r="L220" s="3">
        <v>5432654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4125895</v>
      </c>
      <c r="T220" s="3">
        <v>4125895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541876</v>
      </c>
      <c r="Z220" s="3">
        <v>541876</v>
      </c>
      <c r="AA220" s="4">
        <v>541877</v>
      </c>
      <c r="AB220" s="4">
        <v>541877</v>
      </c>
      <c r="AC220" s="4">
        <v>541877</v>
      </c>
      <c r="AD220" s="4">
        <v>541875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2723272</v>
      </c>
      <c r="AJ220" s="4">
        <v>3265148</v>
      </c>
      <c r="AK220" s="4">
        <v>3807025</v>
      </c>
      <c r="AL220" s="4">
        <v>4348902</v>
      </c>
      <c r="AM220" s="4">
        <v>4890779</v>
      </c>
      <c r="AN220" s="4">
        <v>5432654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29859</v>
      </c>
      <c r="I221" s="1">
        <v>0</v>
      </c>
      <c r="J221" s="3">
        <v>11026902</v>
      </c>
      <c r="K221" s="3">
        <v>10997043</v>
      </c>
      <c r="L221" s="3">
        <v>10997043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9284356</v>
      </c>
      <c r="T221" s="3">
        <v>9284356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1097714</v>
      </c>
      <c r="Z221" s="3">
        <v>1097714</v>
      </c>
      <c r="AA221" s="4">
        <v>1097714</v>
      </c>
      <c r="AB221" s="4">
        <v>1097714</v>
      </c>
      <c r="AC221" s="4">
        <v>1097714</v>
      </c>
      <c r="AD221" s="4">
        <v>1097713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5508474</v>
      </c>
      <c r="AJ221" s="4">
        <v>6606188</v>
      </c>
      <c r="AK221" s="4">
        <v>7703902</v>
      </c>
      <c r="AL221" s="4">
        <v>8801616</v>
      </c>
      <c r="AM221" s="4">
        <v>9899330</v>
      </c>
      <c r="AN221" s="4">
        <v>10997043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13281</v>
      </c>
      <c r="I222" s="1">
        <v>0</v>
      </c>
      <c r="J222" s="3">
        <v>3336219</v>
      </c>
      <c r="K222" s="3">
        <v>3322938</v>
      </c>
      <c r="L222" s="3">
        <v>3322938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2455230</v>
      </c>
      <c r="T222" s="3">
        <v>2455230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331408</v>
      </c>
      <c r="Z222" s="3">
        <v>331408</v>
      </c>
      <c r="AA222" s="4">
        <v>331409</v>
      </c>
      <c r="AB222" s="4">
        <v>331409</v>
      </c>
      <c r="AC222" s="4">
        <v>331409</v>
      </c>
      <c r="AD222" s="4">
        <v>331407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1665896</v>
      </c>
      <c r="AJ222" s="4">
        <v>1997304</v>
      </c>
      <c r="AK222" s="4">
        <v>2328713</v>
      </c>
      <c r="AL222" s="4">
        <v>2660122</v>
      </c>
      <c r="AM222" s="4">
        <v>2991531</v>
      </c>
      <c r="AN222" s="4">
        <v>3322938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24000</v>
      </c>
      <c r="I223" s="1">
        <v>0</v>
      </c>
      <c r="J223" s="3">
        <v>821927</v>
      </c>
      <c r="K223" s="3">
        <v>797927</v>
      </c>
      <c r="L223" s="3">
        <v>797927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-723027</v>
      </c>
      <c r="T223" s="3">
        <v>-723027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78193</v>
      </c>
      <c r="Z223" s="3">
        <v>78193</v>
      </c>
      <c r="AA223" s="4">
        <v>78192</v>
      </c>
      <c r="AB223" s="4">
        <v>78192</v>
      </c>
      <c r="AC223" s="4">
        <v>78192</v>
      </c>
      <c r="AD223" s="4">
        <v>78193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406965</v>
      </c>
      <c r="AJ223" s="4">
        <v>485158</v>
      </c>
      <c r="AK223" s="4">
        <v>563350</v>
      </c>
      <c r="AL223" s="4">
        <v>641542</v>
      </c>
      <c r="AM223" s="4">
        <v>719734</v>
      </c>
      <c r="AN223" s="4">
        <v>797927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4853</v>
      </c>
      <c r="I224" s="1">
        <v>0</v>
      </c>
      <c r="J224" s="3">
        <v>1471324</v>
      </c>
      <c r="K224" s="3">
        <v>1466471</v>
      </c>
      <c r="L224" s="3">
        <v>1466471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1143741</v>
      </c>
      <c r="T224" s="3">
        <v>1143741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146324</v>
      </c>
      <c r="Z224" s="3">
        <v>146324</v>
      </c>
      <c r="AA224" s="4">
        <v>146324</v>
      </c>
      <c r="AB224" s="4">
        <v>146324</v>
      </c>
      <c r="AC224" s="4">
        <v>146324</v>
      </c>
      <c r="AD224" s="4">
        <v>146323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734852</v>
      </c>
      <c r="AJ224" s="4">
        <v>881176</v>
      </c>
      <c r="AK224" s="4">
        <v>1027500</v>
      </c>
      <c r="AL224" s="4">
        <v>1173824</v>
      </c>
      <c r="AM224" s="4">
        <v>1320148</v>
      </c>
      <c r="AN224" s="4">
        <v>1466471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4011</v>
      </c>
      <c r="I225" s="1">
        <v>0</v>
      </c>
      <c r="J225" s="3">
        <v>808794</v>
      </c>
      <c r="K225" s="3">
        <v>804783</v>
      </c>
      <c r="L225" s="3">
        <v>804783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553577</v>
      </c>
      <c r="T225" s="3">
        <v>553577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80211</v>
      </c>
      <c r="Z225" s="3">
        <v>80211</v>
      </c>
      <c r="AA225" s="4">
        <v>80211</v>
      </c>
      <c r="AB225" s="4">
        <v>80211</v>
      </c>
      <c r="AC225" s="4">
        <v>80211</v>
      </c>
      <c r="AD225" s="4">
        <v>80212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403727</v>
      </c>
      <c r="AJ225" s="4">
        <v>483938</v>
      </c>
      <c r="AK225" s="4">
        <v>564149</v>
      </c>
      <c r="AL225" s="4">
        <v>644360</v>
      </c>
      <c r="AM225" s="4">
        <v>724571</v>
      </c>
      <c r="AN225" s="4">
        <v>804783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20102</v>
      </c>
      <c r="I226" s="3">
        <v>0</v>
      </c>
      <c r="J226" s="3">
        <v>5919355</v>
      </c>
      <c r="K226" s="3">
        <v>5899253</v>
      </c>
      <c r="L226" s="3">
        <v>5899253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4616121</v>
      </c>
      <c r="T226" s="3">
        <v>4616121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588585</v>
      </c>
      <c r="Z226" s="3">
        <v>588585</v>
      </c>
      <c r="AA226" s="4">
        <v>588585</v>
      </c>
      <c r="AB226" s="4">
        <v>588585</v>
      </c>
      <c r="AC226" s="4">
        <v>588585</v>
      </c>
      <c r="AD226" s="4">
        <v>588584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2956329</v>
      </c>
      <c r="AJ226" s="4">
        <v>3544914</v>
      </c>
      <c r="AK226" s="4">
        <v>4133499</v>
      </c>
      <c r="AL226" s="4">
        <v>4722084</v>
      </c>
      <c r="AM226" s="4">
        <v>5310669</v>
      </c>
      <c r="AN226" s="4">
        <v>5899253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50770</v>
      </c>
      <c r="I227" s="1">
        <v>0</v>
      </c>
      <c r="J227" s="3">
        <v>17007249</v>
      </c>
      <c r="K227" s="3">
        <v>16956479</v>
      </c>
      <c r="L227" s="3">
        <v>16956479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13869218</v>
      </c>
      <c r="T227" s="3">
        <v>13869218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1692263</v>
      </c>
      <c r="Z227" s="3">
        <v>1692263</v>
      </c>
      <c r="AA227" s="4">
        <v>1692263</v>
      </c>
      <c r="AB227" s="4">
        <v>1692263</v>
      </c>
      <c r="AC227" s="4">
        <v>1692263</v>
      </c>
      <c r="AD227" s="4">
        <v>1692264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8495163</v>
      </c>
      <c r="AJ227" s="4">
        <v>10187426</v>
      </c>
      <c r="AK227" s="4">
        <v>11879689</v>
      </c>
      <c r="AL227" s="4">
        <v>13571952</v>
      </c>
      <c r="AM227" s="4">
        <v>15264215</v>
      </c>
      <c r="AN227" s="4">
        <v>16956479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114102</v>
      </c>
      <c r="I228" s="1">
        <v>0</v>
      </c>
      <c r="J228" s="3">
        <v>44889975</v>
      </c>
      <c r="K228" s="3">
        <v>44775873</v>
      </c>
      <c r="L228" s="3">
        <v>44775873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37938386</v>
      </c>
      <c r="T228" s="3">
        <v>37938386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4469980</v>
      </c>
      <c r="Z228" s="3">
        <v>4469980</v>
      </c>
      <c r="AA228" s="4">
        <v>4469980</v>
      </c>
      <c r="AB228" s="4">
        <v>4469980</v>
      </c>
      <c r="AC228" s="4">
        <v>4469980</v>
      </c>
      <c r="AD228" s="4">
        <v>4469981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22425972</v>
      </c>
      <c r="AJ228" s="4">
        <v>26895952</v>
      </c>
      <c r="AK228" s="4">
        <v>31365932</v>
      </c>
      <c r="AL228" s="4">
        <v>35835912</v>
      </c>
      <c r="AM228" s="4">
        <v>40305892</v>
      </c>
      <c r="AN228" s="4">
        <v>44775873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14477</v>
      </c>
      <c r="I229" s="3">
        <v>0</v>
      </c>
      <c r="J229" s="3">
        <v>3563119</v>
      </c>
      <c r="K229" s="3">
        <v>3548642</v>
      </c>
      <c r="L229" s="3">
        <v>3548642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2658226</v>
      </c>
      <c r="T229" s="3">
        <v>2658226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353899</v>
      </c>
      <c r="Z229" s="3">
        <v>353899</v>
      </c>
      <c r="AA229" s="4">
        <v>353899</v>
      </c>
      <c r="AB229" s="4">
        <v>353899</v>
      </c>
      <c r="AC229" s="4">
        <v>353899</v>
      </c>
      <c r="AD229" s="4">
        <v>353899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1779147</v>
      </c>
      <c r="AJ229" s="4">
        <v>2133046</v>
      </c>
      <c r="AK229" s="4">
        <v>2486945</v>
      </c>
      <c r="AL229" s="4">
        <v>2840844</v>
      </c>
      <c r="AM229" s="4">
        <v>3194743</v>
      </c>
      <c r="AN229" s="4">
        <v>3548642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4204</v>
      </c>
      <c r="I230" s="1">
        <v>0</v>
      </c>
      <c r="J230" s="3">
        <v>1009883</v>
      </c>
      <c r="K230" s="3">
        <v>1005679</v>
      </c>
      <c r="L230" s="3">
        <v>1005679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742782</v>
      </c>
      <c r="T230" s="3">
        <v>742782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100288</v>
      </c>
      <c r="Z230" s="3">
        <v>100288</v>
      </c>
      <c r="AA230" s="4">
        <v>100288</v>
      </c>
      <c r="AB230" s="4">
        <v>100288</v>
      </c>
      <c r="AC230" s="4">
        <v>100288</v>
      </c>
      <c r="AD230" s="4">
        <v>100287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504240</v>
      </c>
      <c r="AJ230" s="4">
        <v>604528</v>
      </c>
      <c r="AK230" s="4">
        <v>704816</v>
      </c>
      <c r="AL230" s="4">
        <v>805104</v>
      </c>
      <c r="AM230" s="4">
        <v>905392</v>
      </c>
      <c r="AN230" s="4">
        <v>1005679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12644</v>
      </c>
      <c r="I231" s="3">
        <v>0</v>
      </c>
      <c r="J231" s="3">
        <v>1771402</v>
      </c>
      <c r="K231" s="3">
        <v>1758758</v>
      </c>
      <c r="L231" s="3">
        <v>1758758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947075</v>
      </c>
      <c r="T231" s="3">
        <v>947075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175033</v>
      </c>
      <c r="Z231" s="3">
        <v>175033</v>
      </c>
      <c r="AA231" s="4">
        <v>175033</v>
      </c>
      <c r="AB231" s="4">
        <v>175033</v>
      </c>
      <c r="AC231" s="4">
        <v>175033</v>
      </c>
      <c r="AD231" s="4">
        <v>175033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883593</v>
      </c>
      <c r="AJ231" s="4">
        <v>1058626</v>
      </c>
      <c r="AK231" s="4">
        <v>1233659</v>
      </c>
      <c r="AL231" s="4">
        <v>1408692</v>
      </c>
      <c r="AM231" s="4">
        <v>1583725</v>
      </c>
      <c r="AN231" s="4">
        <v>1758758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12365</v>
      </c>
      <c r="I232" s="1">
        <v>0</v>
      </c>
      <c r="J232" s="3">
        <v>3281420</v>
      </c>
      <c r="K232" s="3">
        <v>3269055</v>
      </c>
      <c r="L232" s="3">
        <v>3269055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2467078</v>
      </c>
      <c r="T232" s="3">
        <v>2467078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326081</v>
      </c>
      <c r="Z232" s="3">
        <v>326081</v>
      </c>
      <c r="AA232" s="4">
        <v>326081</v>
      </c>
      <c r="AB232" s="4">
        <v>326081</v>
      </c>
      <c r="AC232" s="4">
        <v>326081</v>
      </c>
      <c r="AD232" s="4">
        <v>326082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1638649</v>
      </c>
      <c r="AJ232" s="4">
        <v>1964730</v>
      </c>
      <c r="AK232" s="4">
        <v>2290811</v>
      </c>
      <c r="AL232" s="4">
        <v>2616892</v>
      </c>
      <c r="AM232" s="4">
        <v>2942973</v>
      </c>
      <c r="AN232" s="4">
        <v>3269055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49083</v>
      </c>
      <c r="I233" s="1">
        <v>0</v>
      </c>
      <c r="J233" s="3">
        <v>13722571</v>
      </c>
      <c r="K233" s="3">
        <v>13673488</v>
      </c>
      <c r="L233" s="3">
        <v>13673488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10757707</v>
      </c>
      <c r="T233" s="3">
        <v>10757707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1364077</v>
      </c>
      <c r="Z233" s="3">
        <v>1364077</v>
      </c>
      <c r="AA233" s="4">
        <v>1364077</v>
      </c>
      <c r="AB233" s="4">
        <v>1364077</v>
      </c>
      <c r="AC233" s="4">
        <v>1364077</v>
      </c>
      <c r="AD233" s="4">
        <v>1364075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6853105</v>
      </c>
      <c r="AJ233" s="4">
        <v>8217182</v>
      </c>
      <c r="AK233" s="4">
        <v>9581259</v>
      </c>
      <c r="AL233" s="4">
        <v>10945336</v>
      </c>
      <c r="AM233" s="4">
        <v>12309413</v>
      </c>
      <c r="AN233" s="4">
        <v>13673488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41751</v>
      </c>
      <c r="I234" s="1">
        <v>0</v>
      </c>
      <c r="J234" s="3">
        <v>15901661</v>
      </c>
      <c r="K234" s="3">
        <v>15859910</v>
      </c>
      <c r="L234" s="3">
        <v>15859910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13279947</v>
      </c>
      <c r="T234" s="3">
        <v>13279947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1583208</v>
      </c>
      <c r="Z234" s="3">
        <v>1583208</v>
      </c>
      <c r="AA234" s="4">
        <v>1583208</v>
      </c>
      <c r="AB234" s="4">
        <v>1583208</v>
      </c>
      <c r="AC234" s="4">
        <v>1583208</v>
      </c>
      <c r="AD234" s="4">
        <v>1583206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7943872</v>
      </c>
      <c r="AJ234" s="4">
        <v>9527080</v>
      </c>
      <c r="AK234" s="4">
        <v>11110288</v>
      </c>
      <c r="AL234" s="4">
        <v>12693496</v>
      </c>
      <c r="AM234" s="4">
        <v>14276704</v>
      </c>
      <c r="AN234" s="4">
        <v>15859910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125130</v>
      </c>
      <c r="I235" s="1">
        <v>0</v>
      </c>
      <c r="J235" s="3">
        <v>37118973</v>
      </c>
      <c r="K235" s="3">
        <v>36993843</v>
      </c>
      <c r="L235" s="3">
        <v>36993843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29912675</v>
      </c>
      <c r="T235" s="3">
        <v>29912675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3691043</v>
      </c>
      <c r="Z235" s="3">
        <v>3691043</v>
      </c>
      <c r="AA235" s="4">
        <v>3691042</v>
      </c>
      <c r="AB235" s="4">
        <v>3691042</v>
      </c>
      <c r="AC235" s="4">
        <v>3691042</v>
      </c>
      <c r="AD235" s="4">
        <v>3691043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18538631</v>
      </c>
      <c r="AJ235" s="4">
        <v>22229674</v>
      </c>
      <c r="AK235" s="4">
        <v>25920716</v>
      </c>
      <c r="AL235" s="4">
        <v>29611758</v>
      </c>
      <c r="AM235" s="4">
        <v>33302800</v>
      </c>
      <c r="AN235" s="4">
        <v>36993843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16029</v>
      </c>
      <c r="I236" s="1">
        <v>0</v>
      </c>
      <c r="J236" s="3">
        <v>5615429</v>
      </c>
      <c r="K236" s="3">
        <v>5599400</v>
      </c>
      <c r="L236" s="3">
        <v>5599400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4650964</v>
      </c>
      <c r="T236" s="3">
        <v>4650964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558871</v>
      </c>
      <c r="Z236" s="3">
        <v>558871</v>
      </c>
      <c r="AA236" s="4">
        <v>558872</v>
      </c>
      <c r="AB236" s="4">
        <v>558872</v>
      </c>
      <c r="AC236" s="4">
        <v>558872</v>
      </c>
      <c r="AD236" s="4">
        <v>558870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2805043</v>
      </c>
      <c r="AJ236" s="4">
        <v>3363914</v>
      </c>
      <c r="AK236" s="4">
        <v>3922786</v>
      </c>
      <c r="AL236" s="4">
        <v>4481658</v>
      </c>
      <c r="AM236" s="4">
        <v>5040530</v>
      </c>
      <c r="AN236" s="4">
        <v>5599400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15083</v>
      </c>
      <c r="I237" s="3">
        <v>138278</v>
      </c>
      <c r="J237" s="3">
        <v>2602084</v>
      </c>
      <c r="K237" s="3">
        <v>2587001</v>
      </c>
      <c r="L237" s="3">
        <v>2448723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1577667</v>
      </c>
      <c r="T237" s="3">
        <v>1439389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257695</v>
      </c>
      <c r="Z237" s="3">
        <v>257695</v>
      </c>
      <c r="AA237" s="4">
        <v>223125</v>
      </c>
      <c r="AB237" s="4">
        <v>223125</v>
      </c>
      <c r="AC237" s="4">
        <v>223125</v>
      </c>
      <c r="AD237" s="4">
        <v>223126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1298527</v>
      </c>
      <c r="AJ237" s="4">
        <v>1556222</v>
      </c>
      <c r="AK237" s="4">
        <v>1779347</v>
      </c>
      <c r="AL237" s="4">
        <v>2002472</v>
      </c>
      <c r="AM237" s="4">
        <v>2225597</v>
      </c>
      <c r="AN237" s="4">
        <v>2448723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15607</v>
      </c>
      <c r="I238" s="1">
        <v>0</v>
      </c>
      <c r="J238" s="3">
        <v>5779069</v>
      </c>
      <c r="K238" s="3">
        <v>5763462</v>
      </c>
      <c r="L238" s="3">
        <v>5763462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4821721</v>
      </c>
      <c r="T238" s="3">
        <v>4821721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575306</v>
      </c>
      <c r="Z238" s="3">
        <v>575306</v>
      </c>
      <c r="AA238" s="4">
        <v>575306</v>
      </c>
      <c r="AB238" s="4">
        <v>575306</v>
      </c>
      <c r="AC238" s="4">
        <v>575306</v>
      </c>
      <c r="AD238" s="4">
        <v>575304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2886934</v>
      </c>
      <c r="AJ238" s="4">
        <v>3462240</v>
      </c>
      <c r="AK238" s="4">
        <v>4037546</v>
      </c>
      <c r="AL238" s="4">
        <v>4612852</v>
      </c>
      <c r="AM238" s="4">
        <v>5188158</v>
      </c>
      <c r="AN238" s="4">
        <v>5763462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23241</v>
      </c>
      <c r="I239" s="1">
        <v>0</v>
      </c>
      <c r="J239" s="3">
        <v>7277770</v>
      </c>
      <c r="K239" s="3">
        <v>7254529</v>
      </c>
      <c r="L239" s="3">
        <v>7254529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5855083</v>
      </c>
      <c r="T239" s="3">
        <v>5855083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723904</v>
      </c>
      <c r="Z239" s="3">
        <v>723904</v>
      </c>
      <c r="AA239" s="4">
        <v>723903</v>
      </c>
      <c r="AB239" s="4">
        <v>723903</v>
      </c>
      <c r="AC239" s="4">
        <v>723903</v>
      </c>
      <c r="AD239" s="4">
        <v>723904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3635012</v>
      </c>
      <c r="AJ239" s="4">
        <v>4358916</v>
      </c>
      <c r="AK239" s="4">
        <v>5082819</v>
      </c>
      <c r="AL239" s="4">
        <v>5806722</v>
      </c>
      <c r="AM239" s="4">
        <v>6530625</v>
      </c>
      <c r="AN239" s="4">
        <v>7254529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23304</v>
      </c>
      <c r="I240" s="3">
        <v>316708</v>
      </c>
      <c r="J240" s="3">
        <v>7554972</v>
      </c>
      <c r="K240" s="3">
        <v>7531668</v>
      </c>
      <c r="L240" s="3">
        <v>7214960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6018652</v>
      </c>
      <c r="T240" s="3">
        <v>5701944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751613</v>
      </c>
      <c r="Z240" s="3">
        <v>751613</v>
      </c>
      <c r="AA240" s="4">
        <v>672437</v>
      </c>
      <c r="AB240" s="4">
        <v>672437</v>
      </c>
      <c r="AC240" s="4">
        <v>672437</v>
      </c>
      <c r="AD240" s="4">
        <v>672435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3773601</v>
      </c>
      <c r="AJ240" s="4">
        <v>4525214</v>
      </c>
      <c r="AK240" s="4">
        <v>5197651</v>
      </c>
      <c r="AL240" s="4">
        <v>5870088</v>
      </c>
      <c r="AM240" s="4">
        <v>6542525</v>
      </c>
      <c r="AN240" s="4">
        <v>7214960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7521</v>
      </c>
      <c r="I241" s="1">
        <v>0</v>
      </c>
      <c r="J241" s="3">
        <v>1490081</v>
      </c>
      <c r="K241" s="3">
        <v>1482560</v>
      </c>
      <c r="L241" s="3">
        <v>1482560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1029759</v>
      </c>
      <c r="T241" s="3">
        <v>1029759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147755</v>
      </c>
      <c r="Z241" s="3">
        <v>147755</v>
      </c>
      <c r="AA241" s="4">
        <v>147755</v>
      </c>
      <c r="AB241" s="4">
        <v>147755</v>
      </c>
      <c r="AC241" s="4">
        <v>147755</v>
      </c>
      <c r="AD241" s="4">
        <v>147753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743787</v>
      </c>
      <c r="AJ241" s="4">
        <v>891542</v>
      </c>
      <c r="AK241" s="4">
        <v>1039297</v>
      </c>
      <c r="AL241" s="4">
        <v>1187052</v>
      </c>
      <c r="AM241" s="4">
        <v>1334807</v>
      </c>
      <c r="AN241" s="4">
        <v>1482560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7465</v>
      </c>
      <c r="I242" s="3">
        <v>0</v>
      </c>
      <c r="J242" s="3">
        <v>1541914</v>
      </c>
      <c r="K242" s="3">
        <v>1534449</v>
      </c>
      <c r="L242" s="3">
        <v>1534449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969273</v>
      </c>
      <c r="T242" s="3">
        <v>969273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152948</v>
      </c>
      <c r="Z242" s="3">
        <v>152948</v>
      </c>
      <c r="AA242" s="4">
        <v>152947</v>
      </c>
      <c r="AB242" s="4">
        <v>152947</v>
      </c>
      <c r="AC242" s="4">
        <v>152947</v>
      </c>
      <c r="AD242" s="4">
        <v>152948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769712</v>
      </c>
      <c r="AJ242" s="4">
        <v>922660</v>
      </c>
      <c r="AK242" s="4">
        <v>1075607</v>
      </c>
      <c r="AL242" s="4">
        <v>1228554</v>
      </c>
      <c r="AM242" s="4">
        <v>1381501</v>
      </c>
      <c r="AN242" s="4">
        <v>1534449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19168</v>
      </c>
      <c r="I243" s="1">
        <v>0</v>
      </c>
      <c r="J243" s="3">
        <v>5980923</v>
      </c>
      <c r="K243" s="3">
        <v>5961755</v>
      </c>
      <c r="L243" s="3">
        <v>5961755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4674251</v>
      </c>
      <c r="T243" s="3">
        <v>4674251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594898</v>
      </c>
      <c r="Z243" s="3">
        <v>594898</v>
      </c>
      <c r="AA243" s="4">
        <v>594898</v>
      </c>
      <c r="AB243" s="4">
        <v>594898</v>
      </c>
      <c r="AC243" s="4">
        <v>594898</v>
      </c>
      <c r="AD243" s="4">
        <v>594897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2987266</v>
      </c>
      <c r="AJ243" s="4">
        <v>3582164</v>
      </c>
      <c r="AK243" s="4">
        <v>4177062</v>
      </c>
      <c r="AL243" s="4">
        <v>4771960</v>
      </c>
      <c r="AM243" s="4">
        <v>5366858</v>
      </c>
      <c r="AN243" s="4">
        <v>5961755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22613</v>
      </c>
      <c r="I244" s="1">
        <v>0</v>
      </c>
      <c r="J244" s="3">
        <v>6815396</v>
      </c>
      <c r="K244" s="3">
        <v>6792783</v>
      </c>
      <c r="L244" s="3">
        <v>6792783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5427652</v>
      </c>
      <c r="T244" s="3">
        <v>5427652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677771</v>
      </c>
      <c r="Z244" s="3">
        <v>677771</v>
      </c>
      <c r="AA244" s="4">
        <v>677770</v>
      </c>
      <c r="AB244" s="4">
        <v>677770</v>
      </c>
      <c r="AC244" s="4">
        <v>677770</v>
      </c>
      <c r="AD244" s="4">
        <v>677771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3403931</v>
      </c>
      <c r="AJ244" s="4">
        <v>4081702</v>
      </c>
      <c r="AK244" s="4">
        <v>4759472</v>
      </c>
      <c r="AL244" s="4">
        <v>5437242</v>
      </c>
      <c r="AM244" s="4">
        <v>6115012</v>
      </c>
      <c r="AN244" s="4">
        <v>6792783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9593</v>
      </c>
      <c r="I245" s="1">
        <v>0</v>
      </c>
      <c r="J245" s="3">
        <v>2692773</v>
      </c>
      <c r="K245" s="3">
        <v>2683180</v>
      </c>
      <c r="L245" s="3">
        <v>2683180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2088692</v>
      </c>
      <c r="T245" s="3">
        <v>2088692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267679</v>
      </c>
      <c r="Z245" s="3">
        <v>267679</v>
      </c>
      <c r="AA245" s="4">
        <v>267679</v>
      </c>
      <c r="AB245" s="4">
        <v>267679</v>
      </c>
      <c r="AC245" s="4">
        <v>267679</v>
      </c>
      <c r="AD245" s="4">
        <v>267677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1344787</v>
      </c>
      <c r="AJ245" s="4">
        <v>1612466</v>
      </c>
      <c r="AK245" s="4">
        <v>1880145</v>
      </c>
      <c r="AL245" s="4">
        <v>2147824</v>
      </c>
      <c r="AM245" s="4">
        <v>2415503</v>
      </c>
      <c r="AN245" s="4">
        <v>2683180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4346</v>
      </c>
      <c r="I246" s="3">
        <v>0</v>
      </c>
      <c r="J246" s="3">
        <v>1265296</v>
      </c>
      <c r="K246" s="3">
        <v>1260950</v>
      </c>
      <c r="L246" s="3">
        <v>1260950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979151</v>
      </c>
      <c r="T246" s="3">
        <v>979151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125805</v>
      </c>
      <c r="Z246" s="3">
        <v>125805</v>
      </c>
      <c r="AA246" s="4">
        <v>125805</v>
      </c>
      <c r="AB246" s="4">
        <v>125805</v>
      </c>
      <c r="AC246" s="4">
        <v>125805</v>
      </c>
      <c r="AD246" s="4">
        <v>125805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631925</v>
      </c>
      <c r="AJ246" s="4">
        <v>757730</v>
      </c>
      <c r="AK246" s="4">
        <v>883535</v>
      </c>
      <c r="AL246" s="4">
        <v>1009340</v>
      </c>
      <c r="AM246" s="4">
        <v>1135145</v>
      </c>
      <c r="AN246" s="4">
        <v>1260950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12851</v>
      </c>
      <c r="I247" s="1">
        <v>0</v>
      </c>
      <c r="J247" s="3">
        <v>3191019</v>
      </c>
      <c r="K247" s="3">
        <v>3178168</v>
      </c>
      <c r="L247" s="3">
        <v>3178168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2398236</v>
      </c>
      <c r="T247" s="3">
        <v>2398236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316960</v>
      </c>
      <c r="Z247" s="3">
        <v>316960</v>
      </c>
      <c r="AA247" s="4">
        <v>316960</v>
      </c>
      <c r="AB247" s="4">
        <v>316960</v>
      </c>
      <c r="AC247" s="4">
        <v>316960</v>
      </c>
      <c r="AD247" s="4">
        <v>316960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1593368</v>
      </c>
      <c r="AJ247" s="4">
        <v>1910328</v>
      </c>
      <c r="AK247" s="4">
        <v>2227288</v>
      </c>
      <c r="AL247" s="4">
        <v>2544248</v>
      </c>
      <c r="AM247" s="4">
        <v>2861208</v>
      </c>
      <c r="AN247" s="4">
        <v>3178168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24027</v>
      </c>
      <c r="I248" s="3">
        <v>0</v>
      </c>
      <c r="J248" s="3">
        <v>3133687</v>
      </c>
      <c r="K248" s="3">
        <v>3109660</v>
      </c>
      <c r="L248" s="3">
        <v>3109660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1618061</v>
      </c>
      <c r="T248" s="3">
        <v>1618061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309364</v>
      </c>
      <c r="Z248" s="3">
        <v>309364</v>
      </c>
      <c r="AA248" s="4">
        <v>309364</v>
      </c>
      <c r="AB248" s="4">
        <v>309364</v>
      </c>
      <c r="AC248" s="4">
        <v>309364</v>
      </c>
      <c r="AD248" s="4">
        <v>309364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1562840</v>
      </c>
      <c r="AJ248" s="4">
        <v>1872204</v>
      </c>
      <c r="AK248" s="4">
        <v>2181568</v>
      </c>
      <c r="AL248" s="4">
        <v>2490932</v>
      </c>
      <c r="AM248" s="4">
        <v>2800296</v>
      </c>
      <c r="AN248" s="4">
        <v>3109660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8017</v>
      </c>
      <c r="I249" s="1">
        <v>0</v>
      </c>
      <c r="J249" s="3">
        <v>1946007</v>
      </c>
      <c r="K249" s="3">
        <v>1937990</v>
      </c>
      <c r="L249" s="3">
        <v>1937990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1435838</v>
      </c>
      <c r="T249" s="3">
        <v>1435838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193264</v>
      </c>
      <c r="Z249" s="3">
        <v>193264</v>
      </c>
      <c r="AA249" s="4">
        <v>193265</v>
      </c>
      <c r="AB249" s="4">
        <v>193265</v>
      </c>
      <c r="AC249" s="4">
        <v>193265</v>
      </c>
      <c r="AD249" s="4">
        <v>193263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971668</v>
      </c>
      <c r="AJ249" s="4">
        <v>1164932</v>
      </c>
      <c r="AK249" s="4">
        <v>1358197</v>
      </c>
      <c r="AL249" s="4">
        <v>1551462</v>
      </c>
      <c r="AM249" s="4">
        <v>1744727</v>
      </c>
      <c r="AN249" s="4">
        <v>1937990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4864</v>
      </c>
      <c r="I250" s="1">
        <v>0</v>
      </c>
      <c r="J250" s="3">
        <v>964520</v>
      </c>
      <c r="K250" s="3">
        <v>959656</v>
      </c>
      <c r="L250" s="3">
        <v>959656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673855</v>
      </c>
      <c r="T250" s="3">
        <v>673855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95641</v>
      </c>
      <c r="Z250" s="3">
        <v>95641</v>
      </c>
      <c r="AA250" s="4">
        <v>95642</v>
      </c>
      <c r="AB250" s="4">
        <v>95642</v>
      </c>
      <c r="AC250" s="4">
        <v>95642</v>
      </c>
      <c r="AD250" s="4">
        <v>95640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481449</v>
      </c>
      <c r="AJ250" s="4">
        <v>577090</v>
      </c>
      <c r="AK250" s="4">
        <v>672732</v>
      </c>
      <c r="AL250" s="4">
        <v>768374</v>
      </c>
      <c r="AM250" s="4">
        <v>864016</v>
      </c>
      <c r="AN250" s="4">
        <v>959656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32057</v>
      </c>
      <c r="I251" s="1">
        <v>0</v>
      </c>
      <c r="J251" s="3">
        <v>8481683</v>
      </c>
      <c r="K251" s="3">
        <v>8449626</v>
      </c>
      <c r="L251" s="3">
        <v>8449626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6509621</v>
      </c>
      <c r="T251" s="3">
        <v>6509621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842826</v>
      </c>
      <c r="Z251" s="3">
        <v>842826</v>
      </c>
      <c r="AA251" s="4">
        <v>842826</v>
      </c>
      <c r="AB251" s="4">
        <v>842826</v>
      </c>
      <c r="AC251" s="4">
        <v>842826</v>
      </c>
      <c r="AD251" s="4">
        <v>842824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4235498</v>
      </c>
      <c r="AJ251" s="4">
        <v>5078324</v>
      </c>
      <c r="AK251" s="4">
        <v>5921150</v>
      </c>
      <c r="AL251" s="4">
        <v>6763976</v>
      </c>
      <c r="AM251" s="4">
        <v>7606802</v>
      </c>
      <c r="AN251" s="4">
        <v>8449626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5337</v>
      </c>
      <c r="I252" s="3">
        <v>3765</v>
      </c>
      <c r="J252" s="3">
        <v>1501038</v>
      </c>
      <c r="K252" s="3">
        <v>1495701</v>
      </c>
      <c r="L252" s="3">
        <v>1491936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1114917</v>
      </c>
      <c r="T252" s="3">
        <v>1111152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149214</v>
      </c>
      <c r="Z252" s="3">
        <v>149214</v>
      </c>
      <c r="AA252" s="4">
        <v>148273</v>
      </c>
      <c r="AB252" s="4">
        <v>148273</v>
      </c>
      <c r="AC252" s="4">
        <v>148273</v>
      </c>
      <c r="AD252" s="4">
        <v>148273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749630</v>
      </c>
      <c r="AJ252" s="4">
        <v>898844</v>
      </c>
      <c r="AK252" s="4">
        <v>1047117</v>
      </c>
      <c r="AL252" s="4">
        <v>1195390</v>
      </c>
      <c r="AM252" s="4">
        <v>1343663</v>
      </c>
      <c r="AN252" s="4">
        <v>1491936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17199</v>
      </c>
      <c r="I253" s="1">
        <v>0</v>
      </c>
      <c r="J253" s="3">
        <v>4655711</v>
      </c>
      <c r="K253" s="3">
        <v>4638512</v>
      </c>
      <c r="L253" s="3">
        <v>4638512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3543286</v>
      </c>
      <c r="T253" s="3">
        <v>3543286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462705</v>
      </c>
      <c r="Z253" s="3">
        <v>462705</v>
      </c>
      <c r="AA253" s="4">
        <v>462705</v>
      </c>
      <c r="AB253" s="4">
        <v>462705</v>
      </c>
      <c r="AC253" s="4">
        <v>462705</v>
      </c>
      <c r="AD253" s="4">
        <v>462703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2324989</v>
      </c>
      <c r="AJ253" s="4">
        <v>2787694</v>
      </c>
      <c r="AK253" s="4">
        <v>3250399</v>
      </c>
      <c r="AL253" s="4">
        <v>3713104</v>
      </c>
      <c r="AM253" s="4">
        <v>4175809</v>
      </c>
      <c r="AN253" s="4">
        <v>4638512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24829</v>
      </c>
      <c r="I254" s="1">
        <v>0</v>
      </c>
      <c r="J254" s="3">
        <v>7917664</v>
      </c>
      <c r="K254" s="3">
        <v>7892835</v>
      </c>
      <c r="L254" s="3">
        <v>7892835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6310362</v>
      </c>
      <c r="T254" s="3">
        <v>6310362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787629</v>
      </c>
      <c r="Z254" s="3">
        <v>787629</v>
      </c>
      <c r="AA254" s="4">
        <v>787628</v>
      </c>
      <c r="AB254" s="4">
        <v>787628</v>
      </c>
      <c r="AC254" s="4">
        <v>787628</v>
      </c>
      <c r="AD254" s="4">
        <v>787629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3954693</v>
      </c>
      <c r="AJ254" s="4">
        <v>4742322</v>
      </c>
      <c r="AK254" s="4">
        <v>5529950</v>
      </c>
      <c r="AL254" s="4">
        <v>6317578</v>
      </c>
      <c r="AM254" s="4">
        <v>7105206</v>
      </c>
      <c r="AN254" s="4">
        <v>7892835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23651</v>
      </c>
      <c r="I255" s="1">
        <v>0</v>
      </c>
      <c r="J255" s="3">
        <v>7096054</v>
      </c>
      <c r="K255" s="3">
        <v>7072403</v>
      </c>
      <c r="L255" s="3">
        <v>7072403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5662205</v>
      </c>
      <c r="T255" s="3">
        <v>5662205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705664</v>
      </c>
      <c r="Z255" s="3">
        <v>705664</v>
      </c>
      <c r="AA255" s="4">
        <v>705664</v>
      </c>
      <c r="AB255" s="4">
        <v>705664</v>
      </c>
      <c r="AC255" s="4">
        <v>705664</v>
      </c>
      <c r="AD255" s="4">
        <v>705663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3544084</v>
      </c>
      <c r="AJ255" s="4">
        <v>4249748</v>
      </c>
      <c r="AK255" s="4">
        <v>4955412</v>
      </c>
      <c r="AL255" s="4">
        <v>5661076</v>
      </c>
      <c r="AM255" s="4">
        <v>6366740</v>
      </c>
      <c r="AN255" s="4">
        <v>7072403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15515</v>
      </c>
      <c r="I256" s="1">
        <v>0</v>
      </c>
      <c r="J256" s="3">
        <v>4450927</v>
      </c>
      <c r="K256" s="3">
        <v>4435412</v>
      </c>
      <c r="L256" s="3">
        <v>4435412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3450863</v>
      </c>
      <c r="T256" s="3">
        <v>3450863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442507</v>
      </c>
      <c r="Z256" s="3">
        <v>442507</v>
      </c>
      <c r="AA256" s="4">
        <v>442507</v>
      </c>
      <c r="AB256" s="4">
        <v>442507</v>
      </c>
      <c r="AC256" s="4">
        <v>442507</v>
      </c>
      <c r="AD256" s="4">
        <v>442505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2222879</v>
      </c>
      <c r="AJ256" s="4">
        <v>2665386</v>
      </c>
      <c r="AK256" s="4">
        <v>3107893</v>
      </c>
      <c r="AL256" s="4">
        <v>3550400</v>
      </c>
      <c r="AM256" s="4">
        <v>3992907</v>
      </c>
      <c r="AN256" s="4">
        <v>4435412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8692</v>
      </c>
      <c r="I257" s="1">
        <v>0</v>
      </c>
      <c r="J257" s="3">
        <v>2732492</v>
      </c>
      <c r="K257" s="3">
        <v>2723800</v>
      </c>
      <c r="L257" s="3">
        <v>2723800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2148607</v>
      </c>
      <c r="T257" s="3">
        <v>2148607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271801</v>
      </c>
      <c r="Z257" s="3">
        <v>271801</v>
      </c>
      <c r="AA257" s="4">
        <v>271801</v>
      </c>
      <c r="AB257" s="4">
        <v>271801</v>
      </c>
      <c r="AC257" s="4">
        <v>271801</v>
      </c>
      <c r="AD257" s="4">
        <v>271799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1364797</v>
      </c>
      <c r="AJ257" s="4">
        <v>1636598</v>
      </c>
      <c r="AK257" s="4">
        <v>1908399</v>
      </c>
      <c r="AL257" s="4">
        <v>2180200</v>
      </c>
      <c r="AM257" s="4">
        <v>2452001</v>
      </c>
      <c r="AN257" s="4">
        <v>2723800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12437</v>
      </c>
      <c r="I258" s="1">
        <v>0</v>
      </c>
      <c r="J258" s="3">
        <v>4003671</v>
      </c>
      <c r="K258" s="3">
        <v>3991234</v>
      </c>
      <c r="L258" s="3">
        <v>3991234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3201483</v>
      </c>
      <c r="T258" s="3">
        <v>3201483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398294</v>
      </c>
      <c r="Z258" s="3">
        <v>398294</v>
      </c>
      <c r="AA258" s="4">
        <v>398295</v>
      </c>
      <c r="AB258" s="4">
        <v>398295</v>
      </c>
      <c r="AC258" s="4">
        <v>398295</v>
      </c>
      <c r="AD258" s="4">
        <v>398293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1999762</v>
      </c>
      <c r="AJ258" s="4">
        <v>2398056</v>
      </c>
      <c r="AK258" s="4">
        <v>2796351</v>
      </c>
      <c r="AL258" s="4">
        <v>3194646</v>
      </c>
      <c r="AM258" s="4">
        <v>3592941</v>
      </c>
      <c r="AN258" s="4">
        <v>3991234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33786</v>
      </c>
      <c r="I259" s="1">
        <v>0</v>
      </c>
      <c r="J259" s="3">
        <v>11080771</v>
      </c>
      <c r="K259" s="3">
        <v>11046985</v>
      </c>
      <c r="L259" s="3">
        <v>11046985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8732076</v>
      </c>
      <c r="T259" s="3">
        <v>8732076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1102446</v>
      </c>
      <c r="Z259" s="3">
        <v>1102446</v>
      </c>
      <c r="AA259" s="4">
        <v>1102446</v>
      </c>
      <c r="AB259" s="4">
        <v>1102446</v>
      </c>
      <c r="AC259" s="4">
        <v>1102446</v>
      </c>
      <c r="AD259" s="4">
        <v>1102447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5534754</v>
      </c>
      <c r="AJ259" s="4">
        <v>6637200</v>
      </c>
      <c r="AK259" s="4">
        <v>7739646</v>
      </c>
      <c r="AL259" s="4">
        <v>8842092</v>
      </c>
      <c r="AM259" s="4">
        <v>9944538</v>
      </c>
      <c r="AN259" s="4">
        <v>11046985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334160</v>
      </c>
      <c r="I260" s="3">
        <v>0</v>
      </c>
      <c r="J260" s="3">
        <v>129848173</v>
      </c>
      <c r="K260" s="3">
        <v>129514013</v>
      </c>
      <c r="L260" s="3">
        <v>129514013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109758334</v>
      </c>
      <c r="T260" s="3">
        <v>109758334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12929124</v>
      </c>
      <c r="Z260" s="3">
        <v>12929124</v>
      </c>
      <c r="AA260" s="4">
        <v>12929124</v>
      </c>
      <c r="AB260" s="4">
        <v>12929124</v>
      </c>
      <c r="AC260" s="4">
        <v>12929124</v>
      </c>
      <c r="AD260" s="4">
        <v>12929125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64868392</v>
      </c>
      <c r="AJ260" s="4">
        <v>77797516</v>
      </c>
      <c r="AK260" s="4">
        <v>90726640</v>
      </c>
      <c r="AL260" s="4">
        <v>103655764</v>
      </c>
      <c r="AM260" s="4">
        <v>116584888</v>
      </c>
      <c r="AN260" s="4">
        <v>129514013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9937</v>
      </c>
      <c r="I261" s="1">
        <v>0</v>
      </c>
      <c r="J261" s="3">
        <v>2708294</v>
      </c>
      <c r="K261" s="3">
        <v>2698357</v>
      </c>
      <c r="L261" s="3">
        <v>2698357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1989064</v>
      </c>
      <c r="T261" s="3">
        <v>1989064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269174</v>
      </c>
      <c r="Z261" s="3">
        <v>269174</v>
      </c>
      <c r="AA261" s="4">
        <v>269173</v>
      </c>
      <c r="AB261" s="4">
        <v>269173</v>
      </c>
      <c r="AC261" s="4">
        <v>269173</v>
      </c>
      <c r="AD261" s="4">
        <v>269174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1352490</v>
      </c>
      <c r="AJ261" s="4">
        <v>1621664</v>
      </c>
      <c r="AK261" s="4">
        <v>1890837</v>
      </c>
      <c r="AL261" s="4">
        <v>2160010</v>
      </c>
      <c r="AM261" s="4">
        <v>2429183</v>
      </c>
      <c r="AN261" s="4">
        <v>2698357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20908</v>
      </c>
      <c r="I262" s="1">
        <v>0</v>
      </c>
      <c r="J262" s="3">
        <v>5255490</v>
      </c>
      <c r="K262" s="3">
        <v>5234582</v>
      </c>
      <c r="L262" s="3">
        <v>5234582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3889405</v>
      </c>
      <c r="T262" s="3">
        <v>3889405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522064</v>
      </c>
      <c r="Z262" s="3">
        <v>522064</v>
      </c>
      <c r="AA262" s="4">
        <v>522065</v>
      </c>
      <c r="AB262" s="4">
        <v>522065</v>
      </c>
      <c r="AC262" s="4">
        <v>522065</v>
      </c>
      <c r="AD262" s="4">
        <v>522063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2624260</v>
      </c>
      <c r="AJ262" s="4">
        <v>3146324</v>
      </c>
      <c r="AK262" s="4">
        <v>3668389</v>
      </c>
      <c r="AL262" s="4">
        <v>4190454</v>
      </c>
      <c r="AM262" s="4">
        <v>4712519</v>
      </c>
      <c r="AN262" s="4">
        <v>5234582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32681</v>
      </c>
      <c r="I263" s="3">
        <v>0</v>
      </c>
      <c r="J263" s="3">
        <v>9422488</v>
      </c>
      <c r="K263" s="3">
        <v>9389807</v>
      </c>
      <c r="L263" s="3">
        <v>9389807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7520696</v>
      </c>
      <c r="T263" s="3">
        <v>7520696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936802</v>
      </c>
      <c r="Z263" s="3">
        <v>936802</v>
      </c>
      <c r="AA263" s="4">
        <v>936802</v>
      </c>
      <c r="AB263" s="4">
        <v>936802</v>
      </c>
      <c r="AC263" s="4">
        <v>936802</v>
      </c>
      <c r="AD263" s="4">
        <v>936801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4705798</v>
      </c>
      <c r="AJ263" s="4">
        <v>5642600</v>
      </c>
      <c r="AK263" s="4">
        <v>6579402</v>
      </c>
      <c r="AL263" s="4">
        <v>7516204</v>
      </c>
      <c r="AM263" s="4">
        <v>8453006</v>
      </c>
      <c r="AN263" s="4">
        <v>9389807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11387</v>
      </c>
      <c r="I264" s="1">
        <v>0</v>
      </c>
      <c r="J264" s="3">
        <v>3768716</v>
      </c>
      <c r="K264" s="3">
        <v>3757329</v>
      </c>
      <c r="L264" s="3">
        <v>3757329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3071089</v>
      </c>
      <c r="T264" s="3">
        <v>3071089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374974</v>
      </c>
      <c r="Z264" s="3">
        <v>374974</v>
      </c>
      <c r="AA264" s="4">
        <v>374973</v>
      </c>
      <c r="AB264" s="4">
        <v>374973</v>
      </c>
      <c r="AC264" s="4">
        <v>374973</v>
      </c>
      <c r="AD264" s="4">
        <v>374974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1882462</v>
      </c>
      <c r="AJ264" s="4">
        <v>2257436</v>
      </c>
      <c r="AK264" s="4">
        <v>2632409</v>
      </c>
      <c r="AL264" s="4">
        <v>3007382</v>
      </c>
      <c r="AM264" s="4">
        <v>3382355</v>
      </c>
      <c r="AN264" s="4">
        <v>3757329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14112</v>
      </c>
      <c r="I265" s="1">
        <v>0</v>
      </c>
      <c r="J265" s="3">
        <v>3656477</v>
      </c>
      <c r="K265" s="3">
        <v>3642365</v>
      </c>
      <c r="L265" s="3">
        <v>3642365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2722879</v>
      </c>
      <c r="T265" s="3">
        <v>2722879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363296</v>
      </c>
      <c r="Z265" s="3">
        <v>363296</v>
      </c>
      <c r="AA265" s="4">
        <v>363295</v>
      </c>
      <c r="AB265" s="4">
        <v>363295</v>
      </c>
      <c r="AC265" s="4">
        <v>363295</v>
      </c>
      <c r="AD265" s="4">
        <v>363296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1825888</v>
      </c>
      <c r="AJ265" s="4">
        <v>2189184</v>
      </c>
      <c r="AK265" s="4">
        <v>2552479</v>
      </c>
      <c r="AL265" s="4">
        <v>2915774</v>
      </c>
      <c r="AM265" s="4">
        <v>3279069</v>
      </c>
      <c r="AN265" s="4">
        <v>3642365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24628</v>
      </c>
      <c r="I266" s="3">
        <v>0</v>
      </c>
      <c r="J266" s="3">
        <v>7010600</v>
      </c>
      <c r="K266" s="3">
        <v>6985972</v>
      </c>
      <c r="L266" s="3">
        <v>6985972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5435572</v>
      </c>
      <c r="T266" s="3">
        <v>5435572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696955</v>
      </c>
      <c r="Z266" s="3">
        <v>696955</v>
      </c>
      <c r="AA266" s="4">
        <v>696956</v>
      </c>
      <c r="AB266" s="4">
        <v>696956</v>
      </c>
      <c r="AC266" s="4">
        <v>696956</v>
      </c>
      <c r="AD266" s="4">
        <v>696954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3501195</v>
      </c>
      <c r="AJ266" s="4">
        <v>4198150</v>
      </c>
      <c r="AK266" s="4">
        <v>4895106</v>
      </c>
      <c r="AL266" s="4">
        <v>5592062</v>
      </c>
      <c r="AM266" s="4">
        <v>6289018</v>
      </c>
      <c r="AN266" s="4">
        <v>6985972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4355</v>
      </c>
      <c r="I267" s="1">
        <v>0</v>
      </c>
      <c r="J267" s="3">
        <v>1230400</v>
      </c>
      <c r="K267" s="3">
        <v>1226045</v>
      </c>
      <c r="L267" s="3">
        <v>1226045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969427</v>
      </c>
      <c r="T267" s="3">
        <v>969427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122314</v>
      </c>
      <c r="Z267" s="3">
        <v>122314</v>
      </c>
      <c r="AA267" s="4">
        <v>122314</v>
      </c>
      <c r="AB267" s="4">
        <v>122314</v>
      </c>
      <c r="AC267" s="4">
        <v>122314</v>
      </c>
      <c r="AD267" s="4">
        <v>122315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614474</v>
      </c>
      <c r="AJ267" s="4">
        <v>736788</v>
      </c>
      <c r="AK267" s="4">
        <v>859102</v>
      </c>
      <c r="AL267" s="4">
        <v>981416</v>
      </c>
      <c r="AM267" s="4">
        <v>1103730</v>
      </c>
      <c r="AN267" s="4">
        <v>1226045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32593</v>
      </c>
      <c r="I268" s="3">
        <v>840985</v>
      </c>
      <c r="J268" s="3">
        <v>11700555</v>
      </c>
      <c r="K268" s="3">
        <v>11667962</v>
      </c>
      <c r="L268" s="3">
        <v>10826977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9668428</v>
      </c>
      <c r="T268" s="3">
        <v>8827443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1164623</v>
      </c>
      <c r="Z268" s="3">
        <v>1164623</v>
      </c>
      <c r="AA268" s="4">
        <v>954377</v>
      </c>
      <c r="AB268" s="4">
        <v>954377</v>
      </c>
      <c r="AC268" s="4">
        <v>954377</v>
      </c>
      <c r="AD268" s="4">
        <v>954376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5844847</v>
      </c>
      <c r="AJ268" s="4">
        <v>7009470</v>
      </c>
      <c r="AK268" s="4">
        <v>7963847</v>
      </c>
      <c r="AL268" s="4">
        <v>8918224</v>
      </c>
      <c r="AM268" s="4">
        <v>9872601</v>
      </c>
      <c r="AN268" s="4">
        <v>10826977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11635</v>
      </c>
      <c r="I269" s="1">
        <v>0</v>
      </c>
      <c r="J269" s="3">
        <v>3529959</v>
      </c>
      <c r="K269" s="3">
        <v>3518324</v>
      </c>
      <c r="L269" s="3">
        <v>3518324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2709746</v>
      </c>
      <c r="T269" s="3">
        <v>2709746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351057</v>
      </c>
      <c r="Z269" s="3">
        <v>351057</v>
      </c>
      <c r="AA269" s="4">
        <v>351057</v>
      </c>
      <c r="AB269" s="4">
        <v>351057</v>
      </c>
      <c r="AC269" s="4">
        <v>351057</v>
      </c>
      <c r="AD269" s="4">
        <v>351055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1763041</v>
      </c>
      <c r="AJ269" s="4">
        <v>2114098</v>
      </c>
      <c r="AK269" s="4">
        <v>2465155</v>
      </c>
      <c r="AL269" s="4">
        <v>2816212</v>
      </c>
      <c r="AM269" s="4">
        <v>3167269</v>
      </c>
      <c r="AN269" s="4">
        <v>3518324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162379</v>
      </c>
      <c r="I270" s="3">
        <v>0</v>
      </c>
      <c r="J270" s="3">
        <v>53847389</v>
      </c>
      <c r="K270" s="3">
        <v>53685010</v>
      </c>
      <c r="L270" s="3">
        <v>53685010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44472332</v>
      </c>
      <c r="T270" s="3">
        <v>44472332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5357676</v>
      </c>
      <c r="Z270" s="3">
        <v>5357676</v>
      </c>
      <c r="AA270" s="4">
        <v>5357676</v>
      </c>
      <c r="AB270" s="4">
        <v>5357676</v>
      </c>
      <c r="AC270" s="4">
        <v>5357676</v>
      </c>
      <c r="AD270" s="4">
        <v>5357674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26896632</v>
      </c>
      <c r="AJ270" s="4">
        <v>32254308</v>
      </c>
      <c r="AK270" s="4">
        <v>37611984</v>
      </c>
      <c r="AL270" s="4">
        <v>42969660</v>
      </c>
      <c r="AM270" s="4">
        <v>48327336</v>
      </c>
      <c r="AN270" s="4">
        <v>53685010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45606</v>
      </c>
      <c r="I271" s="1">
        <v>0</v>
      </c>
      <c r="J271" s="3">
        <v>15659772</v>
      </c>
      <c r="K271" s="3">
        <v>15614166</v>
      </c>
      <c r="L271" s="3">
        <v>15614166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12588756</v>
      </c>
      <c r="T271" s="3">
        <v>12588756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1558376</v>
      </c>
      <c r="Z271" s="3">
        <v>1558376</v>
      </c>
      <c r="AA271" s="4">
        <v>1558377</v>
      </c>
      <c r="AB271" s="4">
        <v>1558377</v>
      </c>
      <c r="AC271" s="4">
        <v>1558377</v>
      </c>
      <c r="AD271" s="4">
        <v>1558375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7822284</v>
      </c>
      <c r="AJ271" s="4">
        <v>9380660</v>
      </c>
      <c r="AK271" s="4">
        <v>10939037</v>
      </c>
      <c r="AL271" s="4">
        <v>12497414</v>
      </c>
      <c r="AM271" s="4">
        <v>14055791</v>
      </c>
      <c r="AN271" s="4">
        <v>15614166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26299</v>
      </c>
      <c r="I272" s="1">
        <v>0</v>
      </c>
      <c r="J272" s="3">
        <v>3095526</v>
      </c>
      <c r="K272" s="3">
        <v>3069227</v>
      </c>
      <c r="L272" s="3">
        <v>3069227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1407192</v>
      </c>
      <c r="T272" s="3">
        <v>1407192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305169</v>
      </c>
      <c r="Z272" s="3">
        <v>305169</v>
      </c>
      <c r="AA272" s="4">
        <v>305169</v>
      </c>
      <c r="AB272" s="4">
        <v>305169</v>
      </c>
      <c r="AC272" s="4">
        <v>305169</v>
      </c>
      <c r="AD272" s="4">
        <v>305170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1543381</v>
      </c>
      <c r="AJ272" s="4">
        <v>1848550</v>
      </c>
      <c r="AK272" s="4">
        <v>2153719</v>
      </c>
      <c r="AL272" s="4">
        <v>2458888</v>
      </c>
      <c r="AM272" s="4">
        <v>2764057</v>
      </c>
      <c r="AN272" s="4">
        <v>3069227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9158</v>
      </c>
      <c r="I273" s="1">
        <v>0</v>
      </c>
      <c r="J273" s="3">
        <v>2855019</v>
      </c>
      <c r="K273" s="3">
        <v>2845861</v>
      </c>
      <c r="L273" s="3">
        <v>2845861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2257619</v>
      </c>
      <c r="T273" s="3">
        <v>2257619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283976</v>
      </c>
      <c r="Z273" s="3">
        <v>283976</v>
      </c>
      <c r="AA273" s="4">
        <v>283975</v>
      </c>
      <c r="AB273" s="4">
        <v>283975</v>
      </c>
      <c r="AC273" s="4">
        <v>283975</v>
      </c>
      <c r="AD273" s="4">
        <v>283976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1425984</v>
      </c>
      <c r="AJ273" s="4">
        <v>1709960</v>
      </c>
      <c r="AK273" s="4">
        <v>1993935</v>
      </c>
      <c r="AL273" s="4">
        <v>2277910</v>
      </c>
      <c r="AM273" s="4">
        <v>2561885</v>
      </c>
      <c r="AN273" s="4">
        <v>2845861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4436</v>
      </c>
      <c r="I274" s="1">
        <v>0</v>
      </c>
      <c r="J274" s="3">
        <v>1511525</v>
      </c>
      <c r="K274" s="3">
        <v>1507089</v>
      </c>
      <c r="L274" s="3">
        <v>1507089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1167021</v>
      </c>
      <c r="T274" s="3">
        <v>1167021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150413</v>
      </c>
      <c r="Z274" s="3">
        <v>150413</v>
      </c>
      <c r="AA274" s="4">
        <v>150413</v>
      </c>
      <c r="AB274" s="4">
        <v>150413</v>
      </c>
      <c r="AC274" s="4">
        <v>150413</v>
      </c>
      <c r="AD274" s="4">
        <v>150412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755025</v>
      </c>
      <c r="AJ274" s="4">
        <v>905438</v>
      </c>
      <c r="AK274" s="4">
        <v>1055851</v>
      </c>
      <c r="AL274" s="4">
        <v>1206264</v>
      </c>
      <c r="AM274" s="4">
        <v>1356677</v>
      </c>
      <c r="AN274" s="4">
        <v>1507089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13164</v>
      </c>
      <c r="I275" s="3">
        <v>26814</v>
      </c>
      <c r="J275" s="3">
        <v>4080903</v>
      </c>
      <c r="K275" s="3">
        <v>4067739</v>
      </c>
      <c r="L275" s="3">
        <v>4040925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3221560</v>
      </c>
      <c r="T275" s="3">
        <v>3194746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405897</v>
      </c>
      <c r="Z275" s="3">
        <v>405897</v>
      </c>
      <c r="AA275" s="4">
        <v>399193</v>
      </c>
      <c r="AB275" s="4">
        <v>399193</v>
      </c>
      <c r="AC275" s="4">
        <v>399193</v>
      </c>
      <c r="AD275" s="4">
        <v>399192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2038257</v>
      </c>
      <c r="AJ275" s="4">
        <v>2444154</v>
      </c>
      <c r="AK275" s="4">
        <v>2843347</v>
      </c>
      <c r="AL275" s="4">
        <v>3242540</v>
      </c>
      <c r="AM275" s="4">
        <v>3641733</v>
      </c>
      <c r="AN275" s="4">
        <v>4040925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57010</v>
      </c>
      <c r="I276" s="1">
        <v>0</v>
      </c>
      <c r="J276" s="3">
        <v>22772565</v>
      </c>
      <c r="K276" s="3">
        <v>22715555</v>
      </c>
      <c r="L276" s="3">
        <v>22715555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19102738</v>
      </c>
      <c r="T276" s="3">
        <v>19102738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2267755</v>
      </c>
      <c r="Z276" s="3">
        <v>2267755</v>
      </c>
      <c r="AA276" s="4">
        <v>2267754</v>
      </c>
      <c r="AB276" s="4">
        <v>2267754</v>
      </c>
      <c r="AC276" s="4">
        <v>2267754</v>
      </c>
      <c r="AD276" s="4">
        <v>2267755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11376783</v>
      </c>
      <c r="AJ276" s="4">
        <v>13644538</v>
      </c>
      <c r="AK276" s="4">
        <v>15912292</v>
      </c>
      <c r="AL276" s="4">
        <v>18180046</v>
      </c>
      <c r="AM276" s="4">
        <v>20447800</v>
      </c>
      <c r="AN276" s="4">
        <v>22715555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2990</v>
      </c>
      <c r="I277" s="3">
        <v>0</v>
      </c>
      <c r="J277" s="3">
        <v>916607</v>
      </c>
      <c r="K277" s="3">
        <v>913617</v>
      </c>
      <c r="L277" s="3">
        <v>913617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698097</v>
      </c>
      <c r="T277" s="3">
        <v>698097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91162</v>
      </c>
      <c r="Z277" s="3">
        <v>91162</v>
      </c>
      <c r="AA277" s="4">
        <v>91162</v>
      </c>
      <c r="AB277" s="4">
        <v>91162</v>
      </c>
      <c r="AC277" s="4">
        <v>91162</v>
      </c>
      <c r="AD277" s="4">
        <v>91163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457806</v>
      </c>
      <c r="AJ277" s="4">
        <v>548968</v>
      </c>
      <c r="AK277" s="4">
        <v>640130</v>
      </c>
      <c r="AL277" s="4">
        <v>731292</v>
      </c>
      <c r="AM277" s="4">
        <v>822454</v>
      </c>
      <c r="AN277" s="4">
        <v>913617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21329</v>
      </c>
      <c r="I278" s="1">
        <v>0</v>
      </c>
      <c r="J278" s="3">
        <v>5510859</v>
      </c>
      <c r="K278" s="3">
        <v>5489530</v>
      </c>
      <c r="L278" s="3">
        <v>5489530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4187341</v>
      </c>
      <c r="T278" s="3">
        <v>4187341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547531</v>
      </c>
      <c r="Z278" s="3">
        <v>547531</v>
      </c>
      <c r="AA278" s="4">
        <v>547531</v>
      </c>
      <c r="AB278" s="4">
        <v>547531</v>
      </c>
      <c r="AC278" s="4">
        <v>547531</v>
      </c>
      <c r="AD278" s="4">
        <v>547531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2751875</v>
      </c>
      <c r="AJ278" s="4">
        <v>3299406</v>
      </c>
      <c r="AK278" s="4">
        <v>3846937</v>
      </c>
      <c r="AL278" s="4">
        <v>4394468</v>
      </c>
      <c r="AM278" s="4">
        <v>4941999</v>
      </c>
      <c r="AN278" s="4">
        <v>5489530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17330</v>
      </c>
      <c r="I279" s="1">
        <v>0</v>
      </c>
      <c r="J279" s="3">
        <v>5154802</v>
      </c>
      <c r="K279" s="3">
        <v>5137472</v>
      </c>
      <c r="L279" s="3">
        <v>5137472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4054630</v>
      </c>
      <c r="T279" s="3">
        <v>4054630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512592</v>
      </c>
      <c r="Z279" s="3">
        <v>512592</v>
      </c>
      <c r="AA279" s="4">
        <v>512592</v>
      </c>
      <c r="AB279" s="4">
        <v>512592</v>
      </c>
      <c r="AC279" s="4">
        <v>512592</v>
      </c>
      <c r="AD279" s="4">
        <v>512592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2574512</v>
      </c>
      <c r="AJ279" s="4">
        <v>3087104</v>
      </c>
      <c r="AK279" s="4">
        <v>3599696</v>
      </c>
      <c r="AL279" s="4">
        <v>4112288</v>
      </c>
      <c r="AM279" s="4">
        <v>4624880</v>
      </c>
      <c r="AN279" s="4">
        <v>5137472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18661</v>
      </c>
      <c r="I280" s="1">
        <v>0</v>
      </c>
      <c r="J280" s="3">
        <v>5861961</v>
      </c>
      <c r="K280" s="3">
        <v>5843300</v>
      </c>
      <c r="L280" s="3">
        <v>5843300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4762119</v>
      </c>
      <c r="T280" s="3">
        <v>4762119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583086</v>
      </c>
      <c r="Z280" s="3">
        <v>583086</v>
      </c>
      <c r="AA280" s="4">
        <v>583086</v>
      </c>
      <c r="AB280" s="4">
        <v>583086</v>
      </c>
      <c r="AC280" s="4">
        <v>583086</v>
      </c>
      <c r="AD280" s="4">
        <v>583086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2927870</v>
      </c>
      <c r="AJ280" s="4">
        <v>3510956</v>
      </c>
      <c r="AK280" s="4">
        <v>4094042</v>
      </c>
      <c r="AL280" s="4">
        <v>4677128</v>
      </c>
      <c r="AM280" s="4">
        <v>5260214</v>
      </c>
      <c r="AN280" s="4">
        <v>5843300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12953</v>
      </c>
      <c r="I281" s="3">
        <v>0</v>
      </c>
      <c r="J281" s="3">
        <v>3413548</v>
      </c>
      <c r="K281" s="3">
        <v>3400595</v>
      </c>
      <c r="L281" s="3">
        <v>3400595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2725190</v>
      </c>
      <c r="T281" s="3">
        <v>2725190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339196</v>
      </c>
      <c r="Z281" s="3">
        <v>339196</v>
      </c>
      <c r="AA281" s="4">
        <v>339196</v>
      </c>
      <c r="AB281" s="4">
        <v>339196</v>
      </c>
      <c r="AC281" s="4">
        <v>339196</v>
      </c>
      <c r="AD281" s="4">
        <v>339195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1704616</v>
      </c>
      <c r="AJ281" s="4">
        <v>2043812</v>
      </c>
      <c r="AK281" s="4">
        <v>2383008</v>
      </c>
      <c r="AL281" s="4">
        <v>2722204</v>
      </c>
      <c r="AM281" s="4">
        <v>3061400</v>
      </c>
      <c r="AN281" s="4">
        <v>3400595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14774</v>
      </c>
      <c r="I282" s="1">
        <v>0</v>
      </c>
      <c r="J282" s="3">
        <v>4560580</v>
      </c>
      <c r="K282" s="3">
        <v>4545806</v>
      </c>
      <c r="L282" s="3">
        <v>4545806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3615558</v>
      </c>
      <c r="T282" s="3">
        <v>3615558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453596</v>
      </c>
      <c r="Z282" s="3">
        <v>453596</v>
      </c>
      <c r="AA282" s="4">
        <v>453596</v>
      </c>
      <c r="AB282" s="4">
        <v>453596</v>
      </c>
      <c r="AC282" s="4">
        <v>453596</v>
      </c>
      <c r="AD282" s="4">
        <v>453594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2277828</v>
      </c>
      <c r="AJ282" s="4">
        <v>2731424</v>
      </c>
      <c r="AK282" s="4">
        <v>3185020</v>
      </c>
      <c r="AL282" s="4">
        <v>3638616</v>
      </c>
      <c r="AM282" s="4">
        <v>4092212</v>
      </c>
      <c r="AN282" s="4">
        <v>4545806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5985</v>
      </c>
      <c r="I283" s="1">
        <v>0</v>
      </c>
      <c r="J283" s="3">
        <v>1783996</v>
      </c>
      <c r="K283" s="3">
        <v>1778011</v>
      </c>
      <c r="L283" s="3">
        <v>1778011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1390396</v>
      </c>
      <c r="T283" s="3">
        <v>1390396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177402</v>
      </c>
      <c r="Z283" s="3">
        <v>177402</v>
      </c>
      <c r="AA283" s="4">
        <v>177402</v>
      </c>
      <c r="AB283" s="4">
        <v>177402</v>
      </c>
      <c r="AC283" s="4">
        <v>177402</v>
      </c>
      <c r="AD283" s="4">
        <v>177401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891002</v>
      </c>
      <c r="AJ283" s="4">
        <v>1068404</v>
      </c>
      <c r="AK283" s="4">
        <v>1245806</v>
      </c>
      <c r="AL283" s="4">
        <v>1423208</v>
      </c>
      <c r="AM283" s="4">
        <v>1600610</v>
      </c>
      <c r="AN283" s="4">
        <v>1778011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8573</v>
      </c>
      <c r="I284" s="1">
        <v>0</v>
      </c>
      <c r="J284" s="3">
        <v>2781528</v>
      </c>
      <c r="K284" s="3">
        <v>2772955</v>
      </c>
      <c r="L284" s="3">
        <v>2772955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2306194</v>
      </c>
      <c r="T284" s="3">
        <v>2306194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276724</v>
      </c>
      <c r="Z284" s="3">
        <v>276724</v>
      </c>
      <c r="AA284" s="4">
        <v>276724</v>
      </c>
      <c r="AB284" s="4">
        <v>276724</v>
      </c>
      <c r="AC284" s="4">
        <v>276724</v>
      </c>
      <c r="AD284" s="4">
        <v>276723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1389336</v>
      </c>
      <c r="AJ284" s="4">
        <v>1666060</v>
      </c>
      <c r="AK284" s="4">
        <v>1942784</v>
      </c>
      <c r="AL284" s="4">
        <v>2219508</v>
      </c>
      <c r="AM284" s="4">
        <v>2496232</v>
      </c>
      <c r="AN284" s="4">
        <v>2772955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7989</v>
      </c>
      <c r="I285" s="3">
        <v>0</v>
      </c>
      <c r="J285" s="3">
        <v>2221872</v>
      </c>
      <c r="K285" s="3">
        <v>2213883</v>
      </c>
      <c r="L285" s="3">
        <v>2213883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1658700</v>
      </c>
      <c r="T285" s="3">
        <v>1658700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220856</v>
      </c>
      <c r="Z285" s="3">
        <v>220856</v>
      </c>
      <c r="AA285" s="4">
        <v>220856</v>
      </c>
      <c r="AB285" s="4">
        <v>220856</v>
      </c>
      <c r="AC285" s="4">
        <v>220856</v>
      </c>
      <c r="AD285" s="4">
        <v>220855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1109604</v>
      </c>
      <c r="AJ285" s="4">
        <v>1330460</v>
      </c>
      <c r="AK285" s="4">
        <v>1551316</v>
      </c>
      <c r="AL285" s="4">
        <v>1772172</v>
      </c>
      <c r="AM285" s="4">
        <v>1993028</v>
      </c>
      <c r="AN285" s="4">
        <v>2213883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7273</v>
      </c>
      <c r="I286" s="1">
        <v>0</v>
      </c>
      <c r="J286" s="3">
        <v>2558792</v>
      </c>
      <c r="K286" s="3">
        <v>2551519</v>
      </c>
      <c r="L286" s="3">
        <v>2551519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2097671</v>
      </c>
      <c r="T286" s="3">
        <v>2097671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254667</v>
      </c>
      <c r="Z286" s="3">
        <v>254667</v>
      </c>
      <c r="AA286" s="4">
        <v>254667</v>
      </c>
      <c r="AB286" s="4">
        <v>254667</v>
      </c>
      <c r="AC286" s="4">
        <v>254667</v>
      </c>
      <c r="AD286" s="4">
        <v>254668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1278183</v>
      </c>
      <c r="AJ286" s="4">
        <v>1532850</v>
      </c>
      <c r="AK286" s="4">
        <v>1787517</v>
      </c>
      <c r="AL286" s="4">
        <v>2042184</v>
      </c>
      <c r="AM286" s="4">
        <v>2296851</v>
      </c>
      <c r="AN286" s="4">
        <v>2551519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3603</v>
      </c>
      <c r="I287" s="1">
        <v>0</v>
      </c>
      <c r="J287" s="3">
        <v>809790</v>
      </c>
      <c r="K287" s="3">
        <v>806187</v>
      </c>
      <c r="L287" s="3">
        <v>806187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599265</v>
      </c>
      <c r="T287" s="3">
        <v>599265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80379</v>
      </c>
      <c r="Z287" s="3">
        <v>80379</v>
      </c>
      <c r="AA287" s="4">
        <v>80378</v>
      </c>
      <c r="AB287" s="4">
        <v>80378</v>
      </c>
      <c r="AC287" s="4">
        <v>80378</v>
      </c>
      <c r="AD287" s="4">
        <v>80379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404295</v>
      </c>
      <c r="AJ287" s="4">
        <v>484674</v>
      </c>
      <c r="AK287" s="4">
        <v>565052</v>
      </c>
      <c r="AL287" s="4">
        <v>645430</v>
      </c>
      <c r="AM287" s="4">
        <v>725808</v>
      </c>
      <c r="AN287" s="4">
        <v>806187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17220</v>
      </c>
      <c r="I288" s="1">
        <v>0</v>
      </c>
      <c r="J288" s="3">
        <v>5145799</v>
      </c>
      <c r="K288" s="3">
        <v>5128579</v>
      </c>
      <c r="L288" s="3">
        <v>5128579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4128996</v>
      </c>
      <c r="T288" s="3">
        <v>4128996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511710</v>
      </c>
      <c r="Z288" s="3">
        <v>511710</v>
      </c>
      <c r="AA288" s="4">
        <v>511710</v>
      </c>
      <c r="AB288" s="4">
        <v>511710</v>
      </c>
      <c r="AC288" s="4">
        <v>511710</v>
      </c>
      <c r="AD288" s="4">
        <v>511709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2570030</v>
      </c>
      <c r="AJ288" s="4">
        <v>3081740</v>
      </c>
      <c r="AK288" s="4">
        <v>3593450</v>
      </c>
      <c r="AL288" s="4">
        <v>4105160</v>
      </c>
      <c r="AM288" s="4">
        <v>4616870</v>
      </c>
      <c r="AN288" s="4">
        <v>5128579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8690</v>
      </c>
      <c r="I289" s="1">
        <v>0</v>
      </c>
      <c r="J289" s="3">
        <v>1632685</v>
      </c>
      <c r="K289" s="3">
        <v>1623995</v>
      </c>
      <c r="L289" s="3">
        <v>1623995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1007553</v>
      </c>
      <c r="T289" s="3">
        <v>1007553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161820</v>
      </c>
      <c r="Z289" s="3">
        <v>161820</v>
      </c>
      <c r="AA289" s="4">
        <v>161820</v>
      </c>
      <c r="AB289" s="4">
        <v>161820</v>
      </c>
      <c r="AC289" s="4">
        <v>161820</v>
      </c>
      <c r="AD289" s="4">
        <v>161819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814896</v>
      </c>
      <c r="AJ289" s="4">
        <v>976716</v>
      </c>
      <c r="AK289" s="4">
        <v>1138536</v>
      </c>
      <c r="AL289" s="4">
        <v>1300356</v>
      </c>
      <c r="AM289" s="4">
        <v>1462176</v>
      </c>
      <c r="AN289" s="4">
        <v>1623995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77643</v>
      </c>
      <c r="I290" s="1">
        <v>0</v>
      </c>
      <c r="J290" s="3">
        <v>23699201</v>
      </c>
      <c r="K290" s="3">
        <v>23621558</v>
      </c>
      <c r="L290" s="3">
        <v>23621558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18788061</v>
      </c>
      <c r="T290" s="3">
        <v>18788061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2356980</v>
      </c>
      <c r="Z290" s="3">
        <v>2356980</v>
      </c>
      <c r="AA290" s="4">
        <v>2356980</v>
      </c>
      <c r="AB290" s="4">
        <v>2356980</v>
      </c>
      <c r="AC290" s="4">
        <v>2356980</v>
      </c>
      <c r="AD290" s="4">
        <v>2356978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11836660</v>
      </c>
      <c r="AJ290" s="4">
        <v>14193640</v>
      </c>
      <c r="AK290" s="4">
        <v>16550620</v>
      </c>
      <c r="AL290" s="4">
        <v>18907600</v>
      </c>
      <c r="AM290" s="4">
        <v>21264580</v>
      </c>
      <c r="AN290" s="4">
        <v>23621558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21777</v>
      </c>
      <c r="I291" s="3">
        <v>0</v>
      </c>
      <c r="J291" s="3">
        <v>6248563</v>
      </c>
      <c r="K291" s="3">
        <v>6226786</v>
      </c>
      <c r="L291" s="3">
        <v>6226786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4884546</v>
      </c>
      <c r="T291" s="3">
        <v>4884546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621227</v>
      </c>
      <c r="Z291" s="3">
        <v>621227</v>
      </c>
      <c r="AA291" s="4">
        <v>621227</v>
      </c>
      <c r="AB291" s="4">
        <v>621227</v>
      </c>
      <c r="AC291" s="4">
        <v>621227</v>
      </c>
      <c r="AD291" s="4">
        <v>621227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3120651</v>
      </c>
      <c r="AJ291" s="4">
        <v>3741878</v>
      </c>
      <c r="AK291" s="4">
        <v>4363105</v>
      </c>
      <c r="AL291" s="4">
        <v>4984332</v>
      </c>
      <c r="AM291" s="4">
        <v>5605559</v>
      </c>
      <c r="AN291" s="4">
        <v>6226786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20143</v>
      </c>
      <c r="I292" s="1">
        <v>0</v>
      </c>
      <c r="J292" s="3">
        <v>5986792</v>
      </c>
      <c r="K292" s="3">
        <v>5966649</v>
      </c>
      <c r="L292" s="3">
        <v>5966649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4716101</v>
      </c>
      <c r="T292" s="3">
        <v>4716101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595322</v>
      </c>
      <c r="Z292" s="3">
        <v>595322</v>
      </c>
      <c r="AA292" s="4">
        <v>595322</v>
      </c>
      <c r="AB292" s="4">
        <v>595322</v>
      </c>
      <c r="AC292" s="4">
        <v>595322</v>
      </c>
      <c r="AD292" s="4">
        <v>595323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2990038</v>
      </c>
      <c r="AJ292" s="4">
        <v>3585360</v>
      </c>
      <c r="AK292" s="4">
        <v>4180682</v>
      </c>
      <c r="AL292" s="4">
        <v>4776004</v>
      </c>
      <c r="AM292" s="4">
        <v>5371326</v>
      </c>
      <c r="AN292" s="4">
        <v>5966649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7005</v>
      </c>
      <c r="I293" s="1">
        <v>0</v>
      </c>
      <c r="J293" s="3">
        <v>2088116</v>
      </c>
      <c r="K293" s="3">
        <v>2081111</v>
      </c>
      <c r="L293" s="3">
        <v>2081111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1649673</v>
      </c>
      <c r="T293" s="3">
        <v>1649673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207644</v>
      </c>
      <c r="Z293" s="3">
        <v>207644</v>
      </c>
      <c r="AA293" s="4">
        <v>207644</v>
      </c>
      <c r="AB293" s="4">
        <v>207644</v>
      </c>
      <c r="AC293" s="4">
        <v>207644</v>
      </c>
      <c r="AD293" s="4">
        <v>207643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1042892</v>
      </c>
      <c r="AJ293" s="4">
        <v>1250536</v>
      </c>
      <c r="AK293" s="4">
        <v>1458180</v>
      </c>
      <c r="AL293" s="4">
        <v>1665824</v>
      </c>
      <c r="AM293" s="4">
        <v>1873468</v>
      </c>
      <c r="AN293" s="4">
        <v>2081111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36513</v>
      </c>
      <c r="I294" s="1">
        <v>0</v>
      </c>
      <c r="J294" s="3">
        <v>11751981</v>
      </c>
      <c r="K294" s="3">
        <v>11715468</v>
      </c>
      <c r="L294" s="3">
        <v>11715468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9449697</v>
      </c>
      <c r="T294" s="3">
        <v>9449697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1169113</v>
      </c>
      <c r="Z294" s="3">
        <v>1169113</v>
      </c>
      <c r="AA294" s="4">
        <v>1169113</v>
      </c>
      <c r="AB294" s="4">
        <v>1169113</v>
      </c>
      <c r="AC294" s="4">
        <v>1169113</v>
      </c>
      <c r="AD294" s="4">
        <v>1169111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5869905</v>
      </c>
      <c r="AJ294" s="4">
        <v>7039018</v>
      </c>
      <c r="AK294" s="4">
        <v>8208131</v>
      </c>
      <c r="AL294" s="4">
        <v>9377244</v>
      </c>
      <c r="AM294" s="4">
        <v>10546357</v>
      </c>
      <c r="AN294" s="4">
        <v>11715468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11020</v>
      </c>
      <c r="I295" s="1">
        <v>0</v>
      </c>
      <c r="J295" s="3">
        <v>3780669</v>
      </c>
      <c r="K295" s="3">
        <v>3769649</v>
      </c>
      <c r="L295" s="3">
        <v>3769649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3038170</v>
      </c>
      <c r="T295" s="3">
        <v>3038170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376230</v>
      </c>
      <c r="Z295" s="3">
        <v>376230</v>
      </c>
      <c r="AA295" s="4">
        <v>376230</v>
      </c>
      <c r="AB295" s="4">
        <v>376230</v>
      </c>
      <c r="AC295" s="4">
        <v>376230</v>
      </c>
      <c r="AD295" s="4">
        <v>376231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1888498</v>
      </c>
      <c r="AJ295" s="4">
        <v>2264728</v>
      </c>
      <c r="AK295" s="4">
        <v>2640958</v>
      </c>
      <c r="AL295" s="4">
        <v>3017188</v>
      </c>
      <c r="AM295" s="4">
        <v>3393418</v>
      </c>
      <c r="AN295" s="4">
        <v>3769649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18814</v>
      </c>
      <c r="I296" s="1">
        <v>0</v>
      </c>
      <c r="J296" s="3">
        <v>5136641</v>
      </c>
      <c r="K296" s="3">
        <v>5117827</v>
      </c>
      <c r="L296" s="3">
        <v>5117827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3972358</v>
      </c>
      <c r="T296" s="3">
        <v>3972358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510529</v>
      </c>
      <c r="Z296" s="3">
        <v>510529</v>
      </c>
      <c r="AA296" s="4">
        <v>510528</v>
      </c>
      <c r="AB296" s="4">
        <v>510528</v>
      </c>
      <c r="AC296" s="4">
        <v>510528</v>
      </c>
      <c r="AD296" s="4">
        <v>510529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2565185</v>
      </c>
      <c r="AJ296" s="4">
        <v>3075714</v>
      </c>
      <c r="AK296" s="4">
        <v>3586242</v>
      </c>
      <c r="AL296" s="4">
        <v>4096770</v>
      </c>
      <c r="AM296" s="4">
        <v>4607298</v>
      </c>
      <c r="AN296" s="4">
        <v>5117827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12034</v>
      </c>
      <c r="I297" s="1">
        <v>0</v>
      </c>
      <c r="J297" s="3">
        <v>3743186</v>
      </c>
      <c r="K297" s="3">
        <v>3731152</v>
      </c>
      <c r="L297" s="3">
        <v>3731152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2982471</v>
      </c>
      <c r="T297" s="3">
        <v>2982471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372313</v>
      </c>
      <c r="Z297" s="3">
        <v>372313</v>
      </c>
      <c r="AA297" s="4">
        <v>372313</v>
      </c>
      <c r="AB297" s="4">
        <v>372313</v>
      </c>
      <c r="AC297" s="4">
        <v>372313</v>
      </c>
      <c r="AD297" s="4">
        <v>372311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1869589</v>
      </c>
      <c r="AJ297" s="4">
        <v>2241902</v>
      </c>
      <c r="AK297" s="4">
        <v>2614215</v>
      </c>
      <c r="AL297" s="4">
        <v>2986528</v>
      </c>
      <c r="AM297" s="4">
        <v>3358841</v>
      </c>
      <c r="AN297" s="4">
        <v>3731152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14810</v>
      </c>
      <c r="I298" s="3">
        <v>0</v>
      </c>
      <c r="J298" s="3">
        <v>4801270</v>
      </c>
      <c r="K298" s="3">
        <v>4786460</v>
      </c>
      <c r="L298" s="3">
        <v>4786460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3805771</v>
      </c>
      <c r="T298" s="3">
        <v>3805771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477659</v>
      </c>
      <c r="Z298" s="3">
        <v>477659</v>
      </c>
      <c r="AA298" s="4">
        <v>477659</v>
      </c>
      <c r="AB298" s="4">
        <v>477659</v>
      </c>
      <c r="AC298" s="4">
        <v>477659</v>
      </c>
      <c r="AD298" s="4">
        <v>477657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2398167</v>
      </c>
      <c r="AJ298" s="4">
        <v>2875826</v>
      </c>
      <c r="AK298" s="4">
        <v>3353485</v>
      </c>
      <c r="AL298" s="4">
        <v>3831144</v>
      </c>
      <c r="AM298" s="4">
        <v>4308803</v>
      </c>
      <c r="AN298" s="4">
        <v>4786460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36615</v>
      </c>
      <c r="I299" s="1">
        <v>0</v>
      </c>
      <c r="J299" s="3">
        <v>12464201</v>
      </c>
      <c r="K299" s="3">
        <v>12427586</v>
      </c>
      <c r="L299" s="3">
        <v>12427586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10179299</v>
      </c>
      <c r="T299" s="3">
        <v>10179299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1240318</v>
      </c>
      <c r="Z299" s="3">
        <v>1240318</v>
      </c>
      <c r="AA299" s="4">
        <v>1240318</v>
      </c>
      <c r="AB299" s="4">
        <v>1240318</v>
      </c>
      <c r="AC299" s="4">
        <v>1240318</v>
      </c>
      <c r="AD299" s="4">
        <v>1240316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6225998</v>
      </c>
      <c r="AJ299" s="4">
        <v>7466316</v>
      </c>
      <c r="AK299" s="4">
        <v>8706634</v>
      </c>
      <c r="AL299" s="4">
        <v>9946952</v>
      </c>
      <c r="AM299" s="4">
        <v>11187270</v>
      </c>
      <c r="AN299" s="4">
        <v>12427586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240322</v>
      </c>
      <c r="I300" s="1">
        <v>0</v>
      </c>
      <c r="J300" s="3">
        <v>92862594</v>
      </c>
      <c r="K300" s="3">
        <v>92622272</v>
      </c>
      <c r="L300" s="3">
        <v>92622272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78194087</v>
      </c>
      <c r="T300" s="3">
        <v>78194087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9246206</v>
      </c>
      <c r="Z300" s="3">
        <v>9246206</v>
      </c>
      <c r="AA300" s="4">
        <v>9246206</v>
      </c>
      <c r="AB300" s="4">
        <v>9246206</v>
      </c>
      <c r="AC300" s="4">
        <v>9246206</v>
      </c>
      <c r="AD300" s="4">
        <v>9246206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46391242</v>
      </c>
      <c r="AJ300" s="4">
        <v>55637448</v>
      </c>
      <c r="AK300" s="4">
        <v>64883654</v>
      </c>
      <c r="AL300" s="4">
        <v>74129860</v>
      </c>
      <c r="AM300" s="4">
        <v>83376066</v>
      </c>
      <c r="AN300" s="4">
        <v>92622272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296203</v>
      </c>
      <c r="I301" s="3">
        <v>0</v>
      </c>
      <c r="J301" s="3">
        <v>83018547</v>
      </c>
      <c r="K301" s="3">
        <v>82722344</v>
      </c>
      <c r="L301" s="3">
        <v>82722344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67505510</v>
      </c>
      <c r="T301" s="3">
        <v>67505510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8252487</v>
      </c>
      <c r="Z301" s="3">
        <v>8252487</v>
      </c>
      <c r="AA301" s="4">
        <v>8252488</v>
      </c>
      <c r="AB301" s="4">
        <v>8252488</v>
      </c>
      <c r="AC301" s="4">
        <v>8252488</v>
      </c>
      <c r="AD301" s="4">
        <v>8252486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41459907</v>
      </c>
      <c r="AJ301" s="4">
        <v>49712394</v>
      </c>
      <c r="AK301" s="4">
        <v>57964882</v>
      </c>
      <c r="AL301" s="4">
        <v>66217370</v>
      </c>
      <c r="AM301" s="4">
        <v>74469858</v>
      </c>
      <c r="AN301" s="4">
        <v>82722344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49491</v>
      </c>
      <c r="I302" s="1">
        <v>0</v>
      </c>
      <c r="J302" s="3">
        <v>15704683</v>
      </c>
      <c r="K302" s="3">
        <v>15655192</v>
      </c>
      <c r="L302" s="3">
        <v>15655192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12615778</v>
      </c>
      <c r="T302" s="3">
        <v>12615778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1562220</v>
      </c>
      <c r="Z302" s="3">
        <v>1562220</v>
      </c>
      <c r="AA302" s="4">
        <v>1562220</v>
      </c>
      <c r="AB302" s="4">
        <v>1562220</v>
      </c>
      <c r="AC302" s="4">
        <v>1562220</v>
      </c>
      <c r="AD302" s="4">
        <v>1562220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7844092</v>
      </c>
      <c r="AJ302" s="4">
        <v>9406312</v>
      </c>
      <c r="AK302" s="4">
        <v>10968532</v>
      </c>
      <c r="AL302" s="4">
        <v>12530752</v>
      </c>
      <c r="AM302" s="4">
        <v>14092972</v>
      </c>
      <c r="AN302" s="4">
        <v>15655192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12937</v>
      </c>
      <c r="I303" s="1">
        <v>0</v>
      </c>
      <c r="J303" s="3">
        <v>3662431</v>
      </c>
      <c r="K303" s="3">
        <v>3649494</v>
      </c>
      <c r="L303" s="3">
        <v>3649494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2821392</v>
      </c>
      <c r="T303" s="3">
        <v>2821392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364087</v>
      </c>
      <c r="Z303" s="3">
        <v>364087</v>
      </c>
      <c r="AA303" s="4">
        <v>364087</v>
      </c>
      <c r="AB303" s="4">
        <v>364087</v>
      </c>
      <c r="AC303" s="4">
        <v>364087</v>
      </c>
      <c r="AD303" s="4">
        <v>364087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1829059</v>
      </c>
      <c r="AJ303" s="4">
        <v>2193146</v>
      </c>
      <c r="AK303" s="4">
        <v>2557233</v>
      </c>
      <c r="AL303" s="4">
        <v>2921320</v>
      </c>
      <c r="AM303" s="4">
        <v>3285407</v>
      </c>
      <c r="AN303" s="4">
        <v>3649494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38939</v>
      </c>
      <c r="I304" s="3">
        <v>0</v>
      </c>
      <c r="J304" s="3">
        <v>11796836</v>
      </c>
      <c r="K304" s="3">
        <v>11757897</v>
      </c>
      <c r="L304" s="3">
        <v>11757897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9279257</v>
      </c>
      <c r="T304" s="3">
        <v>9279257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1173194</v>
      </c>
      <c r="Z304" s="3">
        <v>1173194</v>
      </c>
      <c r="AA304" s="4">
        <v>1173193</v>
      </c>
      <c r="AB304" s="4">
        <v>1173193</v>
      </c>
      <c r="AC304" s="4">
        <v>1173193</v>
      </c>
      <c r="AD304" s="4">
        <v>1173194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5891930</v>
      </c>
      <c r="AJ304" s="4">
        <v>7065124</v>
      </c>
      <c r="AK304" s="4">
        <v>8238317</v>
      </c>
      <c r="AL304" s="4">
        <v>9411510</v>
      </c>
      <c r="AM304" s="4">
        <v>10584703</v>
      </c>
      <c r="AN304" s="4">
        <v>11757897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7388</v>
      </c>
      <c r="I305" s="3">
        <v>113706</v>
      </c>
      <c r="J305" s="3">
        <v>1722170</v>
      </c>
      <c r="K305" s="3">
        <v>1714782</v>
      </c>
      <c r="L305" s="3">
        <v>1601076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1243474</v>
      </c>
      <c r="T305" s="3">
        <v>1129768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170986</v>
      </c>
      <c r="Z305" s="3">
        <v>170986</v>
      </c>
      <c r="AA305" s="4">
        <v>142559</v>
      </c>
      <c r="AB305" s="4">
        <v>142559</v>
      </c>
      <c r="AC305" s="4">
        <v>142559</v>
      </c>
      <c r="AD305" s="4">
        <v>142559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859854</v>
      </c>
      <c r="AJ305" s="4">
        <v>1030840</v>
      </c>
      <c r="AK305" s="4">
        <v>1173399</v>
      </c>
      <c r="AL305" s="4">
        <v>1315958</v>
      </c>
      <c r="AM305" s="4">
        <v>1458517</v>
      </c>
      <c r="AN305" s="4">
        <v>1601076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17697</v>
      </c>
      <c r="I306" s="1">
        <v>0</v>
      </c>
      <c r="J306" s="3">
        <v>4976278</v>
      </c>
      <c r="K306" s="3">
        <v>4958581</v>
      </c>
      <c r="L306" s="3">
        <v>4958581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3849808</v>
      </c>
      <c r="T306" s="3">
        <v>3849808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494678</v>
      </c>
      <c r="Z306" s="3">
        <v>494678</v>
      </c>
      <c r="AA306" s="4">
        <v>494678</v>
      </c>
      <c r="AB306" s="4">
        <v>494678</v>
      </c>
      <c r="AC306" s="4">
        <v>494678</v>
      </c>
      <c r="AD306" s="4">
        <v>494679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2485190</v>
      </c>
      <c r="AJ306" s="4">
        <v>2979868</v>
      </c>
      <c r="AK306" s="4">
        <v>3474546</v>
      </c>
      <c r="AL306" s="4">
        <v>3969224</v>
      </c>
      <c r="AM306" s="4">
        <v>4463902</v>
      </c>
      <c r="AN306" s="4">
        <v>4958581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9120</v>
      </c>
      <c r="I307" s="3">
        <v>78614</v>
      </c>
      <c r="J307" s="3">
        <v>2804784</v>
      </c>
      <c r="K307" s="3">
        <v>2795664</v>
      </c>
      <c r="L307" s="3">
        <v>2717050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2113412</v>
      </c>
      <c r="T307" s="3">
        <v>2034798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278959</v>
      </c>
      <c r="Z307" s="3">
        <v>278959</v>
      </c>
      <c r="AA307" s="4">
        <v>259305</v>
      </c>
      <c r="AB307" s="4">
        <v>259305</v>
      </c>
      <c r="AC307" s="4">
        <v>259305</v>
      </c>
      <c r="AD307" s="4">
        <v>259305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1400871</v>
      </c>
      <c r="AJ307" s="4">
        <v>1679830</v>
      </c>
      <c r="AK307" s="4">
        <v>1939135</v>
      </c>
      <c r="AL307" s="4">
        <v>2198440</v>
      </c>
      <c r="AM307" s="4">
        <v>2457745</v>
      </c>
      <c r="AN307" s="4">
        <v>2717050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6039</v>
      </c>
      <c r="I308" s="1">
        <v>0</v>
      </c>
      <c r="J308" s="3">
        <v>1627096</v>
      </c>
      <c r="K308" s="3">
        <v>1621057</v>
      </c>
      <c r="L308" s="3">
        <v>1621057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1217740</v>
      </c>
      <c r="T308" s="3">
        <v>1217740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161703</v>
      </c>
      <c r="Z308" s="3">
        <v>161703</v>
      </c>
      <c r="AA308" s="4">
        <v>161703</v>
      </c>
      <c r="AB308" s="4">
        <v>161703</v>
      </c>
      <c r="AC308" s="4">
        <v>161703</v>
      </c>
      <c r="AD308" s="4">
        <v>161702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812543</v>
      </c>
      <c r="AJ308" s="4">
        <v>974246</v>
      </c>
      <c r="AK308" s="4">
        <v>1135949</v>
      </c>
      <c r="AL308" s="4">
        <v>1297652</v>
      </c>
      <c r="AM308" s="4">
        <v>1459355</v>
      </c>
      <c r="AN308" s="4">
        <v>1621057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30704</v>
      </c>
      <c r="I309" s="1">
        <v>0</v>
      </c>
      <c r="J309" s="3">
        <v>8935538</v>
      </c>
      <c r="K309" s="3">
        <v>8904834</v>
      </c>
      <c r="L309" s="3">
        <v>8904834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7007293</v>
      </c>
      <c r="T309" s="3">
        <v>7007293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888436</v>
      </c>
      <c r="Z309" s="3">
        <v>888436</v>
      </c>
      <c r="AA309" s="4">
        <v>888437</v>
      </c>
      <c r="AB309" s="4">
        <v>888437</v>
      </c>
      <c r="AC309" s="4">
        <v>888437</v>
      </c>
      <c r="AD309" s="4">
        <v>888435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4462652</v>
      </c>
      <c r="AJ309" s="4">
        <v>5351088</v>
      </c>
      <c r="AK309" s="4">
        <v>6239525</v>
      </c>
      <c r="AL309" s="4">
        <v>7127962</v>
      </c>
      <c r="AM309" s="4">
        <v>8016399</v>
      </c>
      <c r="AN309" s="4">
        <v>8904834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195427</v>
      </c>
      <c r="I310" s="3">
        <v>0</v>
      </c>
      <c r="J310" s="3">
        <v>51058293</v>
      </c>
      <c r="K310" s="3">
        <v>50862866</v>
      </c>
      <c r="L310" s="3">
        <v>50862866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39617221</v>
      </c>
      <c r="T310" s="3">
        <v>39617221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5073258</v>
      </c>
      <c r="Z310" s="3">
        <v>5073258</v>
      </c>
      <c r="AA310" s="4">
        <v>5073259</v>
      </c>
      <c r="AB310" s="4">
        <v>5073259</v>
      </c>
      <c r="AC310" s="4">
        <v>5073259</v>
      </c>
      <c r="AD310" s="4">
        <v>5073257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25496574</v>
      </c>
      <c r="AJ310" s="4">
        <v>30569832</v>
      </c>
      <c r="AK310" s="4">
        <v>35643091</v>
      </c>
      <c r="AL310" s="4">
        <v>40716350</v>
      </c>
      <c r="AM310" s="4">
        <v>45789609</v>
      </c>
      <c r="AN310" s="4">
        <v>50862866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72063</v>
      </c>
      <c r="I311" s="1">
        <v>0</v>
      </c>
      <c r="J311" s="3">
        <v>20478020</v>
      </c>
      <c r="K311" s="3">
        <v>20405957</v>
      </c>
      <c r="L311" s="3">
        <v>20405957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15591327</v>
      </c>
      <c r="T311" s="3">
        <v>15591327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2035792</v>
      </c>
      <c r="Z311" s="3">
        <v>2035792</v>
      </c>
      <c r="AA311" s="4">
        <v>2035791</v>
      </c>
      <c r="AB311" s="4">
        <v>2035791</v>
      </c>
      <c r="AC311" s="4">
        <v>2035791</v>
      </c>
      <c r="AD311" s="4">
        <v>2035792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10227000</v>
      </c>
      <c r="AJ311" s="4">
        <v>12262792</v>
      </c>
      <c r="AK311" s="4">
        <v>14298583</v>
      </c>
      <c r="AL311" s="4">
        <v>16334374</v>
      </c>
      <c r="AM311" s="4">
        <v>18370165</v>
      </c>
      <c r="AN311" s="4">
        <v>20405957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8023</v>
      </c>
      <c r="I312" s="1">
        <v>0</v>
      </c>
      <c r="J312" s="3">
        <v>1995800</v>
      </c>
      <c r="K312" s="3">
        <v>1987777</v>
      </c>
      <c r="L312" s="3">
        <v>1987777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1522548</v>
      </c>
      <c r="T312" s="3">
        <v>1522548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198243</v>
      </c>
      <c r="Z312" s="3">
        <v>198243</v>
      </c>
      <c r="AA312" s="4">
        <v>198243</v>
      </c>
      <c r="AB312" s="4">
        <v>198243</v>
      </c>
      <c r="AC312" s="4">
        <v>198243</v>
      </c>
      <c r="AD312" s="4">
        <v>198242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996563</v>
      </c>
      <c r="AJ312" s="4">
        <v>1194806</v>
      </c>
      <c r="AK312" s="4">
        <v>1393049</v>
      </c>
      <c r="AL312" s="4">
        <v>1591292</v>
      </c>
      <c r="AM312" s="4">
        <v>1789535</v>
      </c>
      <c r="AN312" s="4">
        <v>1987777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27812</v>
      </c>
      <c r="I313" s="1">
        <v>0</v>
      </c>
      <c r="J313" s="3">
        <v>9816648</v>
      </c>
      <c r="K313" s="3">
        <v>9788836</v>
      </c>
      <c r="L313" s="3">
        <v>9788836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8080041</v>
      </c>
      <c r="T313" s="3">
        <v>8080041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977029</v>
      </c>
      <c r="Z313" s="3">
        <v>977029</v>
      </c>
      <c r="AA313" s="4">
        <v>977030</v>
      </c>
      <c r="AB313" s="4">
        <v>977030</v>
      </c>
      <c r="AC313" s="4">
        <v>977030</v>
      </c>
      <c r="AD313" s="4">
        <v>977028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4903689</v>
      </c>
      <c r="AJ313" s="4">
        <v>5880718</v>
      </c>
      <c r="AK313" s="4">
        <v>6857748</v>
      </c>
      <c r="AL313" s="4">
        <v>7834778</v>
      </c>
      <c r="AM313" s="4">
        <v>8811808</v>
      </c>
      <c r="AN313" s="4">
        <v>9788836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21131</v>
      </c>
      <c r="I314" s="3">
        <v>0</v>
      </c>
      <c r="J314" s="3">
        <v>5635734</v>
      </c>
      <c r="K314" s="3">
        <v>5614603</v>
      </c>
      <c r="L314" s="3">
        <v>5614603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4252915</v>
      </c>
      <c r="T314" s="3">
        <v>4252915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560052</v>
      </c>
      <c r="Z314" s="3">
        <v>560052</v>
      </c>
      <c r="AA314" s="4">
        <v>560052</v>
      </c>
      <c r="AB314" s="4">
        <v>560052</v>
      </c>
      <c r="AC314" s="4">
        <v>560052</v>
      </c>
      <c r="AD314" s="4">
        <v>560051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2814344</v>
      </c>
      <c r="AJ314" s="4">
        <v>3374396</v>
      </c>
      <c r="AK314" s="4">
        <v>3934448</v>
      </c>
      <c r="AL314" s="4">
        <v>4494500</v>
      </c>
      <c r="AM314" s="4">
        <v>5054552</v>
      </c>
      <c r="AN314" s="4">
        <v>5614603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17715</v>
      </c>
      <c r="I315" s="3">
        <v>0</v>
      </c>
      <c r="J315" s="3">
        <v>5208638</v>
      </c>
      <c r="K315" s="3">
        <v>5190923</v>
      </c>
      <c r="L315" s="3">
        <v>5190923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4089775</v>
      </c>
      <c r="T315" s="3">
        <v>4089775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517911</v>
      </c>
      <c r="Z315" s="3">
        <v>517911</v>
      </c>
      <c r="AA315" s="4">
        <v>517911</v>
      </c>
      <c r="AB315" s="4">
        <v>517911</v>
      </c>
      <c r="AC315" s="4">
        <v>517911</v>
      </c>
      <c r="AD315" s="4">
        <v>517912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2601367</v>
      </c>
      <c r="AJ315" s="4">
        <v>3119278</v>
      </c>
      <c r="AK315" s="4">
        <v>3637189</v>
      </c>
      <c r="AL315" s="4">
        <v>4155100</v>
      </c>
      <c r="AM315" s="4">
        <v>4673011</v>
      </c>
      <c r="AN315" s="4">
        <v>5190923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13551</v>
      </c>
      <c r="I316" s="3">
        <v>19055</v>
      </c>
      <c r="J316" s="3">
        <v>4022183</v>
      </c>
      <c r="K316" s="3">
        <v>4008632</v>
      </c>
      <c r="L316" s="3">
        <v>3989577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3171812</v>
      </c>
      <c r="T316" s="3">
        <v>3152757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399960</v>
      </c>
      <c r="Z316" s="3">
        <v>399960</v>
      </c>
      <c r="AA316" s="4">
        <v>395196</v>
      </c>
      <c r="AB316" s="4">
        <v>395196</v>
      </c>
      <c r="AC316" s="4">
        <v>395196</v>
      </c>
      <c r="AD316" s="4">
        <v>395197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2008832</v>
      </c>
      <c r="AJ316" s="4">
        <v>2408792</v>
      </c>
      <c r="AK316" s="4">
        <v>2803988</v>
      </c>
      <c r="AL316" s="4">
        <v>3199184</v>
      </c>
      <c r="AM316" s="4">
        <v>3594380</v>
      </c>
      <c r="AN316" s="4">
        <v>3989577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17904</v>
      </c>
      <c r="I317" s="3">
        <v>0</v>
      </c>
      <c r="J317" s="3">
        <v>6437213</v>
      </c>
      <c r="K317" s="3">
        <v>6419309</v>
      </c>
      <c r="L317" s="3">
        <v>6419309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5311794</v>
      </c>
      <c r="T317" s="3">
        <v>5311794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640738</v>
      </c>
      <c r="Z317" s="3">
        <v>640738</v>
      </c>
      <c r="AA317" s="4">
        <v>640737</v>
      </c>
      <c r="AB317" s="4">
        <v>640737</v>
      </c>
      <c r="AC317" s="4">
        <v>640737</v>
      </c>
      <c r="AD317" s="4">
        <v>640738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3215622</v>
      </c>
      <c r="AJ317" s="4">
        <v>3856360</v>
      </c>
      <c r="AK317" s="4">
        <v>4497097</v>
      </c>
      <c r="AL317" s="4">
        <v>5137834</v>
      </c>
      <c r="AM317" s="4">
        <v>5778571</v>
      </c>
      <c r="AN317" s="4">
        <v>6419309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11973</v>
      </c>
      <c r="I318" s="3">
        <v>0</v>
      </c>
      <c r="J318" s="3">
        <v>2763691</v>
      </c>
      <c r="K318" s="3">
        <v>2751718</v>
      </c>
      <c r="L318" s="3">
        <v>2751718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1979065</v>
      </c>
      <c r="T318" s="3">
        <v>1979065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274374</v>
      </c>
      <c r="Z318" s="3">
        <v>274374</v>
      </c>
      <c r="AA318" s="4">
        <v>274374</v>
      </c>
      <c r="AB318" s="4">
        <v>274374</v>
      </c>
      <c r="AC318" s="4">
        <v>274374</v>
      </c>
      <c r="AD318" s="4">
        <v>274372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1379850</v>
      </c>
      <c r="AJ318" s="4">
        <v>1654224</v>
      </c>
      <c r="AK318" s="4">
        <v>1928598</v>
      </c>
      <c r="AL318" s="4">
        <v>2202972</v>
      </c>
      <c r="AM318" s="4">
        <v>2477346</v>
      </c>
      <c r="AN318" s="4">
        <v>2751718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4152</v>
      </c>
      <c r="I319" s="1">
        <v>0</v>
      </c>
      <c r="J319" s="3">
        <v>1052199</v>
      </c>
      <c r="K319" s="3">
        <v>1048047</v>
      </c>
      <c r="L319" s="3">
        <v>1048047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753011</v>
      </c>
      <c r="T319" s="3">
        <v>753011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104528</v>
      </c>
      <c r="Z319" s="3">
        <v>104528</v>
      </c>
      <c r="AA319" s="4">
        <v>104528</v>
      </c>
      <c r="AB319" s="4">
        <v>104528</v>
      </c>
      <c r="AC319" s="4">
        <v>104528</v>
      </c>
      <c r="AD319" s="4">
        <v>104527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525408</v>
      </c>
      <c r="AJ319" s="4">
        <v>629936</v>
      </c>
      <c r="AK319" s="4">
        <v>734464</v>
      </c>
      <c r="AL319" s="4">
        <v>838992</v>
      </c>
      <c r="AM319" s="4">
        <v>943520</v>
      </c>
      <c r="AN319" s="4">
        <v>1048047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26126</v>
      </c>
      <c r="I320" s="1">
        <v>0</v>
      </c>
      <c r="J320" s="3">
        <v>7811307</v>
      </c>
      <c r="K320" s="3">
        <v>7785181</v>
      </c>
      <c r="L320" s="3">
        <v>7785181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6202623</v>
      </c>
      <c r="T320" s="3">
        <v>6202623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776776</v>
      </c>
      <c r="Z320" s="3">
        <v>776776</v>
      </c>
      <c r="AA320" s="4">
        <v>776776</v>
      </c>
      <c r="AB320" s="4">
        <v>776776</v>
      </c>
      <c r="AC320" s="4">
        <v>776776</v>
      </c>
      <c r="AD320" s="4">
        <v>776777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3901300</v>
      </c>
      <c r="AJ320" s="4">
        <v>4678076</v>
      </c>
      <c r="AK320" s="4">
        <v>5454852</v>
      </c>
      <c r="AL320" s="4">
        <v>6231628</v>
      </c>
      <c r="AM320" s="4">
        <v>7008404</v>
      </c>
      <c r="AN320" s="4">
        <v>7785181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19183</v>
      </c>
      <c r="I321" s="3">
        <v>0</v>
      </c>
      <c r="J321" s="3">
        <v>6285806</v>
      </c>
      <c r="K321" s="3">
        <v>6266623</v>
      </c>
      <c r="L321" s="3">
        <v>6266623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5039977</v>
      </c>
      <c r="T321" s="3">
        <v>5039977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625383</v>
      </c>
      <c r="Z321" s="3">
        <v>625383</v>
      </c>
      <c r="AA321" s="4">
        <v>625383</v>
      </c>
      <c r="AB321" s="4">
        <v>625383</v>
      </c>
      <c r="AC321" s="4">
        <v>625383</v>
      </c>
      <c r="AD321" s="4">
        <v>625384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3139707</v>
      </c>
      <c r="AJ321" s="4">
        <v>3765090</v>
      </c>
      <c r="AK321" s="4">
        <v>4390473</v>
      </c>
      <c r="AL321" s="4">
        <v>5015856</v>
      </c>
      <c r="AM321" s="4">
        <v>5641239</v>
      </c>
      <c r="AN321" s="4">
        <v>6266623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6895</v>
      </c>
      <c r="I322" s="1">
        <v>0</v>
      </c>
      <c r="J322" s="3">
        <v>2182475</v>
      </c>
      <c r="K322" s="3">
        <v>2175580</v>
      </c>
      <c r="L322" s="3">
        <v>2175580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1732848</v>
      </c>
      <c r="T322" s="3">
        <v>1732848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217098</v>
      </c>
      <c r="Z322" s="3">
        <v>217098</v>
      </c>
      <c r="AA322" s="4">
        <v>217098</v>
      </c>
      <c r="AB322" s="4">
        <v>217098</v>
      </c>
      <c r="AC322" s="4">
        <v>217098</v>
      </c>
      <c r="AD322" s="4">
        <v>217098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1090090</v>
      </c>
      <c r="AJ322" s="4">
        <v>1307188</v>
      </c>
      <c r="AK322" s="4">
        <v>1524286</v>
      </c>
      <c r="AL322" s="4">
        <v>1741384</v>
      </c>
      <c r="AM322" s="4">
        <v>1958482</v>
      </c>
      <c r="AN322" s="4">
        <v>2175580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37545</v>
      </c>
      <c r="I323" s="1">
        <v>0</v>
      </c>
      <c r="J323" s="3">
        <v>11816544</v>
      </c>
      <c r="K323" s="3">
        <v>11778999</v>
      </c>
      <c r="L323" s="3">
        <v>11778999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9595754</v>
      </c>
      <c r="T323" s="3">
        <v>9595754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1175397</v>
      </c>
      <c r="Z323" s="3">
        <v>1175397</v>
      </c>
      <c r="AA323" s="4">
        <v>1175397</v>
      </c>
      <c r="AB323" s="4">
        <v>1175397</v>
      </c>
      <c r="AC323" s="4">
        <v>1175397</v>
      </c>
      <c r="AD323" s="4">
        <v>1175398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5902013</v>
      </c>
      <c r="AJ323" s="4">
        <v>7077410</v>
      </c>
      <c r="AK323" s="4">
        <v>8252807</v>
      </c>
      <c r="AL323" s="4">
        <v>9428204</v>
      </c>
      <c r="AM323" s="4">
        <v>10603601</v>
      </c>
      <c r="AN323" s="4">
        <v>11778999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10494</v>
      </c>
      <c r="I324" s="3">
        <v>0</v>
      </c>
      <c r="J324" s="3">
        <v>3252984</v>
      </c>
      <c r="K324" s="3">
        <v>3242490</v>
      </c>
      <c r="L324" s="3">
        <v>3242490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2513968</v>
      </c>
      <c r="T324" s="3">
        <v>2513968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323550</v>
      </c>
      <c r="Z324" s="3">
        <v>323550</v>
      </c>
      <c r="AA324" s="4">
        <v>323550</v>
      </c>
      <c r="AB324" s="4">
        <v>323550</v>
      </c>
      <c r="AC324" s="4">
        <v>323550</v>
      </c>
      <c r="AD324" s="4">
        <v>323548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1624742</v>
      </c>
      <c r="AJ324" s="4">
        <v>1948292</v>
      </c>
      <c r="AK324" s="4">
        <v>2271842</v>
      </c>
      <c r="AL324" s="4">
        <v>2595392</v>
      </c>
      <c r="AM324" s="4">
        <v>2918942</v>
      </c>
      <c r="AN324" s="4">
        <v>3242490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11631</v>
      </c>
      <c r="I325" s="1">
        <v>0</v>
      </c>
      <c r="J325" s="3">
        <v>3652045</v>
      </c>
      <c r="K325" s="3">
        <v>3640414</v>
      </c>
      <c r="L325" s="3">
        <v>3640414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2931423</v>
      </c>
      <c r="T325" s="3">
        <v>2931423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363266</v>
      </c>
      <c r="Z325" s="3">
        <v>363266</v>
      </c>
      <c r="AA325" s="4">
        <v>363266</v>
      </c>
      <c r="AB325" s="4">
        <v>363266</v>
      </c>
      <c r="AC325" s="4">
        <v>363266</v>
      </c>
      <c r="AD325" s="4">
        <v>363264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1824086</v>
      </c>
      <c r="AJ325" s="4">
        <v>2187352</v>
      </c>
      <c r="AK325" s="4">
        <v>2550618</v>
      </c>
      <c r="AL325" s="4">
        <v>2913884</v>
      </c>
      <c r="AM325" s="4">
        <v>3277150</v>
      </c>
      <c r="AN325" s="4">
        <v>3640414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23935</v>
      </c>
      <c r="I326" s="1">
        <v>0</v>
      </c>
      <c r="J326" s="3">
        <v>7409635</v>
      </c>
      <c r="K326" s="3">
        <v>7385700</v>
      </c>
      <c r="L326" s="3">
        <v>7385700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5908318</v>
      </c>
      <c r="T326" s="3">
        <v>5908318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736974</v>
      </c>
      <c r="Z326" s="3">
        <v>736974</v>
      </c>
      <c r="AA326" s="4">
        <v>736974</v>
      </c>
      <c r="AB326" s="4">
        <v>736974</v>
      </c>
      <c r="AC326" s="4">
        <v>736974</v>
      </c>
      <c r="AD326" s="4">
        <v>736974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3700830</v>
      </c>
      <c r="AJ326" s="4">
        <v>4437804</v>
      </c>
      <c r="AK326" s="4">
        <v>5174778</v>
      </c>
      <c r="AL326" s="4">
        <v>5911752</v>
      </c>
      <c r="AM326" s="4">
        <v>6648726</v>
      </c>
      <c r="AN326" s="4">
        <v>7385700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10954583</v>
      </c>
      <c r="I327" s="3">
        <f t="shared" si="0"/>
        <v>3809254</v>
      </c>
      <c r="J327" s="3">
        <f t="shared" si="0"/>
        <v>3473784498</v>
      </c>
      <c r="K327" s="3">
        <f t="shared" si="0"/>
        <v>3462829915</v>
      </c>
      <c r="L327" s="3">
        <f t="shared" si="0"/>
        <v>3459020661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2800558429</v>
      </c>
      <c r="T327" s="3">
        <f t="shared" si="0"/>
        <v>2796749175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345552711</v>
      </c>
      <c r="Z327" s="3">
        <f t="shared" si="0"/>
        <v>345552711</v>
      </c>
      <c r="AA327" s="3">
        <f t="shared" si="0"/>
        <v>344600393</v>
      </c>
      <c r="AB327" s="3">
        <f t="shared" si="0"/>
        <v>344600393</v>
      </c>
      <c r="AC327" s="3">
        <f t="shared" si="0"/>
        <v>344600393</v>
      </c>
      <c r="AD327" s="3">
        <f t="shared" si="0"/>
        <v>344600212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1735066559</v>
      </c>
      <c r="AJ327" s="3">
        <f t="shared" si="0"/>
        <v>2080619270</v>
      </c>
      <c r="AK327" s="3">
        <f t="shared" si="0"/>
        <v>2425219663</v>
      </c>
      <c r="AL327" s="3">
        <f t="shared" si="0"/>
        <v>2769820056</v>
      </c>
      <c r="AM327" s="3">
        <f t="shared" si="0"/>
        <v>3114420449</v>
      </c>
      <c r="AN327" s="3">
        <f t="shared" si="0"/>
        <v>3459020661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719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Total'!E332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Total'!E332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5.3899999987334013</v>
      </c>
      <c r="C27" s="169">
        <v>10954588.389999999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73610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0</v>
      </c>
      <c r="C29" s="169">
        <v>3809254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6" t="str">
        <f>CONCATENATE("FY ",Notes!$B$1," Summary of State Aid Payments to School Districts")</f>
        <v>FY 2024 Summary of State Aid Payments to School Districts</v>
      </c>
      <c r="B1" s="227"/>
      <c r="C1" s="227"/>
      <c r="D1" s="227"/>
      <c r="E1" s="228"/>
      <c r="F1" s="70"/>
    </row>
    <row r="2" spans="1:25" ht="19.5" customHeight="1" x14ac:dyDescent="0.3">
      <c r="A2" s="72"/>
      <c r="B2" s="73" t="s">
        <v>787</v>
      </c>
      <c r="C2" s="229"/>
      <c r="D2" s="229"/>
      <c r="E2" s="230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-10954583</v>
      </c>
      <c r="D10" s="91"/>
      <c r="E10" s="92"/>
      <c r="F10" s="93"/>
      <c r="G10" s="134"/>
      <c r="H10" s="137"/>
      <c r="I10" s="235" t="str">
        <f>CONCATENATE("FY ",Notes!$B$1," Budget for State Payments to School Districts by Month by Source")</f>
        <v>FY 2024 Budget for State Payments to School Districts by Month by Source</v>
      </c>
      <c r="J10" s="235"/>
      <c r="K10" s="235"/>
      <c r="L10" s="235"/>
      <c r="M10" s="235"/>
      <c r="N10" s="235"/>
      <c r="O10" s="235"/>
      <c r="P10" s="235"/>
      <c r="Q10" s="236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-10229569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37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3464966316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1" t="s">
        <v>708</v>
      </c>
      <c r="J13" s="231" t="str">
        <f>Data!$M$1</f>
        <v>Preschool State Aid (Code 3117)</v>
      </c>
      <c r="K13" s="231" t="str">
        <f>Data!N1</f>
        <v>Teacher Salary (Code 3204)</v>
      </c>
      <c r="L13" s="233" t="str">
        <f>Data!O1</f>
        <v>Early Intervention (Code 3216)</v>
      </c>
      <c r="M13" s="231" t="str">
        <f>Data!P1</f>
        <v>Professional Development (Code 3376)</v>
      </c>
      <c r="N13" s="231" t="str">
        <f>Data!Q1</f>
        <v>Teacher Leadership (Code 3116)</v>
      </c>
      <c r="O13" s="233" t="s">
        <v>756</v>
      </c>
      <c r="P13" s="233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31"/>
      <c r="J14" s="231"/>
      <c r="K14" s="231"/>
      <c r="L14" s="233"/>
      <c r="M14" s="231"/>
      <c r="N14" s="231"/>
      <c r="O14" s="233"/>
      <c r="P14" s="233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2"/>
      <c r="J15" s="232"/>
      <c r="K15" s="232"/>
      <c r="L15" s="234"/>
      <c r="M15" s="232"/>
      <c r="N15" s="232"/>
      <c r="O15" s="234"/>
      <c r="P15" s="234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345552711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279325561</v>
      </c>
      <c r="P20" s="91">
        <f t="shared" si="1"/>
        <v>345552711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345552711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279325561</v>
      </c>
      <c r="P21" s="91">
        <f t="shared" si="1"/>
        <v>345552711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344600393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278373243</v>
      </c>
      <c r="P22" s="91">
        <f t="shared" si="1"/>
        <v>344600393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344600393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278373243</v>
      </c>
      <c r="P23" s="91">
        <f t="shared" si="1"/>
        <v>344600393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344600393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278373243</v>
      </c>
      <c r="P24" s="91">
        <f t="shared" si="1"/>
        <v>344600393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344600212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278373178</v>
      </c>
      <c r="P25" s="91">
        <f t="shared" si="1"/>
        <v>344600212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2796749277</v>
      </c>
      <c r="P26" s="95">
        <f>SUM(P16:P25)</f>
        <v>3459020661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3461157062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8" t="s">
        <v>794</v>
      </c>
      <c r="K33" s="238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9"/>
      <c r="K34" s="239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40"/>
      <c r="K35" s="240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2024-05-10T18:22:27Z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