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55A83206-48A0-451A-B5AD-EBB67093179A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6" i="1"/>
  <c r="E4" i="1"/>
  <c r="G327" i="11"/>
  <c r="E331" i="1" l="1"/>
  <c r="B26" i="10" s="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7" i="5"/>
  <c r="B4" i="10"/>
  <c r="H4" i="2" s="1"/>
  <c r="G4" i="2"/>
  <c r="F4" i="2"/>
  <c r="E4" i="2"/>
  <c r="D4" i="2"/>
  <c r="C4" i="2"/>
  <c r="C25" i="2" s="1"/>
  <c r="B4" i="2"/>
  <c r="A7" i="2"/>
  <c r="F7" i="2" s="1"/>
  <c r="A8" i="2"/>
  <c r="C8" i="2" s="1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F31" i="2" s="1"/>
  <c r="A32" i="2"/>
  <c r="C32" i="2" s="1"/>
  <c r="A33" i="2"/>
  <c r="A34" i="2"/>
  <c r="A35" i="2"/>
  <c r="A36" i="2"/>
  <c r="A37" i="2"/>
  <c r="A38" i="2"/>
  <c r="A39" i="2"/>
  <c r="A40" i="2"/>
  <c r="C40" i="2" s="1"/>
  <c r="A41" i="2"/>
  <c r="A42" i="2"/>
  <c r="A43" i="2"/>
  <c r="A44" i="2"/>
  <c r="A45" i="2"/>
  <c r="A46" i="2"/>
  <c r="A47" i="2"/>
  <c r="G47" i="2" s="1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C55" i="2" s="1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C71" i="2" s="1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G88" i="2" s="1"/>
  <c r="A89" i="2"/>
  <c r="A90" i="2"/>
  <c r="A91" i="2"/>
  <c r="A92" i="2"/>
  <c r="D92" i="2" s="1"/>
  <c r="A93" i="2"/>
  <c r="C93" i="2" s="1"/>
  <c r="A94" i="2"/>
  <c r="A95" i="2"/>
  <c r="G95" i="2" s="1"/>
  <c r="A96" i="2"/>
  <c r="A97" i="2"/>
  <c r="G97" i="2" s="1"/>
  <c r="A98" i="2"/>
  <c r="A99" i="2"/>
  <c r="A100" i="2"/>
  <c r="A101" i="2"/>
  <c r="A102" i="2"/>
  <c r="A103" i="2"/>
  <c r="C103" i="2" s="1"/>
  <c r="A104" i="2"/>
  <c r="C104" i="2" s="1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G119" i="2" s="1"/>
  <c r="A120" i="2"/>
  <c r="A121" i="2"/>
  <c r="G121" i="2" s="1"/>
  <c r="A122" i="2"/>
  <c r="A123" i="2"/>
  <c r="E123" i="2" s="1"/>
  <c r="A124" i="2"/>
  <c r="G124" i="2" s="1"/>
  <c r="A125" i="2"/>
  <c r="G125" i="2" s="1"/>
  <c r="A126" i="2"/>
  <c r="B126" i="2" s="1"/>
  <c r="A127" i="2"/>
  <c r="C127" i="2" s="1"/>
  <c r="A128" i="2"/>
  <c r="A129" i="2"/>
  <c r="A130" i="2"/>
  <c r="A131" i="2"/>
  <c r="A132" i="2"/>
  <c r="A133" i="2"/>
  <c r="G133" i="2" s="1"/>
  <c r="A134" i="2"/>
  <c r="A135" i="2"/>
  <c r="A136" i="2"/>
  <c r="G136" i="2" s="1"/>
  <c r="A137" i="2"/>
  <c r="G137" i="2" s="1"/>
  <c r="A138" i="2"/>
  <c r="A139" i="2"/>
  <c r="G139" i="2" s="1"/>
  <c r="A140" i="2"/>
  <c r="A141" i="2"/>
  <c r="E141" i="2" s="1"/>
  <c r="A142" i="2"/>
  <c r="A143" i="2"/>
  <c r="C143" i="2" s="1"/>
  <c r="A144" i="2"/>
  <c r="B144" i="2" s="1"/>
  <c r="A145" i="2"/>
  <c r="A146" i="2"/>
  <c r="A147" i="2"/>
  <c r="A148" i="2"/>
  <c r="A149" i="2"/>
  <c r="A150" i="2"/>
  <c r="B150" i="2" s="1"/>
  <c r="A151" i="2"/>
  <c r="C151" i="2" s="1"/>
  <c r="A152" i="2"/>
  <c r="A153" i="2"/>
  <c r="G153" i="2" s="1"/>
  <c r="A154" i="2"/>
  <c r="A155" i="2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G167" i="2" s="1"/>
  <c r="A168" i="2"/>
  <c r="A169" i="2"/>
  <c r="G169" i="2" s="1"/>
  <c r="A170" i="2"/>
  <c r="A171" i="2"/>
  <c r="A172" i="2"/>
  <c r="A173" i="2"/>
  <c r="A174" i="2"/>
  <c r="A175" i="2"/>
  <c r="G175" i="2" s="1"/>
  <c r="A176" i="2"/>
  <c r="A177" i="2"/>
  <c r="A178" i="2"/>
  <c r="A179" i="2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A213" i="2"/>
  <c r="A214" i="2"/>
  <c r="A215" i="2"/>
  <c r="G215" i="2" s="1"/>
  <c r="A216" i="2"/>
  <c r="A217" i="2"/>
  <c r="G217" i="2" s="1"/>
  <c r="A218" i="2"/>
  <c r="A219" i="2"/>
  <c r="E219" i="2" s="1"/>
  <c r="A220" i="2"/>
  <c r="A221" i="2"/>
  <c r="G221" i="2" s="1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C311" i="2" s="1"/>
  <c r="A312" i="2"/>
  <c r="A313" i="2"/>
  <c r="G313" i="2" s="1"/>
  <c r="A314" i="2"/>
  <c r="A315" i="2"/>
  <c r="A316" i="2"/>
  <c r="G316" i="2" s="1"/>
  <c r="A317" i="2"/>
  <c r="A318" i="2"/>
  <c r="B318" i="2" s="1"/>
  <c r="A319" i="2"/>
  <c r="C319" i="2" s="1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A6" i="2"/>
  <c r="B4" i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B19" i="1" s="1"/>
  <c r="A20" i="1"/>
  <c r="A21" i="1"/>
  <c r="A22" i="1"/>
  <c r="A23" i="1"/>
  <c r="A24" i="1"/>
  <c r="A25" i="1"/>
  <c r="A26" i="1"/>
  <c r="A27" i="1"/>
  <c r="B27" i="1" s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A46" i="1"/>
  <c r="B46" i="1" s="1"/>
  <c r="A47" i="1"/>
  <c r="A48" i="1"/>
  <c r="A49" i="1"/>
  <c r="A50" i="1"/>
  <c r="A51" i="1"/>
  <c r="A52" i="1"/>
  <c r="A53" i="1"/>
  <c r="A54" i="1"/>
  <c r="B54" i="1" s="1"/>
  <c r="A55" i="1"/>
  <c r="A56" i="1"/>
  <c r="A57" i="1"/>
  <c r="A58" i="1"/>
  <c r="A59" i="1"/>
  <c r="A60" i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B78" i="1" s="1"/>
  <c r="A79" i="1"/>
  <c r="A80" i="1"/>
  <c r="A81" i="1"/>
  <c r="A82" i="1"/>
  <c r="A83" i="1"/>
  <c r="A84" i="1"/>
  <c r="A85" i="1"/>
  <c r="A86" i="1"/>
  <c r="A87" i="1"/>
  <c r="A88" i="1"/>
  <c r="A89" i="1"/>
  <c r="A90" i="1"/>
  <c r="B90" i="1" s="1"/>
  <c r="A91" i="1"/>
  <c r="A92" i="1"/>
  <c r="A93" i="1"/>
  <c r="A94" i="1"/>
  <c r="A95" i="1"/>
  <c r="A96" i="1"/>
  <c r="A97" i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B127" i="1" s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B154" i="1" s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B199" i="1" s="1"/>
  <c r="A200" i="1"/>
  <c r="B200" i="1" s="1"/>
  <c r="A201" i="1"/>
  <c r="B201" i="1" s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D258" i="1" s="1"/>
  <c r="A259" i="1"/>
  <c r="A260" i="1"/>
  <c r="A261" i="1"/>
  <c r="A262" i="1"/>
  <c r="A263" i="1"/>
  <c r="A264" i="1"/>
  <c r="B264" i="1" s="1"/>
  <c r="A265" i="1"/>
  <c r="B265" i="1" s="1"/>
  <c r="A266" i="1"/>
  <c r="A267" i="1"/>
  <c r="B267" i="1" s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D282" i="1" s="1"/>
  <c r="A283" i="1"/>
  <c r="A284" i="1"/>
  <c r="A285" i="1"/>
  <c r="A286" i="1"/>
  <c r="B286" i="1" s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B327" i="1" s="1"/>
  <c r="A328" i="1"/>
  <c r="A329" i="1"/>
  <c r="A330" i="1"/>
  <c r="A6" i="1"/>
  <c r="G4" i="1"/>
  <c r="F4" i="1"/>
  <c r="D4" i="1"/>
  <c r="C4" i="1"/>
  <c r="C271" i="1" s="1"/>
  <c r="C202" i="2"/>
  <c r="C317" i="2"/>
  <c r="G229" i="2"/>
  <c r="C173" i="2"/>
  <c r="G161" i="2"/>
  <c r="C149" i="2"/>
  <c r="G145" i="2"/>
  <c r="C137" i="2"/>
  <c r="C133" i="2"/>
  <c r="C101" i="2"/>
  <c r="G89" i="2"/>
  <c r="G85" i="2"/>
  <c r="C69" i="2"/>
  <c r="G65" i="2"/>
  <c r="C53" i="2"/>
  <c r="G49" i="2"/>
  <c r="G41" i="2"/>
  <c r="G37" i="2"/>
  <c r="G33" i="2"/>
  <c r="G13" i="2"/>
  <c r="C13" i="2"/>
  <c r="F163" i="2"/>
  <c r="G143" i="2"/>
  <c r="G107" i="2"/>
  <c r="E107" i="2"/>
  <c r="G79" i="2"/>
  <c r="G71" i="2"/>
  <c r="G43" i="2"/>
  <c r="E27" i="2"/>
  <c r="G23" i="2"/>
  <c r="F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271" i="1"/>
  <c r="B43" i="1"/>
  <c r="B312" i="1"/>
  <c r="B232" i="1"/>
  <c r="F95" i="2" l="1"/>
  <c r="C167" i="2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D151" i="2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P143" i="3"/>
  <c r="C143" i="3" s="1"/>
  <c r="P119" i="3"/>
  <c r="C119" i="3" s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Q179" i="3"/>
  <c r="D179" i="3" s="1"/>
  <c r="P103" i="3"/>
  <c r="C103" i="3" s="1"/>
  <c r="T23" i="3"/>
  <c r="G23" i="3" s="1"/>
  <c r="B12" i="3"/>
  <c r="E205" i="2"/>
  <c r="R205" i="3" s="1"/>
  <c r="E205" i="3" s="1"/>
  <c r="E265" i="2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E151" i="2"/>
  <c r="R151" i="3" s="1"/>
  <c r="E151" i="3" s="1"/>
  <c r="E7" i="2"/>
  <c r="R7" i="3" s="1"/>
  <c r="E7" i="3" s="1"/>
  <c r="E239" i="2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T67" i="3"/>
  <c r="G67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P167" i="3"/>
  <c r="C167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60" i="3"/>
  <c r="D160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R319" i="3"/>
  <c r="E319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P208" i="3"/>
  <c r="C208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F26" i="2"/>
  <c r="S26" i="3" s="1"/>
  <c r="F26" i="3" s="1"/>
  <c r="B264" i="5"/>
  <c r="B95" i="5"/>
  <c r="B322" i="5"/>
  <c r="T244" i="3"/>
  <c r="G244" i="3" s="1"/>
  <c r="T276" i="3"/>
  <c r="G276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R265" i="3"/>
  <c r="E265" i="3" s="1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T289" i="5" s="1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T161" i="5" s="1"/>
  <c r="C165" i="5"/>
  <c r="C169" i="5"/>
  <c r="K168" i="3" s="1"/>
  <c r="C173" i="5"/>
  <c r="C177" i="5"/>
  <c r="K176" i="3" s="1"/>
  <c r="C181" i="5"/>
  <c r="C185" i="5"/>
  <c r="K184" i="3" s="1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T135" i="5" s="1"/>
  <c r="C138" i="5"/>
  <c r="C143" i="5"/>
  <c r="C146" i="5"/>
  <c r="C150" i="5"/>
  <c r="C154" i="5"/>
  <c r="K153" i="3" s="1"/>
  <c r="C158" i="5"/>
  <c r="C162" i="5"/>
  <c r="K161" i="3" s="1"/>
  <c r="C166" i="5"/>
  <c r="T166" i="5" s="1"/>
  <c r="C170" i="5"/>
  <c r="C174" i="5"/>
  <c r="C178" i="5"/>
  <c r="C182" i="5"/>
  <c r="C186" i="5"/>
  <c r="K185" i="3" s="1"/>
  <c r="C190" i="5"/>
  <c r="C194" i="5"/>
  <c r="C198" i="5"/>
  <c r="C202" i="5"/>
  <c r="C206" i="5"/>
  <c r="C210" i="5"/>
  <c r="C214" i="5"/>
  <c r="C218" i="5"/>
  <c r="C222" i="5"/>
  <c r="C226" i="5"/>
  <c r="C230" i="5"/>
  <c r="T230" i="5" s="1"/>
  <c r="C234" i="5"/>
  <c r="C238" i="5"/>
  <c r="K237" i="3" s="1"/>
  <c r="C25" i="5"/>
  <c r="C32" i="5"/>
  <c r="C45" i="5"/>
  <c r="C51" i="5"/>
  <c r="C57" i="5"/>
  <c r="C64" i="5"/>
  <c r="T64" i="5" s="1"/>
  <c r="C77" i="5"/>
  <c r="T77" i="5" s="1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T199" i="5" s="1"/>
  <c r="C207" i="5"/>
  <c r="C215" i="5"/>
  <c r="C223" i="5"/>
  <c r="C231" i="5"/>
  <c r="C239" i="5"/>
  <c r="C243" i="5"/>
  <c r="C247" i="5"/>
  <c r="C251" i="5"/>
  <c r="C255" i="5"/>
  <c r="C259" i="5"/>
  <c r="C263" i="5"/>
  <c r="T263" i="5" s="1"/>
  <c r="C267" i="5"/>
  <c r="C271" i="5"/>
  <c r="C275" i="5"/>
  <c r="C279" i="5"/>
  <c r="C283" i="5"/>
  <c r="C287" i="5"/>
  <c r="C291" i="5"/>
  <c r="C295" i="5"/>
  <c r="C299" i="5"/>
  <c r="C303" i="5"/>
  <c r="C307" i="5"/>
  <c r="K306" i="3" s="1"/>
  <c r="C311" i="5"/>
  <c r="C315" i="5"/>
  <c r="C319" i="5"/>
  <c r="C323" i="5"/>
  <c r="C327" i="5"/>
  <c r="T327" i="5" s="1"/>
  <c r="C331" i="5"/>
  <c r="C11" i="5"/>
  <c r="C15" i="5"/>
  <c r="C19" i="5"/>
  <c r="C23" i="5"/>
  <c r="C26" i="5"/>
  <c r="C35" i="5"/>
  <c r="C42" i="5"/>
  <c r="C52" i="5"/>
  <c r="T52" i="5" s="1"/>
  <c r="C61" i="5"/>
  <c r="C68" i="5"/>
  <c r="C78" i="5"/>
  <c r="C94" i="5"/>
  <c r="C103" i="5"/>
  <c r="C112" i="5"/>
  <c r="C119" i="5"/>
  <c r="C136" i="5"/>
  <c r="C142" i="5"/>
  <c r="C152" i="5"/>
  <c r="C163" i="5"/>
  <c r="T163" i="5" s="1"/>
  <c r="C172" i="5"/>
  <c r="C184" i="5"/>
  <c r="C195" i="5"/>
  <c r="C204" i="5"/>
  <c r="C216" i="5"/>
  <c r="C227" i="5"/>
  <c r="T227" i="5" s="1"/>
  <c r="C236" i="5"/>
  <c r="C244" i="5"/>
  <c r="T244" i="5" s="1"/>
  <c r="C249" i="5"/>
  <c r="C254" i="5"/>
  <c r="C260" i="5"/>
  <c r="C265" i="5"/>
  <c r="C270" i="5"/>
  <c r="C276" i="5"/>
  <c r="C281" i="5"/>
  <c r="C286" i="5"/>
  <c r="K285" i="3" s="1"/>
  <c r="C292" i="5"/>
  <c r="C297" i="5"/>
  <c r="C302" i="5"/>
  <c r="C308" i="5"/>
  <c r="T308" i="5" s="1"/>
  <c r="C313" i="5"/>
  <c r="C318" i="5"/>
  <c r="C324" i="5"/>
  <c r="C329" i="5"/>
  <c r="C8" i="5"/>
  <c r="C13" i="5"/>
  <c r="C18" i="5"/>
  <c r="C29" i="5"/>
  <c r="C36" i="5"/>
  <c r="C46" i="5"/>
  <c r="C62" i="5"/>
  <c r="C71" i="5"/>
  <c r="T71" i="5" s="1"/>
  <c r="C80" i="5"/>
  <c r="C87" i="5"/>
  <c r="C105" i="5"/>
  <c r="K104" i="3" s="1"/>
  <c r="C122" i="5"/>
  <c r="C155" i="5"/>
  <c r="C164" i="5"/>
  <c r="C176" i="5"/>
  <c r="C187" i="5"/>
  <c r="C196" i="5"/>
  <c r="C208" i="5"/>
  <c r="C219" i="5"/>
  <c r="C228" i="5"/>
  <c r="C240" i="5"/>
  <c r="C245" i="5"/>
  <c r="C250" i="5"/>
  <c r="T250" i="5" s="1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K272" i="3" s="1"/>
  <c r="C284" i="5"/>
  <c r="C294" i="5"/>
  <c r="T294" i="5" s="1"/>
  <c r="C305" i="5"/>
  <c r="C316" i="5"/>
  <c r="C326" i="5"/>
  <c r="C16" i="5"/>
  <c r="C41" i="5"/>
  <c r="C58" i="5"/>
  <c r="C74" i="5"/>
  <c r="C93" i="5"/>
  <c r="C110" i="5"/>
  <c r="C126" i="5"/>
  <c r="C141" i="5"/>
  <c r="T141" i="5" s="1"/>
  <c r="C160" i="5"/>
  <c r="K159" i="3" s="1"/>
  <c r="C180" i="5"/>
  <c r="T180" i="5" s="1"/>
  <c r="C203" i="5"/>
  <c r="C224" i="5"/>
  <c r="C242" i="5"/>
  <c r="C253" i="5"/>
  <c r="C264" i="5"/>
  <c r="C274" i="5"/>
  <c r="C285" i="5"/>
  <c r="C296" i="5"/>
  <c r="K295" i="3" s="1"/>
  <c r="C306" i="5"/>
  <c r="C317" i="5"/>
  <c r="C328" i="5"/>
  <c r="C17" i="5"/>
  <c r="K16" i="3" s="1"/>
  <c r="C67" i="5"/>
  <c r="C100" i="5"/>
  <c r="C134" i="5"/>
  <c r="C171" i="5"/>
  <c r="C212" i="5"/>
  <c r="C248" i="5"/>
  <c r="C269" i="5"/>
  <c r="K268" i="3" s="1"/>
  <c r="C290" i="5"/>
  <c r="C312" i="5"/>
  <c r="K311" i="3" s="1"/>
  <c r="C22" i="5"/>
  <c r="C48" i="5"/>
  <c r="C116" i="5"/>
  <c r="T116" i="5" s="1"/>
  <c r="C147" i="5"/>
  <c r="C188" i="5"/>
  <c r="C232" i="5"/>
  <c r="C257" i="5"/>
  <c r="C278" i="5"/>
  <c r="C300" i="5"/>
  <c r="C321" i="5"/>
  <c r="C10" i="5"/>
  <c r="K9" i="3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K300" i="3" s="1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231" i="3" l="1"/>
  <c r="K241" i="3"/>
  <c r="K207" i="3"/>
  <c r="K296" i="3"/>
  <c r="K253" i="3"/>
  <c r="K223" i="3"/>
  <c r="K64" i="3"/>
  <c r="K202" i="3"/>
  <c r="K8" i="3"/>
  <c r="K304" i="3"/>
  <c r="K271" i="3"/>
  <c r="K178" i="3"/>
  <c r="K308" i="3"/>
  <c r="K12" i="3"/>
  <c r="K318" i="3"/>
  <c r="K321" i="3"/>
  <c r="K21" i="3"/>
  <c r="K112" i="3"/>
  <c r="K213" i="3"/>
  <c r="K181" i="3"/>
  <c r="K6" i="3"/>
  <c r="K38" i="3"/>
  <c r="K286" i="3"/>
  <c r="K254" i="3"/>
  <c r="K206" i="3"/>
  <c r="K142" i="3"/>
  <c r="K110" i="3"/>
  <c r="K78" i="3"/>
  <c r="K46" i="3"/>
  <c r="K196" i="3"/>
  <c r="K98" i="3"/>
  <c r="K247" i="3"/>
  <c r="K32" i="3"/>
  <c r="K57" i="3"/>
  <c r="K197" i="3"/>
  <c r="K191" i="3"/>
  <c r="G6" i="3"/>
  <c r="T6" i="3"/>
  <c r="H256" i="1"/>
  <c r="H83" i="1"/>
  <c r="H134" i="1"/>
  <c r="H73" i="1"/>
  <c r="H313" i="1"/>
  <c r="H10" i="1"/>
  <c r="H65" i="1"/>
  <c r="H249" i="1"/>
  <c r="H120" i="1"/>
  <c r="K205" i="3"/>
  <c r="K100" i="3"/>
  <c r="H260" i="1"/>
  <c r="H91" i="1"/>
  <c r="H122" i="1"/>
  <c r="H167" i="1"/>
  <c r="H265" i="1"/>
  <c r="H100" i="1"/>
  <c r="K37" i="3"/>
  <c r="K256" i="3"/>
  <c r="H209" i="1"/>
  <c r="H179" i="1"/>
  <c r="H74" i="1"/>
  <c r="H161" i="1"/>
  <c r="H195" i="1"/>
  <c r="H70" i="1"/>
  <c r="K314" i="3"/>
  <c r="K224" i="3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K257" i="3"/>
  <c r="K320" i="3"/>
  <c r="K287" i="3"/>
  <c r="H153" i="1"/>
  <c r="H309" i="1"/>
  <c r="H18" i="1"/>
  <c r="K164" i="3"/>
  <c r="K36" i="3"/>
  <c r="H220" i="1"/>
  <c r="H253" i="1"/>
  <c r="H112" i="1"/>
  <c r="K233" i="3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K89" i="3"/>
  <c r="K324" i="3"/>
  <c r="K217" i="3"/>
  <c r="K208" i="3"/>
  <c r="K121" i="3"/>
  <c r="K102" i="3"/>
  <c r="K25" i="3"/>
  <c r="K228" i="3"/>
  <c r="K131" i="3"/>
  <c r="K183" i="3"/>
  <c r="K68" i="3"/>
  <c r="K263" i="3"/>
  <c r="K41" i="3"/>
  <c r="K236" i="3"/>
  <c r="K313" i="3"/>
  <c r="K17" i="3"/>
  <c r="K209" i="3"/>
  <c r="K145" i="3"/>
  <c r="K49" i="3"/>
  <c r="K156" i="3"/>
  <c r="K40" i="3"/>
  <c r="K292" i="3"/>
  <c r="K280" i="3"/>
  <c r="K152" i="3"/>
  <c r="K245" i="3"/>
  <c r="K96" i="3"/>
  <c r="K101" i="3"/>
  <c r="K261" i="3"/>
  <c r="K61" i="3"/>
  <c r="T102" i="5"/>
  <c r="T58" i="5"/>
  <c r="K216" i="3"/>
  <c r="K309" i="3"/>
  <c r="K221" i="3"/>
  <c r="K189" i="3"/>
  <c r="K212" i="3"/>
  <c r="K180" i="3"/>
  <c r="T99" i="5"/>
  <c r="T13" i="5"/>
  <c r="T122" i="5"/>
  <c r="K281" i="3"/>
  <c r="K154" i="3"/>
  <c r="K266" i="3"/>
  <c r="K144" i="3"/>
  <c r="K80" i="3"/>
  <c r="T33" i="5"/>
  <c r="T186" i="5"/>
  <c r="K170" i="3"/>
  <c r="K277" i="3"/>
  <c r="K125" i="3"/>
  <c r="K72" i="3"/>
  <c r="K149" i="3"/>
  <c r="K85" i="3"/>
  <c r="K204" i="3"/>
  <c r="K172" i="3"/>
  <c r="T97" i="5"/>
  <c r="K175" i="3"/>
  <c r="K252" i="3"/>
  <c r="K109" i="3"/>
  <c r="K199" i="3"/>
  <c r="K218" i="3"/>
  <c r="K301" i="3"/>
  <c r="K259" i="3"/>
  <c r="K194" i="3"/>
  <c r="K34" i="3"/>
  <c r="K322" i="3"/>
  <c r="K290" i="3"/>
  <c r="K258" i="3"/>
  <c r="K88" i="3"/>
  <c r="K24" i="3"/>
  <c r="K177" i="3"/>
  <c r="K113" i="3"/>
  <c r="K81" i="3"/>
  <c r="K232" i="3"/>
  <c r="K200" i="3"/>
  <c r="K136" i="3"/>
  <c r="K103" i="3"/>
  <c r="K71" i="3"/>
  <c r="K39" i="3"/>
  <c r="K167" i="3"/>
  <c r="T205" i="5"/>
  <c r="T312" i="5"/>
  <c r="T269" i="5"/>
  <c r="T225" i="5"/>
  <c r="K316" i="3"/>
  <c r="K137" i="3"/>
  <c r="T38" i="5"/>
  <c r="T232" i="5"/>
  <c r="K214" i="3"/>
  <c r="K92" i="3"/>
  <c r="K130" i="3"/>
  <c r="K187" i="3"/>
  <c r="K73" i="3"/>
  <c r="K283" i="3"/>
  <c r="K155" i="3"/>
  <c r="K19" i="3"/>
  <c r="K303" i="3"/>
  <c r="K260" i="3"/>
  <c r="K195" i="3"/>
  <c r="K79" i="3"/>
  <c r="K7" i="3"/>
  <c r="K291" i="3"/>
  <c r="K248" i="3"/>
  <c r="K171" i="3"/>
  <c r="K93" i="3"/>
  <c r="K22" i="3"/>
  <c r="K282" i="3"/>
  <c r="K250" i="3"/>
  <c r="K198" i="3"/>
  <c r="K132" i="3"/>
  <c r="K76" i="3"/>
  <c r="K201" i="3"/>
  <c r="K169" i="3"/>
  <c r="K107" i="3"/>
  <c r="K75" i="3"/>
  <c r="K43" i="3"/>
  <c r="K192" i="3"/>
  <c r="K160" i="3"/>
  <c r="K128" i="3"/>
  <c r="K234" i="3"/>
  <c r="K111" i="3"/>
  <c r="K210" i="3"/>
  <c r="K146" i="3"/>
  <c r="K211" i="3"/>
  <c r="K305" i="3"/>
  <c r="K138" i="3"/>
  <c r="K13" i="3"/>
  <c r="K297" i="3"/>
  <c r="K255" i="3"/>
  <c r="K186" i="3"/>
  <c r="K70" i="3"/>
  <c r="K243" i="3"/>
  <c r="K162" i="3"/>
  <c r="K77" i="3"/>
  <c r="K18" i="3"/>
  <c r="K310" i="3"/>
  <c r="K278" i="3"/>
  <c r="K246" i="3"/>
  <c r="K190" i="3"/>
  <c r="K127" i="3"/>
  <c r="K63" i="3"/>
  <c r="K229" i="3"/>
  <c r="K165" i="3"/>
  <c r="K134" i="3"/>
  <c r="K69" i="3"/>
  <c r="K220" i="3"/>
  <c r="K188" i="3"/>
  <c r="K122" i="3"/>
  <c r="K90" i="3"/>
  <c r="K58" i="3"/>
  <c r="K26" i="3"/>
  <c r="K279" i="3"/>
  <c r="K83" i="3"/>
  <c r="K289" i="3"/>
  <c r="K54" i="3"/>
  <c r="K293" i="3"/>
  <c r="K173" i="3"/>
  <c r="K267" i="3"/>
  <c r="K115" i="3"/>
  <c r="K179" i="3"/>
  <c r="K124" i="3"/>
  <c r="K249" i="3"/>
  <c r="K323" i="3"/>
  <c r="K235" i="3"/>
  <c r="K151" i="3"/>
  <c r="K67" i="3"/>
  <c r="K14" i="3"/>
  <c r="K274" i="3"/>
  <c r="K242" i="3"/>
  <c r="K182" i="3"/>
  <c r="K120" i="3"/>
  <c r="K56" i="3"/>
  <c r="K225" i="3"/>
  <c r="K193" i="3"/>
  <c r="K129" i="3"/>
  <c r="K97" i="3"/>
  <c r="K65" i="3"/>
  <c r="K33" i="3"/>
  <c r="K119" i="3"/>
  <c r="K87" i="3"/>
  <c r="K55" i="3"/>
  <c r="K23" i="3"/>
  <c r="K86" i="3"/>
  <c r="K82" i="3"/>
  <c r="K47" i="3"/>
  <c r="K133" i="3"/>
  <c r="K284" i="3"/>
  <c r="K15" i="3"/>
  <c r="K251" i="3"/>
  <c r="K105" i="3"/>
  <c r="K244" i="3"/>
  <c r="K163" i="3"/>
  <c r="K45" i="3"/>
  <c r="K317" i="3"/>
  <c r="K275" i="3"/>
  <c r="K226" i="3"/>
  <c r="K141" i="3"/>
  <c r="K60" i="3"/>
  <c r="K10" i="3"/>
  <c r="K302" i="3"/>
  <c r="K270" i="3"/>
  <c r="K238" i="3"/>
  <c r="K174" i="3"/>
  <c r="K114" i="3"/>
  <c r="K50" i="3"/>
  <c r="K157" i="3"/>
  <c r="K126" i="3"/>
  <c r="K94" i="3"/>
  <c r="K62" i="3"/>
  <c r="K30" i="3"/>
  <c r="K148" i="3"/>
  <c r="K116" i="3"/>
  <c r="K84" i="3"/>
  <c r="K52" i="3"/>
  <c r="K288" i="3"/>
  <c r="K265" i="3"/>
  <c r="K20" i="3"/>
  <c r="K299" i="3"/>
  <c r="K99" i="3"/>
  <c r="K273" i="3"/>
  <c r="K140" i="3"/>
  <c r="K325" i="3"/>
  <c r="K240" i="3"/>
  <c r="K239" i="3"/>
  <c r="K35" i="3"/>
  <c r="K312" i="3"/>
  <c r="K269" i="3"/>
  <c r="K215" i="3"/>
  <c r="K135" i="3"/>
  <c r="K51" i="3"/>
  <c r="K298" i="3"/>
  <c r="K230" i="3"/>
  <c r="K166" i="3"/>
  <c r="K108" i="3"/>
  <c r="K44" i="3"/>
  <c r="K123" i="3"/>
  <c r="K91" i="3"/>
  <c r="K59" i="3"/>
  <c r="K27" i="3"/>
  <c r="K48" i="3"/>
  <c r="K147" i="3"/>
  <c r="K150" i="3"/>
  <c r="K143" i="3"/>
  <c r="K11" i="3"/>
  <c r="K66" i="3"/>
  <c r="K315" i="3"/>
  <c r="K219" i="3"/>
  <c r="K276" i="3"/>
  <c r="K227" i="3"/>
  <c r="K28" i="3"/>
  <c r="K307" i="3"/>
  <c r="K264" i="3"/>
  <c r="K203" i="3"/>
  <c r="K118" i="3"/>
  <c r="K326" i="3"/>
  <c r="K294" i="3"/>
  <c r="K262" i="3"/>
  <c r="K222" i="3"/>
  <c r="K158" i="3"/>
  <c r="K95" i="3"/>
  <c r="K31" i="3"/>
  <c r="K117" i="3"/>
  <c r="K53" i="3"/>
  <c r="K139" i="3"/>
  <c r="K106" i="3"/>
  <c r="K74" i="3"/>
  <c r="K42" i="3"/>
  <c r="T291" i="5"/>
  <c r="K330" i="3"/>
  <c r="T331" i="5"/>
  <c r="T19" i="5"/>
  <c r="T83" i="5"/>
  <c r="T147" i="5"/>
  <c r="T211" i="5"/>
  <c r="T275" i="5"/>
  <c r="T88" i="5"/>
  <c r="T36" i="5"/>
  <c r="T100" i="5"/>
  <c r="T164" i="5"/>
  <c r="T228" i="5"/>
  <c r="T292" i="5"/>
  <c r="T224" i="5"/>
  <c r="T61" i="5"/>
  <c r="T125" i="5"/>
  <c r="T189" i="5"/>
  <c r="T253" i="5"/>
  <c r="T317" i="5"/>
  <c r="T22" i="5"/>
  <c r="T86" i="5"/>
  <c r="T150" i="5"/>
  <c r="T214" i="5"/>
  <c r="T278" i="5"/>
  <c r="T200" i="5"/>
  <c r="T55" i="5"/>
  <c r="T119" i="5"/>
  <c r="T183" i="5"/>
  <c r="T247" i="5"/>
  <c r="T311" i="5"/>
  <c r="T56" i="5"/>
  <c r="T17" i="5"/>
  <c r="T81" i="5"/>
  <c r="T145" i="5"/>
  <c r="T209" i="5"/>
  <c r="T273" i="5"/>
  <c r="T152" i="5"/>
  <c r="T42" i="5"/>
  <c r="T106" i="5"/>
  <c r="T170" i="5"/>
  <c r="T234" i="5"/>
  <c r="T298" i="5"/>
  <c r="J320" i="5"/>
  <c r="K319" i="3"/>
  <c r="J7" i="5"/>
  <c r="T27" i="5"/>
  <c r="T91" i="5"/>
  <c r="T155" i="5"/>
  <c r="T219" i="5"/>
  <c r="T283" i="5"/>
  <c r="T120" i="5"/>
  <c r="T44" i="5"/>
  <c r="T108" i="5"/>
  <c r="T172" i="5"/>
  <c r="T236" i="5"/>
  <c r="T300" i="5"/>
  <c r="T280" i="5"/>
  <c r="T69" i="5"/>
  <c r="T133" i="5"/>
  <c r="T197" i="5"/>
  <c r="T261" i="5"/>
  <c r="T325" i="5"/>
  <c r="T94" i="5"/>
  <c r="T158" i="5"/>
  <c r="T222" i="5"/>
  <c r="T286" i="5"/>
  <c r="T256" i="5"/>
  <c r="T63" i="5"/>
  <c r="T127" i="5"/>
  <c r="T191" i="5"/>
  <c r="T255" i="5"/>
  <c r="T319" i="5"/>
  <c r="T72" i="5"/>
  <c r="T25" i="5"/>
  <c r="T89" i="5"/>
  <c r="T153" i="5"/>
  <c r="T217" i="5"/>
  <c r="T281" i="5"/>
  <c r="T184" i="5"/>
  <c r="T50" i="5"/>
  <c r="T114" i="5"/>
  <c r="T178" i="5"/>
  <c r="T242" i="5"/>
  <c r="T306" i="5"/>
  <c r="T35" i="5"/>
  <c r="T314" i="5"/>
  <c r="T328" i="5"/>
  <c r="K327" i="3"/>
  <c r="J30" i="5"/>
  <c r="K29" i="3"/>
  <c r="T43" i="5"/>
  <c r="T107" i="5"/>
  <c r="T171" i="5"/>
  <c r="T235" i="5"/>
  <c r="T299" i="5"/>
  <c r="T216" i="5"/>
  <c r="T60" i="5"/>
  <c r="T124" i="5"/>
  <c r="T188" i="5"/>
  <c r="T252" i="5"/>
  <c r="T316" i="5"/>
  <c r="T21" i="5"/>
  <c r="T85" i="5"/>
  <c r="T149" i="5"/>
  <c r="T213" i="5"/>
  <c r="T277" i="5"/>
  <c r="T136" i="5"/>
  <c r="T46" i="5"/>
  <c r="T110" i="5"/>
  <c r="T174" i="5"/>
  <c r="T238" i="5"/>
  <c r="T302" i="5"/>
  <c r="T15" i="5"/>
  <c r="T79" i="5"/>
  <c r="T143" i="5"/>
  <c r="T207" i="5"/>
  <c r="T271" i="5"/>
  <c r="T8" i="5"/>
  <c r="T144" i="5"/>
  <c r="T41" i="5"/>
  <c r="T105" i="5"/>
  <c r="T169" i="5"/>
  <c r="T233" i="5"/>
  <c r="T297" i="5"/>
  <c r="T288" i="5"/>
  <c r="T66" i="5"/>
  <c r="T130" i="5"/>
  <c r="T194" i="5"/>
  <c r="T258" i="5"/>
  <c r="T322" i="5"/>
  <c r="T51" i="5"/>
  <c r="T115" i="5"/>
  <c r="T179" i="5"/>
  <c r="T243" i="5"/>
  <c r="T307" i="5"/>
  <c r="T272" i="5"/>
  <c r="T68" i="5"/>
  <c r="T132" i="5"/>
  <c r="T196" i="5"/>
  <c r="T260" i="5"/>
  <c r="T324" i="5"/>
  <c r="T29" i="5"/>
  <c r="T93" i="5"/>
  <c r="T157" i="5"/>
  <c r="T221" i="5"/>
  <c r="T285" i="5"/>
  <c r="T176" i="5"/>
  <c r="T54" i="5"/>
  <c r="T118" i="5"/>
  <c r="T182" i="5"/>
  <c r="T246" i="5"/>
  <c r="T310" i="5"/>
  <c r="T23" i="5"/>
  <c r="T87" i="5"/>
  <c r="T151" i="5"/>
  <c r="T215" i="5"/>
  <c r="T279" i="5"/>
  <c r="T16" i="5"/>
  <c r="T192" i="5"/>
  <c r="T49" i="5"/>
  <c r="T113" i="5"/>
  <c r="T177" i="5"/>
  <c r="T241" i="5"/>
  <c r="T305" i="5"/>
  <c r="T10" i="5"/>
  <c r="T74" i="5"/>
  <c r="T138" i="5"/>
  <c r="T202" i="5"/>
  <c r="T266" i="5"/>
  <c r="T128" i="5"/>
  <c r="K328" i="3"/>
  <c r="T329" i="5"/>
  <c r="T59" i="5"/>
  <c r="T123" i="5"/>
  <c r="T187" i="5"/>
  <c r="T251" i="5"/>
  <c r="T315" i="5"/>
  <c r="T12" i="5"/>
  <c r="T76" i="5"/>
  <c r="T140" i="5"/>
  <c r="T204" i="5"/>
  <c r="T268" i="5"/>
  <c r="T7" i="5"/>
  <c r="T37" i="5"/>
  <c r="T101" i="5"/>
  <c r="T165" i="5"/>
  <c r="T229" i="5"/>
  <c r="T293" i="5"/>
  <c r="T240" i="5"/>
  <c r="T62" i="5"/>
  <c r="T126" i="5"/>
  <c r="T190" i="5"/>
  <c r="T254" i="5"/>
  <c r="T318" i="5"/>
  <c r="T31" i="5"/>
  <c r="T95" i="5"/>
  <c r="T159" i="5"/>
  <c r="T223" i="5"/>
  <c r="T287" i="5"/>
  <c r="T24" i="5"/>
  <c r="T248" i="5"/>
  <c r="T57" i="5"/>
  <c r="T121" i="5"/>
  <c r="T185" i="5"/>
  <c r="T249" i="5"/>
  <c r="T313" i="5"/>
  <c r="T18" i="5"/>
  <c r="T82" i="5"/>
  <c r="T146" i="5"/>
  <c r="T210" i="5"/>
  <c r="T274" i="5"/>
  <c r="T208" i="5"/>
  <c r="T168" i="5"/>
  <c r="T67" i="5"/>
  <c r="T131" i="5"/>
  <c r="T195" i="5"/>
  <c r="T259" i="5"/>
  <c r="T323" i="5"/>
  <c r="T20" i="5"/>
  <c r="T84" i="5"/>
  <c r="T148" i="5"/>
  <c r="T212" i="5"/>
  <c r="T276" i="5"/>
  <c r="T96" i="5"/>
  <c r="T45" i="5"/>
  <c r="T109" i="5"/>
  <c r="T173" i="5"/>
  <c r="T237" i="5"/>
  <c r="T301" i="5"/>
  <c r="T296" i="5"/>
  <c r="T70" i="5"/>
  <c r="T134" i="5"/>
  <c r="T198" i="5"/>
  <c r="T262" i="5"/>
  <c r="T326" i="5"/>
  <c r="T39" i="5"/>
  <c r="T103" i="5"/>
  <c r="T167" i="5"/>
  <c r="T231" i="5"/>
  <c r="T295" i="5"/>
  <c r="T32" i="5"/>
  <c r="T304" i="5"/>
  <c r="T65" i="5"/>
  <c r="T129" i="5"/>
  <c r="T193" i="5"/>
  <c r="T257" i="5"/>
  <c r="T321" i="5"/>
  <c r="T26" i="5"/>
  <c r="T90" i="5"/>
  <c r="T154" i="5"/>
  <c r="T218" i="5"/>
  <c r="T282" i="5"/>
  <c r="T264" i="5"/>
  <c r="T104" i="5"/>
  <c r="K329" i="3"/>
  <c r="T330" i="5"/>
  <c r="T11" i="5"/>
  <c r="T75" i="5"/>
  <c r="T139" i="5"/>
  <c r="T203" i="5"/>
  <c r="T267" i="5"/>
  <c r="T40" i="5"/>
  <c r="T28" i="5"/>
  <c r="T92" i="5"/>
  <c r="T156" i="5"/>
  <c r="T220" i="5"/>
  <c r="T284" i="5"/>
  <c r="T160" i="5"/>
  <c r="T53" i="5"/>
  <c r="T117" i="5"/>
  <c r="T181" i="5"/>
  <c r="T245" i="5"/>
  <c r="T309" i="5"/>
  <c r="T14" i="5"/>
  <c r="T78" i="5"/>
  <c r="T142" i="5"/>
  <c r="T206" i="5"/>
  <c r="T270" i="5"/>
  <c r="T112" i="5"/>
  <c r="T47" i="5"/>
  <c r="T111" i="5"/>
  <c r="T175" i="5"/>
  <c r="T239" i="5"/>
  <c r="T303" i="5"/>
  <c r="T48" i="5"/>
  <c r="T9" i="5"/>
  <c r="T73" i="5"/>
  <c r="T137" i="5"/>
  <c r="T201" i="5"/>
  <c r="T265" i="5"/>
  <c r="T80" i="5"/>
  <c r="T34" i="5"/>
  <c r="T98" i="5"/>
  <c r="T162" i="5"/>
  <c r="T226" i="5"/>
  <c r="T290" i="5"/>
  <c r="T320" i="5"/>
  <c r="H270" i="1"/>
  <c r="H217" i="1"/>
  <c r="H6" i="3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B18" i="10"/>
  <c r="B19" i="10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<sst xmlns="http://schemas.openxmlformats.org/spreadsheetml/2006/main" count="4484" uniqueCount="1168">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</sst>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1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0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3892535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0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1933911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0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15581229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0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3986222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1023631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0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8268500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0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3321855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0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1616528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8872782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0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7351002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0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3538779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0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5112002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0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23894562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0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8892449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0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1591591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0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85808246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0</v>
      </c>
      <c r="G22" s="22">
        <f>IF(OR(Notes!$B$3="Pay 1 Regular State Payment Budget",Notes!$B$3="Pay 2 Regular State Payment Budget"),0,INDEX(Data[],MATCH($A22,Data[Dist],0),MATCH(G$4,Data[#Headers],0)))</f>
        <v>0</v>
      </c>
      <c r="H22" s="22">
        <f>INDEX(Data[],MATCH($A22,Data[Dist],0),MATCH(H$4,Data[#Headers],0))</f>
        <v>5774108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0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1687900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0</v>
      </c>
      <c r="G24" s="22">
        <f>IF(OR(Notes!$B$3="Pay 1 Regular State Payment Budget",Notes!$B$3="Pay 2 Regular State Payment Budget"),0,INDEX(Data[],MATCH($A24,Data[Dist],0),MATCH(G$4,Data[#Headers],0)))</f>
        <v>0</v>
      </c>
      <c r="H24" s="22">
        <f>INDEX(Data[],MATCH($A24,Data[Dist],0),MATCH(H$4,Data[#Headers],0))</f>
        <v>1188397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0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10744344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0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3327002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0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4174619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0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13538350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0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2731790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0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2562583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3351231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0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3331920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0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4003155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0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4942649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0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1031809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0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9651325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27783546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0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4515730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0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18587881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0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16249289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0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3950443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0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3251335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3279621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0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2529692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0</v>
      </c>
      <c r="G45" s="22">
        <f>IF(OR(Notes!$B$3="Pay 1 Regular State Payment Budget",Notes!$B$3="Pay 2 Regular State Payment Budget"),0,INDEX(Data[],MATCH($A45,Data[Dist],0),MATCH(G$4,Data[#Headers],0)))</f>
        <v>0</v>
      </c>
      <c r="H45" s="22">
        <f>INDEX(Data[],MATCH($A45,Data[Dist],0),MATCH(H$4,Data[#Headers],0))</f>
        <v>31340332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0</v>
      </c>
      <c r="G46" s="22">
        <f>IF(OR(Notes!$B$3="Pay 1 Regular State Payment Budget",Notes!$B$3="Pay 2 Regular State Payment Budget"),0,INDEX(Data[],MATCH($A46,Data[Dist],0),MATCH(G$4,Data[#Headers],0)))</f>
        <v>0</v>
      </c>
      <c r="H46" s="22">
        <f>INDEX(Data[],MATCH($A46,Data[Dist],0),MATCH(H$4,Data[#Headers],0))</f>
        <v>1825279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0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1884648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0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2356494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0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5719632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0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4640528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0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16358931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0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9639569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0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38258876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0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116001991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0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8905000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10910511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0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5183806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0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3116800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0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9843851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0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3043483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0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5493128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0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5119348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0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9742651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0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11058595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0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1732596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0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7847350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0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6998084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0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6437617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0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11349182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0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2224030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0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1111603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0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19554118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0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5058353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31365686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0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5038023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0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33542298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0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3171087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0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2441138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0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5630900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2923628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0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1810350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0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76324641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0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10315754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0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23722800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0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3043419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107322936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0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8051200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0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9054600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0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1381724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0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17483088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0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6446703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0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262631601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0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894324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0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6262528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0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75382012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0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2546665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0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2101920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0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3274718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0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6470390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0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7481237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0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3745992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0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3872770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0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3955642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3677027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1951873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0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2222416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2611516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0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4288753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0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4131095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0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3061733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0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1295374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0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8958396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0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2636348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0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9781985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0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7327542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0</v>
      </c>
      <c r="G116" s="22">
        <f>IF(OR(Notes!$B$3="Pay 1 Regular State Payment Budget",Notes!$B$3="Pay 2 Regular State Payment Budget"),0,INDEX(Data[],MATCH($A116,Data[Dist],0),MATCH(G$4,Data[#Headers],0)))</f>
        <v>0</v>
      </c>
      <c r="H116" s="22">
        <f>INDEX(Data[],MATCH($A116,Data[Dist],0),MATCH(H$4,Data[#Headers],0))</f>
        <v>28066799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0</v>
      </c>
      <c r="G117" s="22">
        <f>IF(OR(Notes!$B$3="Pay 1 Regular State Payment Budget",Notes!$B$3="Pay 2 Regular State Payment Budget"),0,INDEX(Data[],MATCH($A117,Data[Dist],0),MATCH(G$4,Data[#Headers],0)))</f>
        <v>0</v>
      </c>
      <c r="H117" s="22">
        <f>INDEX(Data[],MATCH($A117,Data[Dist],0),MATCH(H$4,Data[#Headers],0))</f>
        <v>15152586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0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3029229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0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2601667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0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4225975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0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2742590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10014844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0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1211921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0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3824289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13489642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0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1846732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0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1997069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0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4127770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0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1337839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0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10075578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0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2790798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0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4816926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2548225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0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3590825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0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1950971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0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1221923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0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8007331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0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9521832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1141457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3253963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0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3481088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0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3694698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0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7474259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0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1962606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0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5590215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0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8379500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0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10230744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0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26115335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0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6014075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0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91814250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6992241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0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3601662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0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3844632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0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3277544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0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7617580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0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6490402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0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48319407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0</v>
      </c>
      <c r="G158" s="22">
        <f>IF(OR(Notes!$B$3="Pay 1 Regular State Payment Budget",Notes!$B$3="Pay 2 Regular State Payment Budget"),0,INDEX(Data[],MATCH($A158,Data[Dist],0),MATCH(G$4,Data[#Headers],0)))</f>
        <v>0</v>
      </c>
      <c r="H158" s="22">
        <f>INDEX(Data[],MATCH($A158,Data[Dist],0),MATCH(H$4,Data[#Headers],0))</f>
        <v>16015011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0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2258174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0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3173129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0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13661327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0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3460374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0</v>
      </c>
      <c r="G163" s="22">
        <f>IF(OR(Notes!$B$3="Pay 1 Regular State Payment Budget",Notes!$B$3="Pay 2 Regular State Payment Budget"),0,INDEX(Data[],MATCH($A163,Data[Dist],0),MATCH(G$4,Data[#Headers],0)))</f>
        <v>0</v>
      </c>
      <c r="H163" s="22">
        <f>INDEX(Data[],MATCH($A163,Data[Dist],0),MATCH(H$4,Data[#Headers],0))</f>
        <v>2954504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1965401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4000574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0</v>
      </c>
      <c r="G166" s="22">
        <f>IF(OR(Notes!$B$3="Pay 1 Regular State Payment Budget",Notes!$B$3="Pay 2 Regular State Payment Budget"),0,INDEX(Data[],MATCH($A166,Data[Dist],0),MATCH(G$4,Data[#Headers],0)))</f>
        <v>0</v>
      </c>
      <c r="H166" s="22">
        <f>INDEX(Data[],MATCH($A166,Data[Dist],0),MATCH(H$4,Data[#Headers],0))</f>
        <v>3126281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0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15571981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0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3298870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15706948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0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4779234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0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55016129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0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5085471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0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4200732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0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1864201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0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4580394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0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2798239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0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5273921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0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3258902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0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3476630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0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3199615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0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9792997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0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3817972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0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2134363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0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14677169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0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46675356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0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3344556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0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24524427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9821654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5590294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0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2499706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3160892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8281288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0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5220999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0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5884864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0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1990388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0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6707095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2464296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0</v>
      </c>
      <c r="G198" s="22">
        <f>IF(OR(Notes!$B$3="Pay 1 Regular State Payment Budget",Notes!$B$3="Pay 2 Regular State Payment Budget"),0,INDEX(Data[],MATCH($A198,Data[Dist],0),MATCH(G$4,Data[#Headers],0)))</f>
        <v>0</v>
      </c>
      <c r="H198" s="22">
        <f>INDEX(Data[],MATCH($A198,Data[Dist],0),MATCH(H$4,Data[#Headers],0))</f>
        <v>1592427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0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1453746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0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1262436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0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3822147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13253776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0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7937247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0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1754610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0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34507892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0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3919375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0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9795897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0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2949117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0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5532158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0</v>
      </c>
      <c r="G210" s="22">
        <f>IF(OR(Notes!$B$3="Pay 1 Regular State Payment Budget",Notes!$B$3="Pay 2 Regular State Payment Budget"),0,INDEX(Data[],MATCH($A210,Data[Dist],0),MATCH(G$4,Data[#Headers],0)))</f>
        <v>0</v>
      </c>
      <c r="H210" s="22">
        <f>INDEX(Data[],MATCH($A210,Data[Dist],0),MATCH(H$4,Data[#Headers],0))</f>
        <v>4314978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23292769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0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5319213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0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3503644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0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8201680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3067720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3487019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0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744976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0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15108534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0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20539680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0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2714477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0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3369977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0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26943297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0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4454893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0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5453488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0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11026902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0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3336219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821927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0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1471324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0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808794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0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5919355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17007249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0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44889975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0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3563119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0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1009883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0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1771402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0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3281420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0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13722571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0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15901661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37118973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0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5615429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0</v>
      </c>
      <c r="G241" s="22">
        <f>IF(OR(Notes!$B$3="Pay 1 Regular State Payment Budget",Notes!$B$3="Pay 2 Regular State Payment Budget"),0,INDEX(Data[],MATCH($A241,Data[Dist],0),MATCH(G$4,Data[#Headers],0)))</f>
        <v>0</v>
      </c>
      <c r="H241" s="22">
        <f>INDEX(Data[],MATCH($A241,Data[Dist],0),MATCH(H$4,Data[#Headers],0))</f>
        <v>2602084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0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5779069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0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7277770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0</v>
      </c>
      <c r="G244" s="22">
        <f>IF(OR(Notes!$B$3="Pay 1 Regular State Payment Budget",Notes!$B$3="Pay 2 Regular State Payment Budget"),0,INDEX(Data[],MATCH($A244,Data[Dist],0),MATCH(G$4,Data[#Headers],0)))</f>
        <v>0</v>
      </c>
      <c r="H244" s="22">
        <f>INDEX(Data[],MATCH($A244,Data[Dist],0),MATCH(H$4,Data[#Headers],0))</f>
        <v>7554972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0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1490081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0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1541914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0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5980923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0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6815396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0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2692773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0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1265296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0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3191019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0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3133687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0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1946007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0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964520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0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8481683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0</v>
      </c>
      <c r="G256" s="22">
        <f>IF(OR(Notes!$B$3="Pay 1 Regular State Payment Budget",Notes!$B$3="Pay 2 Regular State Payment Budget"),0,INDEX(Data[],MATCH($A256,Data[Dist],0),MATCH(G$4,Data[#Headers],0)))</f>
        <v>0</v>
      </c>
      <c r="H256" s="22">
        <f>INDEX(Data[],MATCH($A256,Data[Dist],0),MATCH(H$4,Data[#Headers],0))</f>
        <v>1501038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0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4655711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0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7917664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0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7096054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0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4450927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0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2732492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0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4003671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0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11080771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129848173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0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2708294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0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5255490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0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9422488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0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3768716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0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3656477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0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7010600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0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1230400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0</v>
      </c>
      <c r="G272" s="22">
        <f>IF(OR(Notes!$B$3="Pay 1 Regular State Payment Budget",Notes!$B$3="Pay 2 Regular State Payment Budget"),0,INDEX(Data[],MATCH($A272,Data[Dist],0),MATCH(G$4,Data[#Headers],0)))</f>
        <v>0</v>
      </c>
      <c r="H272" s="22">
        <f>INDEX(Data[],MATCH($A272,Data[Dist],0),MATCH(H$4,Data[#Headers],0))</f>
        <v>11700555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0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3529959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0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53847389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0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15659772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0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3095526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0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2855019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0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1511525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0</v>
      </c>
      <c r="G279" s="22">
        <f>IF(OR(Notes!$B$3="Pay 1 Regular State Payment Budget",Notes!$B$3="Pay 2 Regular State Payment Budget"),0,INDEX(Data[],MATCH($A279,Data[Dist],0),MATCH(G$4,Data[#Headers],0)))</f>
        <v>0</v>
      </c>
      <c r="H279" s="22">
        <f>INDEX(Data[],MATCH($A279,Data[Dist],0),MATCH(H$4,Data[#Headers],0))</f>
        <v>4080903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22772565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916607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0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5510859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5154802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0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5861961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0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3413548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0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4560580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0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1783996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0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2781528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0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2221872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0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2558792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0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809790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5145799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1632685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0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23699201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0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6248563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0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5986792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0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2088116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0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11751981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3780669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0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5136641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0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3743186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4801270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0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12464201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0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92862594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0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83018547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0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15704683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0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3662431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0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11796836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0</v>
      </c>
      <c r="G309" s="22">
        <f>IF(OR(Notes!$B$3="Pay 1 Regular State Payment Budget",Notes!$B$3="Pay 2 Regular State Payment Budget"),0,INDEX(Data[],MATCH($A309,Data[Dist],0),MATCH(G$4,Data[#Headers],0)))</f>
        <v>0</v>
      </c>
      <c r="H309" s="22">
        <f>INDEX(Data[],MATCH($A309,Data[Dist],0),MATCH(H$4,Data[#Headers],0))</f>
        <v>1722170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0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4976278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0</v>
      </c>
      <c r="G311" s="22">
        <f>IF(OR(Notes!$B$3="Pay 1 Regular State Payment Budget",Notes!$B$3="Pay 2 Regular State Payment Budget"),0,INDEX(Data[],MATCH($A311,Data[Dist],0),MATCH(G$4,Data[#Headers],0)))</f>
        <v>0</v>
      </c>
      <c r="H311" s="22">
        <f>INDEX(Data[],MATCH($A311,Data[Dist],0),MATCH(H$4,Data[#Headers],0))</f>
        <v>2804784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0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1627096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0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8935538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0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51058293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0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20478020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0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1995800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0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9816648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0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5635734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0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5208638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0</v>
      </c>
      <c r="G320" s="22">
        <f>IF(OR(Notes!$B$3="Pay 1 Regular State Payment Budget",Notes!$B$3="Pay 2 Regular State Payment Budget"),0,INDEX(Data[],MATCH($A320,Data[Dist],0),MATCH(G$4,Data[#Headers],0)))</f>
        <v>0</v>
      </c>
      <c r="H320" s="22">
        <f>INDEX(Data[],MATCH($A320,Data[Dist],0),MATCH(H$4,Data[#Headers],0))</f>
        <v>4022183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0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6437213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0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2763691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0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1052199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0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7811307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0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6285806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0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2182475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0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11816544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0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3252984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0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3652045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0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7409635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0</v>
      </c>
      <c r="G331" s="24">
        <f t="shared" si="0"/>
        <v>0</v>
      </c>
      <c r="H331" s="24">
        <f t="shared" si="0"/>
        <v>3473784498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2899779</v>
      </c>
      <c r="I6" s="22">
        <f>INDEX(Data[],MATCH($A6,Data[Dist],0),MATCH(I$4,Data[#Headers],0))</f>
        <v>3892535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1489909</v>
      </c>
      <c r="I7" s="22">
        <f>INDEX(Data[],MATCH($A7,Data[Dist],0),MATCH(I$4,Data[#Headers],0))</f>
        <v>1933911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12931847</v>
      </c>
      <c r="I8" s="22">
        <f>INDEX(Data[],MATCH($A8,Data[Dist],0),MATCH(I$4,Data[#Headers],0))</f>
        <v>15581229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3216273</v>
      </c>
      <c r="I9" s="22">
        <f>INDEX(Data[],MATCH($A9,Data[Dist],0),MATCH(I$4,Data[#Headers],0))</f>
        <v>3986222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758600</v>
      </c>
      <c r="I10" s="22">
        <f>INDEX(Data[],MATCH($A10,Data[Dist],0),MATCH(I$4,Data[#Headers],0))</f>
        <v>1023631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6792864</v>
      </c>
      <c r="I11" s="22">
        <f>INDEX(Data[],MATCH($A11,Data[Dist],0),MATCH(I$4,Data[#Headers],0))</f>
        <v>8268500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2582878</v>
      </c>
      <c r="I12" s="22">
        <f>INDEX(Data[],MATCH($A12,Data[Dist],0),MATCH(I$4,Data[#Headers],0))</f>
        <v>3321855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1251851</v>
      </c>
      <c r="I13" s="22">
        <f>INDEX(Data[],MATCH($A13,Data[Dist],0),MATCH(I$4,Data[#Headers],0))</f>
        <v>1616528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6741290</v>
      </c>
      <c r="I14" s="22">
        <f>INDEX(Data[],MATCH($A14,Data[Dist],0),MATCH(I$4,Data[#Headers],0))</f>
        <v>8872782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5775414</v>
      </c>
      <c r="I15" s="22">
        <f>INDEX(Data[],MATCH($A15,Data[Dist],0),MATCH(I$4,Data[#Headers],0))</f>
        <v>7351002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2732358</v>
      </c>
      <c r="I16" s="22">
        <f>INDEX(Data[],MATCH($A16,Data[Dist],0),MATCH(I$4,Data[#Headers],0))</f>
        <v>3538779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3876698</v>
      </c>
      <c r="I17" s="22">
        <f>INDEX(Data[],MATCH($A17,Data[Dist],0),MATCH(I$4,Data[#Headers],0))</f>
        <v>5112002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17846795</v>
      </c>
      <c r="I18" s="22">
        <f>INDEX(Data[],MATCH($A18,Data[Dist],0),MATCH(I$4,Data[#Headers],0))</f>
        <v>23894562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7105156</v>
      </c>
      <c r="I19" s="22">
        <f>INDEX(Data[],MATCH($A19,Data[Dist],0),MATCH(I$4,Data[#Headers],0))</f>
        <v>8892449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1262517</v>
      </c>
      <c r="I20" s="22">
        <f>INDEX(Data[],MATCH($A20,Data[Dist],0),MATCH(I$4,Data[#Headers],0))</f>
        <v>1591591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70750701</v>
      </c>
      <c r="I21" s="22">
        <f>INDEX(Data[],MATCH($A21,Data[Dist],0),MATCH(I$4,Data[#Headers],0))</f>
        <v>85808246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4657212</v>
      </c>
      <c r="I22" s="22">
        <f>INDEX(Data[],MATCH($A22,Data[Dist],0),MATCH(I$4,Data[#Headers],0))</f>
        <v>5774108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1094324</v>
      </c>
      <c r="I23" s="22">
        <f>INDEX(Data[],MATCH($A23,Data[Dist],0),MATCH(I$4,Data[#Headers],0))</f>
        <v>1687900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795034</v>
      </c>
      <c r="I24" s="22">
        <f>INDEX(Data[],MATCH($A24,Data[Dist],0),MATCH(I$4,Data[#Headers],0))</f>
        <v>1188397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8736142</v>
      </c>
      <c r="I25" s="22">
        <f>INDEX(Data[],MATCH($A25,Data[Dist],0),MATCH(I$4,Data[#Headers],0))</f>
        <v>10744344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2570552</v>
      </c>
      <c r="I26" s="22">
        <f>INDEX(Data[],MATCH($A26,Data[Dist],0),MATCH(I$4,Data[#Headers],0))</f>
        <v>3327002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3126937</v>
      </c>
      <c r="I27" s="22">
        <f>INDEX(Data[],MATCH($A27,Data[Dist],0),MATCH(I$4,Data[#Headers],0))</f>
        <v>4174619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11114084</v>
      </c>
      <c r="I28" s="22">
        <f>INDEX(Data[],MATCH($A28,Data[Dist],0),MATCH(I$4,Data[#Headers],0))</f>
        <v>13538350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2204759</v>
      </c>
      <c r="I29" s="22">
        <f>INDEX(Data[],MATCH($A29,Data[Dist],0),MATCH(I$4,Data[#Headers],0))</f>
        <v>2731790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1903309</v>
      </c>
      <c r="I30" s="22">
        <f>INDEX(Data[],MATCH($A30,Data[Dist],0),MATCH(I$4,Data[#Headers],0))</f>
        <v>2562583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2635918</v>
      </c>
      <c r="I31" s="22">
        <f>INDEX(Data[],MATCH($A31,Data[Dist],0),MATCH(I$4,Data[#Headers],0))</f>
        <v>3351231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2691330</v>
      </c>
      <c r="I32" s="22">
        <f>INDEX(Data[],MATCH($A32,Data[Dist],0),MATCH(I$4,Data[#Headers],0))</f>
        <v>3331920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3019696</v>
      </c>
      <c r="I33" s="22">
        <f>INDEX(Data[],MATCH($A33,Data[Dist],0),MATCH(I$4,Data[#Headers],0))</f>
        <v>4003155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3965125</v>
      </c>
      <c r="I34" s="22">
        <f>INDEX(Data[],MATCH($A34,Data[Dist],0),MATCH(I$4,Data[#Headers],0))</f>
        <v>4942649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813652</v>
      </c>
      <c r="I35" s="22">
        <f>INDEX(Data[],MATCH($A35,Data[Dist],0),MATCH(I$4,Data[#Headers],0))</f>
        <v>1031809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7484063</v>
      </c>
      <c r="I36" s="22">
        <f>INDEX(Data[],MATCH($A36,Data[Dist],0),MATCH(I$4,Data[#Headers],0))</f>
        <v>9651325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22176053</v>
      </c>
      <c r="I37" s="22">
        <f>INDEX(Data[],MATCH($A37,Data[Dist],0),MATCH(I$4,Data[#Headers],0))</f>
        <v>27783546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3311003</v>
      </c>
      <c r="I38" s="22">
        <f>INDEX(Data[],MATCH($A38,Data[Dist],0),MATCH(I$4,Data[#Headers],0))</f>
        <v>4515730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15315598</v>
      </c>
      <c r="I39" s="22">
        <f>INDEX(Data[],MATCH($A39,Data[Dist],0),MATCH(I$4,Data[#Headers],0))</f>
        <v>18587881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13397230</v>
      </c>
      <c r="I40" s="22">
        <f>INDEX(Data[],MATCH($A40,Data[Dist],0),MATCH(I$4,Data[#Headers],0))</f>
        <v>16249289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3054469</v>
      </c>
      <c r="I41" s="22">
        <f>INDEX(Data[],MATCH($A41,Data[Dist],0),MATCH(I$4,Data[#Headers],0))</f>
        <v>3950443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2439170</v>
      </c>
      <c r="I42" s="22">
        <f>INDEX(Data[],MATCH($A42,Data[Dist],0),MATCH(I$4,Data[#Headers],0))</f>
        <v>3251335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2558634</v>
      </c>
      <c r="I43" s="22">
        <f>INDEX(Data[],MATCH($A43,Data[Dist],0),MATCH(I$4,Data[#Headers],0))</f>
        <v>3279621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1823362</v>
      </c>
      <c r="I44" s="22">
        <f>INDEX(Data[],MATCH($A44,Data[Dist],0),MATCH(I$4,Data[#Headers],0))</f>
        <v>2529692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26227536</v>
      </c>
      <c r="I45" s="22">
        <f>INDEX(Data[],MATCH($A45,Data[Dist],0),MATCH(I$4,Data[#Headers],0))</f>
        <v>31340332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1165068</v>
      </c>
      <c r="I46" s="22">
        <f>INDEX(Data[],MATCH($A46,Data[Dist],0),MATCH(I$4,Data[#Headers],0))</f>
        <v>1825279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1476754</v>
      </c>
      <c r="I47" s="22">
        <f>INDEX(Data[],MATCH($A47,Data[Dist],0),MATCH(I$4,Data[#Headers],0))</f>
        <v>1884648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1835887</v>
      </c>
      <c r="I48" s="22">
        <f>INDEX(Data[],MATCH($A48,Data[Dist],0),MATCH(I$4,Data[#Headers],0))</f>
        <v>2356494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4494604</v>
      </c>
      <c r="I49" s="22">
        <f>INDEX(Data[],MATCH($A49,Data[Dist],0),MATCH(I$4,Data[#Headers],0))</f>
        <v>5719632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3677273</v>
      </c>
      <c r="I50" s="22">
        <f>INDEX(Data[],MATCH($A50,Data[Dist],0),MATCH(I$4,Data[#Headers],0))</f>
        <v>4640528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13610160</v>
      </c>
      <c r="I51" s="22">
        <f>INDEX(Data[],MATCH($A51,Data[Dist],0),MATCH(I$4,Data[#Headers],0))</f>
        <v>16358931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7120275</v>
      </c>
      <c r="I52" s="22">
        <f>INDEX(Data[],MATCH($A52,Data[Dist],0),MATCH(I$4,Data[#Headers],0))</f>
        <v>9639569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31188144</v>
      </c>
      <c r="I53" s="22">
        <f>INDEX(Data[],MATCH($A53,Data[Dist],0),MATCH(I$4,Data[#Headers],0))</f>
        <v>38258876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94658429</v>
      </c>
      <c r="I54" s="22">
        <f>INDEX(Data[],MATCH($A54,Data[Dist],0),MATCH(I$4,Data[#Headers],0))</f>
        <v>116001991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7231485</v>
      </c>
      <c r="I55" s="22">
        <f>INDEX(Data[],MATCH($A55,Data[Dist],0),MATCH(I$4,Data[#Headers],0))</f>
        <v>8905000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9098152</v>
      </c>
      <c r="I56" s="22">
        <f>INDEX(Data[],MATCH($A56,Data[Dist],0),MATCH(I$4,Data[#Headers],0))</f>
        <v>10910511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3985978</v>
      </c>
      <c r="I57" s="22">
        <f>INDEX(Data[],MATCH($A57,Data[Dist],0),MATCH(I$4,Data[#Headers],0))</f>
        <v>5183806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2458760</v>
      </c>
      <c r="I58" s="22">
        <f>INDEX(Data[],MATCH($A58,Data[Dist],0),MATCH(I$4,Data[#Headers],0))</f>
        <v>3116800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7782121</v>
      </c>
      <c r="I59" s="22">
        <f>INDEX(Data[],MATCH($A59,Data[Dist],0),MATCH(I$4,Data[#Headers],0))</f>
        <v>9843851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2429529</v>
      </c>
      <c r="I60" s="22">
        <f>INDEX(Data[],MATCH($A60,Data[Dist],0),MATCH(I$4,Data[#Headers],0))</f>
        <v>3043483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4560291</v>
      </c>
      <c r="I61" s="22">
        <f>INDEX(Data[],MATCH($A61,Data[Dist],0),MATCH(I$4,Data[#Headers],0))</f>
        <v>5493128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4072228</v>
      </c>
      <c r="I62" s="22">
        <f>INDEX(Data[],MATCH($A62,Data[Dist],0),MATCH(I$4,Data[#Headers],0))</f>
        <v>5119348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8033480</v>
      </c>
      <c r="I63" s="22">
        <f>INDEX(Data[],MATCH($A63,Data[Dist],0),MATCH(I$4,Data[#Headers],0))</f>
        <v>9742651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9000355</v>
      </c>
      <c r="I64" s="22">
        <f>INDEX(Data[],MATCH($A64,Data[Dist],0),MATCH(I$4,Data[#Headers],0))</f>
        <v>11058595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1324161</v>
      </c>
      <c r="I65" s="22">
        <f>INDEX(Data[],MATCH($A65,Data[Dist],0),MATCH(I$4,Data[#Headers],0))</f>
        <v>1732596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6468931</v>
      </c>
      <c r="I66" s="22">
        <f>INDEX(Data[],MATCH($A66,Data[Dist],0),MATCH(I$4,Data[#Headers],0))</f>
        <v>7847350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5772009</v>
      </c>
      <c r="I67" s="22">
        <f>INDEX(Data[],MATCH($A67,Data[Dist],0),MATCH(I$4,Data[#Headers],0))</f>
        <v>6998084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4979645</v>
      </c>
      <c r="I68" s="22">
        <f>INDEX(Data[],MATCH($A68,Data[Dist],0),MATCH(I$4,Data[#Headers],0))</f>
        <v>6437617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9427754</v>
      </c>
      <c r="I69" s="22">
        <f>INDEX(Data[],MATCH($A69,Data[Dist],0),MATCH(I$4,Data[#Headers],0))</f>
        <v>11349182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1813262</v>
      </c>
      <c r="I70" s="22">
        <f>INDEX(Data[],MATCH($A70,Data[Dist],0),MATCH(I$4,Data[#Headers],0))</f>
        <v>2224030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727551</v>
      </c>
      <c r="I71" s="22">
        <f>INDEX(Data[],MATCH($A71,Data[Dist],0),MATCH(I$4,Data[#Headers],0))</f>
        <v>1111603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15552804</v>
      </c>
      <c r="I72" s="22">
        <f>INDEX(Data[],MATCH($A72,Data[Dist],0),MATCH(I$4,Data[#Headers],0))</f>
        <v>19554118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3510021</v>
      </c>
      <c r="I73" s="22">
        <f>INDEX(Data[],MATCH($A73,Data[Dist],0),MATCH(I$4,Data[#Headers],0))</f>
        <v>5058353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26352734</v>
      </c>
      <c r="I74" s="22">
        <f>INDEX(Data[],MATCH($A74,Data[Dist],0),MATCH(I$4,Data[#Headers],0))</f>
        <v>31365686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4070534</v>
      </c>
      <c r="I75" s="22">
        <f>INDEX(Data[],MATCH($A75,Data[Dist],0),MATCH(I$4,Data[#Headers],0))</f>
        <v>5038023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26687806</v>
      </c>
      <c r="I76" s="22">
        <f>INDEX(Data[],MATCH($A76,Data[Dist],0),MATCH(I$4,Data[#Headers],0))</f>
        <v>33542298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2563178</v>
      </c>
      <c r="I77" s="22">
        <f>INDEX(Data[],MATCH($A77,Data[Dist],0),MATCH(I$4,Data[#Headers],0))</f>
        <v>3171087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1793791</v>
      </c>
      <c r="I78" s="22">
        <f>INDEX(Data[],MATCH($A78,Data[Dist],0),MATCH(I$4,Data[#Headers],0))</f>
        <v>2441138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4588862</v>
      </c>
      <c r="I79" s="22">
        <f>INDEX(Data[],MATCH($A79,Data[Dist],0),MATCH(I$4,Data[#Headers],0))</f>
        <v>5630900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2295592</v>
      </c>
      <c r="I80" s="22">
        <f>INDEX(Data[],MATCH($A80,Data[Dist],0),MATCH(I$4,Data[#Headers],0))</f>
        <v>2923628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1220943</v>
      </c>
      <c r="I81" s="22">
        <f>INDEX(Data[],MATCH($A81,Data[Dist],0),MATCH(I$4,Data[#Headers],0))</f>
        <v>1810350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64613553</v>
      </c>
      <c r="I82" s="22">
        <f>INDEX(Data[],MATCH($A82,Data[Dist],0),MATCH(I$4,Data[#Headers],0))</f>
        <v>76324641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8321667</v>
      </c>
      <c r="I83" s="22">
        <f>INDEX(Data[],MATCH($A83,Data[Dist],0),MATCH(I$4,Data[#Headers],0))</f>
        <v>10315754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19093440</v>
      </c>
      <c r="I84" s="22">
        <f>INDEX(Data[],MATCH($A84,Data[Dist],0),MATCH(I$4,Data[#Headers],0))</f>
        <v>23722800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2363557</v>
      </c>
      <c r="I85" s="22">
        <f>INDEX(Data[],MATCH($A85,Data[Dist],0),MATCH(I$4,Data[#Headers],0))</f>
        <v>3043419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88024841</v>
      </c>
      <c r="I86" s="22">
        <f>INDEX(Data[],MATCH($A86,Data[Dist],0),MATCH(I$4,Data[#Headers],0))</f>
        <v>107322936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6515957</v>
      </c>
      <c r="I87" s="22">
        <f>INDEX(Data[],MATCH($A87,Data[Dist],0),MATCH(I$4,Data[#Headers],0))</f>
        <v>8051200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6897297</v>
      </c>
      <c r="I88" s="22">
        <f>INDEX(Data[],MATCH($A88,Data[Dist],0),MATCH(I$4,Data[#Headers],0))</f>
        <v>9054600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1115188</v>
      </c>
      <c r="I89" s="22">
        <f>INDEX(Data[],MATCH($A89,Data[Dist],0),MATCH(I$4,Data[#Headers],0))</f>
        <v>1381724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14781605</v>
      </c>
      <c r="I90" s="22">
        <f>INDEX(Data[],MATCH($A90,Data[Dist],0),MATCH(I$4,Data[#Headers],0))</f>
        <v>17483088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5237167</v>
      </c>
      <c r="I91" s="22">
        <f>INDEX(Data[],MATCH($A91,Data[Dist],0),MATCH(I$4,Data[#Headers],0))</f>
        <v>6446703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219219337</v>
      </c>
      <c r="I92" s="22">
        <f>INDEX(Data[],MATCH($A92,Data[Dist],0),MATCH(I$4,Data[#Headers],0))</f>
        <v>262631601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699450</v>
      </c>
      <c r="I93" s="22">
        <f>INDEX(Data[],MATCH($A93,Data[Dist],0),MATCH(I$4,Data[#Headers],0))</f>
        <v>894324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5089296</v>
      </c>
      <c r="I94" s="22">
        <f>INDEX(Data[],MATCH($A94,Data[Dist],0),MATCH(I$4,Data[#Headers],0))</f>
        <v>6262528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60739146</v>
      </c>
      <c r="I95" s="22">
        <f>INDEX(Data[],MATCH($A95,Data[Dist],0),MATCH(I$4,Data[#Headers],0))</f>
        <v>75382012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2033146</v>
      </c>
      <c r="I96" s="22">
        <f>INDEX(Data[],MATCH($A96,Data[Dist],0),MATCH(I$4,Data[#Headers],0))</f>
        <v>2546665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1503149</v>
      </c>
      <c r="I97" s="22">
        <f>INDEX(Data[],MATCH($A97,Data[Dist],0),MATCH(I$4,Data[#Headers],0))</f>
        <v>2101920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2474612</v>
      </c>
      <c r="I98" s="22">
        <f>INDEX(Data[],MATCH($A98,Data[Dist],0),MATCH(I$4,Data[#Headers],0))</f>
        <v>3274718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5164809</v>
      </c>
      <c r="I99" s="22">
        <f>INDEX(Data[],MATCH($A99,Data[Dist],0),MATCH(I$4,Data[#Headers],0))</f>
        <v>6470390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6154293</v>
      </c>
      <c r="I100" s="22">
        <f>INDEX(Data[],MATCH($A100,Data[Dist],0),MATCH(I$4,Data[#Headers],0))</f>
        <v>7481237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2931233</v>
      </c>
      <c r="I101" s="22">
        <f>INDEX(Data[],MATCH($A101,Data[Dist],0),MATCH(I$4,Data[#Headers],0))</f>
        <v>3745992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3080223</v>
      </c>
      <c r="I102" s="22">
        <f>INDEX(Data[],MATCH($A102,Data[Dist],0),MATCH(I$4,Data[#Headers],0))</f>
        <v>3872770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3160295</v>
      </c>
      <c r="I103" s="22">
        <f>INDEX(Data[],MATCH($A103,Data[Dist],0),MATCH(I$4,Data[#Headers],0))</f>
        <v>3955642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2991620</v>
      </c>
      <c r="I104" s="22">
        <f>INDEX(Data[],MATCH($A104,Data[Dist],0),MATCH(I$4,Data[#Headers],0))</f>
        <v>3677027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1479872</v>
      </c>
      <c r="I105" s="22">
        <f>INDEX(Data[],MATCH($A105,Data[Dist],0),MATCH(I$4,Data[#Headers],0))</f>
        <v>1951873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1685225</v>
      </c>
      <c r="I106" s="22">
        <f>INDEX(Data[],MATCH($A106,Data[Dist],0),MATCH(I$4,Data[#Headers],0))</f>
        <v>2222416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1975671</v>
      </c>
      <c r="I107" s="22">
        <f>INDEX(Data[],MATCH($A107,Data[Dist],0),MATCH(I$4,Data[#Headers],0))</f>
        <v>2611516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3457630</v>
      </c>
      <c r="I108" s="22">
        <f>INDEX(Data[],MATCH($A108,Data[Dist],0),MATCH(I$4,Data[#Headers],0))</f>
        <v>4288753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3141582</v>
      </c>
      <c r="I109" s="22">
        <f>INDEX(Data[],MATCH($A109,Data[Dist],0),MATCH(I$4,Data[#Headers],0))</f>
        <v>4131095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2367784</v>
      </c>
      <c r="I110" s="22">
        <f>INDEX(Data[],MATCH($A110,Data[Dist],0),MATCH(I$4,Data[#Headers],0))</f>
        <v>3061733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1027083</v>
      </c>
      <c r="I111" s="22">
        <f>INDEX(Data[],MATCH($A111,Data[Dist],0),MATCH(I$4,Data[#Headers],0))</f>
        <v>1295374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7295064</v>
      </c>
      <c r="I112" s="22">
        <f>INDEX(Data[],MATCH($A112,Data[Dist],0),MATCH(I$4,Data[#Headers],0))</f>
        <v>8958396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2020577</v>
      </c>
      <c r="I113" s="22">
        <f>INDEX(Data[],MATCH($A113,Data[Dist],0),MATCH(I$4,Data[#Headers],0))</f>
        <v>2636348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7727669</v>
      </c>
      <c r="I114" s="22">
        <f>INDEX(Data[],MATCH($A114,Data[Dist],0),MATCH(I$4,Data[#Headers],0))</f>
        <v>9781985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5831714</v>
      </c>
      <c r="I115" s="22">
        <f>INDEX(Data[],MATCH($A115,Data[Dist],0),MATCH(I$4,Data[#Headers],0))</f>
        <v>7327542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22961853</v>
      </c>
      <c r="I116" s="22">
        <f>INDEX(Data[],MATCH($A116,Data[Dist],0),MATCH(I$4,Data[#Headers],0))</f>
        <v>28066799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12523399</v>
      </c>
      <c r="I117" s="22">
        <f>INDEX(Data[],MATCH($A117,Data[Dist],0),MATCH(I$4,Data[#Headers],0))</f>
        <v>15152586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2428785</v>
      </c>
      <c r="I118" s="22">
        <f>INDEX(Data[],MATCH($A118,Data[Dist],0),MATCH(I$4,Data[#Headers],0))</f>
        <v>3029229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1939571</v>
      </c>
      <c r="I119" s="22">
        <f>INDEX(Data[],MATCH($A119,Data[Dist],0),MATCH(I$4,Data[#Headers],0))</f>
        <v>2601667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2911437</v>
      </c>
      <c r="I120" s="22">
        <f>INDEX(Data[],MATCH($A120,Data[Dist],0),MATCH(I$4,Data[#Headers],0))</f>
        <v>4225975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2109046</v>
      </c>
      <c r="I121" s="22">
        <f>INDEX(Data[],MATCH($A121,Data[Dist],0),MATCH(I$4,Data[#Headers],0))</f>
        <v>2742590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7946434</v>
      </c>
      <c r="I122" s="22">
        <f>INDEX(Data[],MATCH($A122,Data[Dist],0),MATCH(I$4,Data[#Headers],0))</f>
        <v>10014844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934374</v>
      </c>
      <c r="I123" s="22">
        <f>INDEX(Data[],MATCH($A123,Data[Dist],0),MATCH(I$4,Data[#Headers],0))</f>
        <v>1211921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2970436</v>
      </c>
      <c r="I124" s="22">
        <f>INDEX(Data[],MATCH($A124,Data[Dist],0),MATCH(I$4,Data[#Headers],0))</f>
        <v>3824289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11109214</v>
      </c>
      <c r="I125" s="22">
        <f>INDEX(Data[],MATCH($A125,Data[Dist],0),MATCH(I$4,Data[#Headers],0))</f>
        <v>13489642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1350139</v>
      </c>
      <c r="I126" s="22">
        <f>INDEX(Data[],MATCH($A126,Data[Dist],0),MATCH(I$4,Data[#Headers],0))</f>
        <v>1846732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1442396</v>
      </c>
      <c r="I127" s="22">
        <f>INDEX(Data[],MATCH($A127,Data[Dist],0),MATCH(I$4,Data[#Headers],0))</f>
        <v>1997069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3279989</v>
      </c>
      <c r="I128" s="22">
        <f>INDEX(Data[],MATCH($A128,Data[Dist],0),MATCH(I$4,Data[#Headers],0))</f>
        <v>4127770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912083</v>
      </c>
      <c r="I129" s="22">
        <f>INDEX(Data[],MATCH($A129,Data[Dist],0),MATCH(I$4,Data[#Headers],0))</f>
        <v>1337839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8058581</v>
      </c>
      <c r="I130" s="22">
        <f>INDEX(Data[],MATCH($A130,Data[Dist],0),MATCH(I$4,Data[#Headers],0))</f>
        <v>10075578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2162437</v>
      </c>
      <c r="I131" s="22">
        <f>INDEX(Data[],MATCH($A131,Data[Dist],0),MATCH(I$4,Data[#Headers],0))</f>
        <v>2790798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3807988</v>
      </c>
      <c r="I132" s="22">
        <f>INDEX(Data[],MATCH($A132,Data[Dist],0),MATCH(I$4,Data[#Headers],0))</f>
        <v>4816926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1936990</v>
      </c>
      <c r="I133" s="22">
        <f>INDEX(Data[],MATCH($A133,Data[Dist],0),MATCH(I$4,Data[#Headers],0))</f>
        <v>2548225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2748138</v>
      </c>
      <c r="I134" s="22">
        <f>INDEX(Data[],MATCH($A134,Data[Dist],0),MATCH(I$4,Data[#Headers],0))</f>
        <v>3590825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1508498</v>
      </c>
      <c r="I135" s="22">
        <f>INDEX(Data[],MATCH($A135,Data[Dist],0),MATCH(I$4,Data[#Headers],0))</f>
        <v>1950971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912291</v>
      </c>
      <c r="I136" s="22">
        <f>INDEX(Data[],MATCH($A136,Data[Dist],0),MATCH(I$4,Data[#Headers],0))</f>
        <v>1221923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6448518</v>
      </c>
      <c r="I137" s="22">
        <f>INDEX(Data[],MATCH($A137,Data[Dist],0),MATCH(I$4,Data[#Headers],0))</f>
        <v>8007331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7591869</v>
      </c>
      <c r="I138" s="22">
        <f>INDEX(Data[],MATCH($A138,Data[Dist],0),MATCH(I$4,Data[#Headers],0))</f>
        <v>9521832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727639</v>
      </c>
      <c r="I139" s="22">
        <f>INDEX(Data[],MATCH($A139,Data[Dist],0),MATCH(I$4,Data[#Headers],0))</f>
        <v>1141457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2341377</v>
      </c>
      <c r="I140" s="22">
        <f>INDEX(Data[],MATCH($A140,Data[Dist],0),MATCH(I$4,Data[#Headers],0))</f>
        <v>3253963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2646100</v>
      </c>
      <c r="I141" s="22">
        <f>INDEX(Data[],MATCH($A141,Data[Dist],0),MATCH(I$4,Data[#Headers],0))</f>
        <v>3481088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2890438</v>
      </c>
      <c r="I142" s="22">
        <f>INDEX(Data[],MATCH($A142,Data[Dist],0),MATCH(I$4,Data[#Headers],0))</f>
        <v>3694698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5862320</v>
      </c>
      <c r="I143" s="22">
        <f>INDEX(Data[],MATCH($A143,Data[Dist],0),MATCH(I$4,Data[#Headers],0))</f>
        <v>7474259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1393469</v>
      </c>
      <c r="I144" s="22">
        <f>INDEX(Data[],MATCH($A144,Data[Dist],0),MATCH(I$4,Data[#Headers],0))</f>
        <v>1962606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4566889</v>
      </c>
      <c r="I145" s="22">
        <f>INDEX(Data[],MATCH($A145,Data[Dist],0),MATCH(I$4,Data[#Headers],0))</f>
        <v>5590215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6617816</v>
      </c>
      <c r="I146" s="22">
        <f>INDEX(Data[],MATCH($A146,Data[Dist],0),MATCH(I$4,Data[#Headers],0))</f>
        <v>8379500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8165808</v>
      </c>
      <c r="I147" s="22">
        <f>INDEX(Data[],MATCH($A147,Data[Dist],0),MATCH(I$4,Data[#Headers],0))</f>
        <v>10230744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21792170</v>
      </c>
      <c r="I148" s="22">
        <f>INDEX(Data[],MATCH($A148,Data[Dist],0),MATCH(I$4,Data[#Headers],0))</f>
        <v>26115335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4886070</v>
      </c>
      <c r="I149" s="22">
        <f>INDEX(Data[],MATCH($A149,Data[Dist],0),MATCH(I$4,Data[#Headers],0))</f>
        <v>6014075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73339686</v>
      </c>
      <c r="I150" s="22">
        <f>INDEX(Data[],MATCH($A150,Data[Dist],0),MATCH(I$4,Data[#Headers],0))</f>
        <v>91814250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5560730</v>
      </c>
      <c r="I151" s="22">
        <f>INDEX(Data[],MATCH($A151,Data[Dist],0),MATCH(I$4,Data[#Headers],0))</f>
        <v>6992241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2917433</v>
      </c>
      <c r="I152" s="22">
        <f>INDEX(Data[],MATCH($A152,Data[Dist],0),MATCH(I$4,Data[#Headers],0))</f>
        <v>3601662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2843031</v>
      </c>
      <c r="I153" s="22">
        <f>INDEX(Data[],MATCH($A153,Data[Dist],0),MATCH(I$4,Data[#Headers],0))</f>
        <v>3844632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2629499</v>
      </c>
      <c r="I154" s="22">
        <f>INDEX(Data[],MATCH($A154,Data[Dist],0),MATCH(I$4,Data[#Headers],0))</f>
        <v>3277544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5910520</v>
      </c>
      <c r="I155" s="22">
        <f>INDEX(Data[],MATCH($A155,Data[Dist],0),MATCH(I$4,Data[#Headers],0))</f>
        <v>7617580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5261695</v>
      </c>
      <c r="I156" s="22">
        <f>INDEX(Data[],MATCH($A156,Data[Dist],0),MATCH(I$4,Data[#Headers],0))</f>
        <v>6490402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39572250</v>
      </c>
      <c r="I157" s="22">
        <f>INDEX(Data[],MATCH($A157,Data[Dist],0),MATCH(I$4,Data[#Headers],0))</f>
        <v>48319407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13494674</v>
      </c>
      <c r="I158" s="22">
        <f>INDEX(Data[],MATCH($A158,Data[Dist],0),MATCH(I$4,Data[#Headers],0))</f>
        <v>16015011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1750089</v>
      </c>
      <c r="I159" s="22">
        <f>INDEX(Data[],MATCH($A159,Data[Dist],0),MATCH(I$4,Data[#Headers],0))</f>
        <v>2258174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2593441</v>
      </c>
      <c r="I160" s="22">
        <f>INDEX(Data[],MATCH($A160,Data[Dist],0),MATCH(I$4,Data[#Headers],0))</f>
        <v>3173129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11317523</v>
      </c>
      <c r="I161" s="22">
        <f>INDEX(Data[],MATCH($A161,Data[Dist],0),MATCH(I$4,Data[#Headers],0))</f>
        <v>13661327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2668453</v>
      </c>
      <c r="I162" s="22">
        <f>INDEX(Data[],MATCH($A162,Data[Dist],0),MATCH(I$4,Data[#Headers],0))</f>
        <v>3460374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2437509</v>
      </c>
      <c r="I163" s="22">
        <f>INDEX(Data[],MATCH($A163,Data[Dist],0),MATCH(I$4,Data[#Headers],0))</f>
        <v>2954504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1516655</v>
      </c>
      <c r="I164" s="22">
        <f>INDEX(Data[],MATCH($A164,Data[Dist],0),MATCH(I$4,Data[#Headers],0))</f>
        <v>1965401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3179012</v>
      </c>
      <c r="I165" s="22">
        <f>INDEX(Data[],MATCH($A165,Data[Dist],0),MATCH(I$4,Data[#Headers],0))</f>
        <v>4000574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2358911</v>
      </c>
      <c r="I166" s="22">
        <f>INDEX(Data[],MATCH($A166,Data[Dist],0),MATCH(I$4,Data[#Headers],0))</f>
        <v>3126281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12613287</v>
      </c>
      <c r="I167" s="22">
        <f>INDEX(Data[],MATCH($A167,Data[Dist],0),MATCH(I$4,Data[#Headers],0))</f>
        <v>15571981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2601716</v>
      </c>
      <c r="I168" s="22">
        <f>INDEX(Data[],MATCH($A168,Data[Dist],0),MATCH(I$4,Data[#Headers],0))</f>
        <v>3298870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12347889</v>
      </c>
      <c r="I169" s="22">
        <f>INDEX(Data[],MATCH($A169,Data[Dist],0),MATCH(I$4,Data[#Headers],0))</f>
        <v>15706948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3795620</v>
      </c>
      <c r="I170" s="22">
        <f>INDEX(Data[],MATCH($A170,Data[Dist],0),MATCH(I$4,Data[#Headers],0))</f>
        <v>4779234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45400837</v>
      </c>
      <c r="I171" s="22">
        <f>INDEX(Data[],MATCH($A171,Data[Dist],0),MATCH(I$4,Data[#Headers],0))</f>
        <v>55016129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4153657</v>
      </c>
      <c r="I172" s="22">
        <f>INDEX(Data[],MATCH($A172,Data[Dist],0),MATCH(I$4,Data[#Headers],0))</f>
        <v>5085471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3392693</v>
      </c>
      <c r="I173" s="22">
        <f>INDEX(Data[],MATCH($A173,Data[Dist],0),MATCH(I$4,Data[#Headers],0))</f>
        <v>4200732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1389843</v>
      </c>
      <c r="I174" s="22">
        <f>INDEX(Data[],MATCH($A174,Data[Dist],0),MATCH(I$4,Data[#Headers],0))</f>
        <v>1864201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3575809</v>
      </c>
      <c r="I175" s="22">
        <f>INDEX(Data[],MATCH($A175,Data[Dist],0),MATCH(I$4,Data[#Headers],0))</f>
        <v>4580394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2171902</v>
      </c>
      <c r="I176" s="22">
        <f>INDEX(Data[],MATCH($A176,Data[Dist],0),MATCH(I$4,Data[#Headers],0))</f>
        <v>2798239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4383914</v>
      </c>
      <c r="I177" s="22">
        <f>INDEX(Data[],MATCH($A177,Data[Dist],0),MATCH(I$4,Data[#Headers],0))</f>
        <v>5273921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2509399</v>
      </c>
      <c r="I178" s="22">
        <f>INDEX(Data[],MATCH($A178,Data[Dist],0),MATCH(I$4,Data[#Headers],0))</f>
        <v>3258902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2565150</v>
      </c>
      <c r="I179" s="22">
        <f>INDEX(Data[],MATCH($A179,Data[Dist],0),MATCH(I$4,Data[#Headers],0))</f>
        <v>3476630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2369761</v>
      </c>
      <c r="I180" s="22">
        <f>INDEX(Data[],MATCH($A180,Data[Dist],0),MATCH(I$4,Data[#Headers],0))</f>
        <v>3199615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8057935</v>
      </c>
      <c r="I181" s="22">
        <f>INDEX(Data[],MATCH($A181,Data[Dist],0),MATCH(I$4,Data[#Headers],0))</f>
        <v>9792997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2893063</v>
      </c>
      <c r="I182" s="22">
        <f>INDEX(Data[],MATCH($A182,Data[Dist],0),MATCH(I$4,Data[#Headers],0))</f>
        <v>3817972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1490957</v>
      </c>
      <c r="I183" s="22">
        <f>INDEX(Data[],MATCH($A183,Data[Dist],0),MATCH(I$4,Data[#Headers],0))</f>
        <v>2134363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12101705</v>
      </c>
      <c r="I184" s="22">
        <f>INDEX(Data[],MATCH($A184,Data[Dist],0),MATCH(I$4,Data[#Headers],0))</f>
        <v>14677169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39293665</v>
      </c>
      <c r="I185" s="22">
        <f>INDEX(Data[],MATCH($A185,Data[Dist],0),MATCH(I$4,Data[#Headers],0))</f>
        <v>46675356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2680613</v>
      </c>
      <c r="I186" s="22">
        <f>INDEX(Data[],MATCH($A186,Data[Dist],0),MATCH(I$4,Data[#Headers],0))</f>
        <v>3344556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19851535</v>
      </c>
      <c r="I187" s="22">
        <f>INDEX(Data[],MATCH($A187,Data[Dist],0),MATCH(I$4,Data[#Headers],0))</f>
        <v>24524427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7822253</v>
      </c>
      <c r="I188" s="22">
        <f>INDEX(Data[],MATCH($A188,Data[Dist],0),MATCH(I$4,Data[#Headers],0))</f>
        <v>9821654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4567987</v>
      </c>
      <c r="I189" s="22">
        <f>INDEX(Data[],MATCH($A189,Data[Dist],0),MATCH(I$4,Data[#Headers],0))</f>
        <v>5590294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2020263</v>
      </c>
      <c r="I190" s="22">
        <f>INDEX(Data[],MATCH($A190,Data[Dist],0),MATCH(I$4,Data[#Headers],0))</f>
        <v>2499706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2471027</v>
      </c>
      <c r="I191" s="22">
        <f>INDEX(Data[],MATCH($A191,Data[Dist],0),MATCH(I$4,Data[#Headers],0))</f>
        <v>3160892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6542926</v>
      </c>
      <c r="I192" s="22">
        <f>INDEX(Data[],MATCH($A192,Data[Dist],0),MATCH(I$4,Data[#Headers],0))</f>
        <v>8281288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4239232</v>
      </c>
      <c r="I193" s="22">
        <f>INDEX(Data[],MATCH($A193,Data[Dist],0),MATCH(I$4,Data[#Headers],0))</f>
        <v>5220999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4705626</v>
      </c>
      <c r="I194" s="22">
        <f>INDEX(Data[],MATCH($A194,Data[Dist],0),MATCH(I$4,Data[#Headers],0))</f>
        <v>5884864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1321925</v>
      </c>
      <c r="I195" s="22">
        <f>INDEX(Data[],MATCH($A195,Data[Dist],0),MATCH(I$4,Data[#Headers],0))</f>
        <v>1990388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5352648</v>
      </c>
      <c r="I196" s="22">
        <f>INDEX(Data[],MATCH($A196,Data[Dist],0),MATCH(I$4,Data[#Headers],0))</f>
        <v>6707095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1950351</v>
      </c>
      <c r="I197" s="22">
        <f>INDEX(Data[],MATCH($A197,Data[Dist],0),MATCH(I$4,Data[#Headers],0))</f>
        <v>2464296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1279985</v>
      </c>
      <c r="I198" s="22">
        <f>INDEX(Data[],MATCH($A198,Data[Dist],0),MATCH(I$4,Data[#Headers],0))</f>
        <v>1592427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1165678</v>
      </c>
      <c r="I199" s="22">
        <f>INDEX(Data[],MATCH($A199,Data[Dist],0),MATCH(I$4,Data[#Headers],0))</f>
        <v>1453746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1012204</v>
      </c>
      <c r="I200" s="22">
        <f>INDEX(Data[],MATCH($A200,Data[Dist],0),MATCH(I$4,Data[#Headers],0))</f>
        <v>1262436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2928080</v>
      </c>
      <c r="I201" s="22">
        <f>INDEX(Data[],MATCH($A201,Data[Dist],0),MATCH(I$4,Data[#Headers],0))</f>
        <v>3822147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10870091</v>
      </c>
      <c r="I202" s="22">
        <f>INDEX(Data[],MATCH($A202,Data[Dist],0),MATCH(I$4,Data[#Headers],0))</f>
        <v>13253776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6449633</v>
      </c>
      <c r="I203" s="22">
        <f>INDEX(Data[],MATCH($A203,Data[Dist],0),MATCH(I$4,Data[#Headers],0))</f>
        <v>7937247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1379223</v>
      </c>
      <c r="I204" s="22">
        <f>INDEX(Data[],MATCH($A204,Data[Dist],0),MATCH(I$4,Data[#Headers],0))</f>
        <v>1754610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28273820</v>
      </c>
      <c r="I205" s="22">
        <f>INDEX(Data[],MATCH($A205,Data[Dist],0),MATCH(I$4,Data[#Headers],0))</f>
        <v>34507892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3094030</v>
      </c>
      <c r="I206" s="22">
        <f>INDEX(Data[],MATCH($A206,Data[Dist],0),MATCH(I$4,Data[#Headers],0))</f>
        <v>3919375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7850818</v>
      </c>
      <c r="I207" s="22">
        <f>INDEX(Data[],MATCH($A207,Data[Dist],0),MATCH(I$4,Data[#Headers],0))</f>
        <v>9795897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2244959</v>
      </c>
      <c r="I208" s="22">
        <f>INDEX(Data[],MATCH($A208,Data[Dist],0),MATCH(I$4,Data[#Headers],0))</f>
        <v>2949117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4210310</v>
      </c>
      <c r="I209" s="22">
        <f>INDEX(Data[],MATCH($A209,Data[Dist],0),MATCH(I$4,Data[#Headers],0))</f>
        <v>5532158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3582644</v>
      </c>
      <c r="I210" s="22">
        <f>INDEX(Data[],MATCH($A210,Data[Dist],0),MATCH(I$4,Data[#Headers],0))</f>
        <v>4314978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19432956</v>
      </c>
      <c r="I211" s="22">
        <f>INDEX(Data[],MATCH($A211,Data[Dist],0),MATCH(I$4,Data[#Headers],0))</f>
        <v>23292769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4171955</v>
      </c>
      <c r="I212" s="22">
        <f>INDEX(Data[],MATCH($A212,Data[Dist],0),MATCH(I$4,Data[#Headers],0))</f>
        <v>5319213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2700035</v>
      </c>
      <c r="I213" s="22">
        <f>INDEX(Data[],MATCH($A213,Data[Dist],0),MATCH(I$4,Data[#Headers],0))</f>
        <v>3503644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6622831</v>
      </c>
      <c r="I214" s="22">
        <f>INDEX(Data[],MATCH($A214,Data[Dist],0),MATCH(I$4,Data[#Headers],0))</f>
        <v>8201680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2376658</v>
      </c>
      <c r="I215" s="22">
        <f>INDEX(Data[],MATCH($A215,Data[Dist],0),MATCH(I$4,Data[#Headers],0))</f>
        <v>3067720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2770143</v>
      </c>
      <c r="I216" s="22">
        <f>INDEX(Data[],MATCH($A216,Data[Dist],0),MATCH(I$4,Data[#Headers],0))</f>
        <v>3487019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359280</v>
      </c>
      <c r="I217" s="22">
        <f>INDEX(Data[],MATCH($A217,Data[Dist],0),MATCH(I$4,Data[#Headers],0))</f>
        <v>744976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12381533</v>
      </c>
      <c r="I218" s="22">
        <f>INDEX(Data[],MATCH($A218,Data[Dist],0),MATCH(I$4,Data[#Headers],0))</f>
        <v>15108534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16403849</v>
      </c>
      <c r="I219" s="22">
        <f>INDEX(Data[],MATCH($A219,Data[Dist],0),MATCH(I$4,Data[#Headers],0))</f>
        <v>20539680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2024867</v>
      </c>
      <c r="I220" s="22">
        <f>INDEX(Data[],MATCH($A220,Data[Dist],0),MATCH(I$4,Data[#Headers],0))</f>
        <v>2714477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2622216</v>
      </c>
      <c r="I221" s="22">
        <f>INDEX(Data[],MATCH($A221,Data[Dist],0),MATCH(I$4,Data[#Headers],0))</f>
        <v>3369977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22498214</v>
      </c>
      <c r="I222" s="22">
        <f>INDEX(Data[],MATCH($A222,Data[Dist],0),MATCH(I$4,Data[#Headers],0))</f>
        <v>26943297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3468276</v>
      </c>
      <c r="I223" s="22">
        <f>INDEX(Data[],MATCH($A223,Data[Dist],0),MATCH(I$4,Data[#Headers],0))</f>
        <v>4454893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4146729</v>
      </c>
      <c r="I224" s="22">
        <f>INDEX(Data[],MATCH($A224,Data[Dist],0),MATCH(I$4,Data[#Headers],0))</f>
        <v>5453488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9314215</v>
      </c>
      <c r="I225" s="22">
        <f>INDEX(Data[],MATCH($A225,Data[Dist],0),MATCH(I$4,Data[#Headers],0))</f>
        <v>11026902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2468511</v>
      </c>
      <c r="I226" s="22">
        <f>INDEX(Data[],MATCH($A226,Data[Dist],0),MATCH(I$4,Data[#Headers],0))</f>
        <v>3336219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-699027</v>
      </c>
      <c r="I227" s="22">
        <f>INDEX(Data[],MATCH($A227,Data[Dist],0),MATCH(I$4,Data[#Headers],0))</f>
        <v>821927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1148594</v>
      </c>
      <c r="I228" s="22">
        <f>INDEX(Data[],MATCH($A228,Data[Dist],0),MATCH(I$4,Data[#Headers],0))</f>
        <v>1471324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557588</v>
      </c>
      <c r="I229" s="22">
        <f>INDEX(Data[],MATCH($A229,Data[Dist],0),MATCH(I$4,Data[#Headers],0))</f>
        <v>808794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4636223</v>
      </c>
      <c r="I230" s="22">
        <f>INDEX(Data[],MATCH($A230,Data[Dist],0),MATCH(I$4,Data[#Headers],0))</f>
        <v>5919355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13919988</v>
      </c>
      <c r="I231" s="22">
        <f>INDEX(Data[],MATCH($A231,Data[Dist],0),MATCH(I$4,Data[#Headers],0))</f>
        <v>17007249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38052488</v>
      </c>
      <c r="I232" s="22">
        <f>INDEX(Data[],MATCH($A232,Data[Dist],0),MATCH(I$4,Data[#Headers],0))</f>
        <v>44889975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2672703</v>
      </c>
      <c r="I233" s="22">
        <f>INDEX(Data[],MATCH($A233,Data[Dist],0),MATCH(I$4,Data[#Headers],0))</f>
        <v>3563119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746986</v>
      </c>
      <c r="I234" s="22">
        <f>INDEX(Data[],MATCH($A234,Data[Dist],0),MATCH(I$4,Data[#Headers],0))</f>
        <v>1009883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959719</v>
      </c>
      <c r="I235" s="22">
        <f>INDEX(Data[],MATCH($A235,Data[Dist],0),MATCH(I$4,Data[#Headers],0))</f>
        <v>1771402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2479443</v>
      </c>
      <c r="I236" s="22">
        <f>INDEX(Data[],MATCH($A236,Data[Dist],0),MATCH(I$4,Data[#Headers],0))</f>
        <v>3281420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10806790</v>
      </c>
      <c r="I237" s="22">
        <f>INDEX(Data[],MATCH($A237,Data[Dist],0),MATCH(I$4,Data[#Headers],0))</f>
        <v>13722571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13321698</v>
      </c>
      <c r="I238" s="22">
        <f>INDEX(Data[],MATCH($A238,Data[Dist],0),MATCH(I$4,Data[#Headers],0))</f>
        <v>15901661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30037805</v>
      </c>
      <c r="I239" s="22">
        <f>INDEX(Data[],MATCH($A239,Data[Dist],0),MATCH(I$4,Data[#Headers],0))</f>
        <v>37118973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4666993</v>
      </c>
      <c r="I240" s="22">
        <f>INDEX(Data[],MATCH($A240,Data[Dist],0),MATCH(I$4,Data[#Headers],0))</f>
        <v>5615429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1592750</v>
      </c>
      <c r="I241" s="22">
        <f>INDEX(Data[],MATCH($A241,Data[Dist],0),MATCH(I$4,Data[#Headers],0))</f>
        <v>2602084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4837328</v>
      </c>
      <c r="I242" s="22">
        <f>INDEX(Data[],MATCH($A242,Data[Dist],0),MATCH(I$4,Data[#Headers],0))</f>
        <v>5779069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5878324</v>
      </c>
      <c r="I243" s="22">
        <f>INDEX(Data[],MATCH($A243,Data[Dist],0),MATCH(I$4,Data[#Headers],0))</f>
        <v>7277770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6041956</v>
      </c>
      <c r="I244" s="22">
        <f>INDEX(Data[],MATCH($A244,Data[Dist],0),MATCH(I$4,Data[#Headers],0))</f>
        <v>7554972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1037280</v>
      </c>
      <c r="I245" s="22">
        <f>INDEX(Data[],MATCH($A245,Data[Dist],0),MATCH(I$4,Data[#Headers],0))</f>
        <v>1490081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976738</v>
      </c>
      <c r="I246" s="22">
        <f>INDEX(Data[],MATCH($A246,Data[Dist],0),MATCH(I$4,Data[#Headers],0))</f>
        <v>1541914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4693419</v>
      </c>
      <c r="I247" s="22">
        <f>INDEX(Data[],MATCH($A247,Data[Dist],0),MATCH(I$4,Data[#Headers],0))</f>
        <v>5980923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5450265</v>
      </c>
      <c r="I248" s="22">
        <f>INDEX(Data[],MATCH($A248,Data[Dist],0),MATCH(I$4,Data[#Headers],0))</f>
        <v>6815396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2098285</v>
      </c>
      <c r="I249" s="22">
        <f>INDEX(Data[],MATCH($A249,Data[Dist],0),MATCH(I$4,Data[#Headers],0))</f>
        <v>2692773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983497</v>
      </c>
      <c r="I250" s="22">
        <f>INDEX(Data[],MATCH($A250,Data[Dist],0),MATCH(I$4,Data[#Headers],0))</f>
        <v>1265296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2411087</v>
      </c>
      <c r="I251" s="22">
        <f>INDEX(Data[],MATCH($A251,Data[Dist],0),MATCH(I$4,Data[#Headers],0))</f>
        <v>3191019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1642088</v>
      </c>
      <c r="I252" s="22">
        <f>INDEX(Data[],MATCH($A252,Data[Dist],0),MATCH(I$4,Data[#Headers],0))</f>
        <v>3133687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1443855</v>
      </c>
      <c r="I253" s="22">
        <f>INDEX(Data[],MATCH($A253,Data[Dist],0),MATCH(I$4,Data[#Headers],0))</f>
        <v>1946007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678719</v>
      </c>
      <c r="I254" s="22">
        <f>INDEX(Data[],MATCH($A254,Data[Dist],0),MATCH(I$4,Data[#Headers],0))</f>
        <v>964520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6541678</v>
      </c>
      <c r="I255" s="22">
        <f>INDEX(Data[],MATCH($A255,Data[Dist],0),MATCH(I$4,Data[#Headers],0))</f>
        <v>8481683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1120254</v>
      </c>
      <c r="I256" s="22">
        <f>INDEX(Data[],MATCH($A256,Data[Dist],0),MATCH(I$4,Data[#Headers],0))</f>
        <v>1501038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3560485</v>
      </c>
      <c r="I257" s="22">
        <f>INDEX(Data[],MATCH($A257,Data[Dist],0),MATCH(I$4,Data[#Headers],0))</f>
        <v>4655711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6335191</v>
      </c>
      <c r="I258" s="22">
        <f>INDEX(Data[],MATCH($A258,Data[Dist],0),MATCH(I$4,Data[#Headers],0))</f>
        <v>7917664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5685856</v>
      </c>
      <c r="I259" s="22">
        <f>INDEX(Data[],MATCH($A259,Data[Dist],0),MATCH(I$4,Data[#Headers],0))</f>
        <v>7096054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3466378</v>
      </c>
      <c r="I260" s="22">
        <f>INDEX(Data[],MATCH($A260,Data[Dist],0),MATCH(I$4,Data[#Headers],0))</f>
        <v>4450927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2157299</v>
      </c>
      <c r="I261" s="22">
        <f>INDEX(Data[],MATCH($A261,Data[Dist],0),MATCH(I$4,Data[#Headers],0))</f>
        <v>2732492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3213920</v>
      </c>
      <c r="I262" s="22">
        <f>INDEX(Data[],MATCH($A262,Data[Dist],0),MATCH(I$4,Data[#Headers],0))</f>
        <v>4003671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8765862</v>
      </c>
      <c r="I263" s="22">
        <f>INDEX(Data[],MATCH($A263,Data[Dist],0),MATCH(I$4,Data[#Headers],0))</f>
        <v>11080771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110092494</v>
      </c>
      <c r="I264" s="22">
        <f>INDEX(Data[],MATCH($A264,Data[Dist],0),MATCH(I$4,Data[#Headers],0))</f>
        <v>129848173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1999001</v>
      </c>
      <c r="I265" s="22">
        <f>INDEX(Data[],MATCH($A265,Data[Dist],0),MATCH(I$4,Data[#Headers],0))</f>
        <v>2708294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3910313</v>
      </c>
      <c r="I266" s="22">
        <f>INDEX(Data[],MATCH($A266,Data[Dist],0),MATCH(I$4,Data[#Headers],0))</f>
        <v>5255490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7553377</v>
      </c>
      <c r="I267" s="22">
        <f>INDEX(Data[],MATCH($A267,Data[Dist],0),MATCH(I$4,Data[#Headers],0))</f>
        <v>9422488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3082476</v>
      </c>
      <c r="I268" s="22">
        <f>INDEX(Data[],MATCH($A268,Data[Dist],0),MATCH(I$4,Data[#Headers],0))</f>
        <v>3768716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2736991</v>
      </c>
      <c r="I269" s="22">
        <f>INDEX(Data[],MATCH($A269,Data[Dist],0),MATCH(I$4,Data[#Headers],0))</f>
        <v>3656477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5460200</v>
      </c>
      <c r="I270" s="22">
        <f>INDEX(Data[],MATCH($A270,Data[Dist],0),MATCH(I$4,Data[#Headers],0))</f>
        <v>7010600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973782</v>
      </c>
      <c r="I271" s="22">
        <f>INDEX(Data[],MATCH($A271,Data[Dist],0),MATCH(I$4,Data[#Headers],0))</f>
        <v>1230400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9701021</v>
      </c>
      <c r="I272" s="22">
        <f>INDEX(Data[],MATCH($A272,Data[Dist],0),MATCH(I$4,Data[#Headers],0))</f>
        <v>11700555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2721381</v>
      </c>
      <c r="I273" s="22">
        <f>INDEX(Data[],MATCH($A273,Data[Dist],0),MATCH(I$4,Data[#Headers],0))</f>
        <v>3529959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44634711</v>
      </c>
      <c r="I274" s="22">
        <f>INDEX(Data[],MATCH($A274,Data[Dist],0),MATCH(I$4,Data[#Headers],0))</f>
        <v>53847389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12634362</v>
      </c>
      <c r="I275" s="22">
        <f>INDEX(Data[],MATCH($A275,Data[Dist],0),MATCH(I$4,Data[#Headers],0))</f>
        <v>15659772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1433491</v>
      </c>
      <c r="I276" s="22">
        <f>INDEX(Data[],MATCH($A276,Data[Dist],0),MATCH(I$4,Data[#Headers],0))</f>
        <v>3095526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2266777</v>
      </c>
      <c r="I277" s="22">
        <f>INDEX(Data[],MATCH($A277,Data[Dist],0),MATCH(I$4,Data[#Headers],0))</f>
        <v>2855019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1171457</v>
      </c>
      <c r="I278" s="22">
        <f>INDEX(Data[],MATCH($A278,Data[Dist],0),MATCH(I$4,Data[#Headers],0))</f>
        <v>1511525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3234724</v>
      </c>
      <c r="I279" s="22">
        <f>INDEX(Data[],MATCH($A279,Data[Dist],0),MATCH(I$4,Data[#Headers],0))</f>
        <v>4080903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19159748</v>
      </c>
      <c r="I280" s="22">
        <f>INDEX(Data[],MATCH($A280,Data[Dist],0),MATCH(I$4,Data[#Headers],0))</f>
        <v>22772565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701087</v>
      </c>
      <c r="I281" s="22">
        <f>INDEX(Data[],MATCH($A281,Data[Dist],0),MATCH(I$4,Data[#Headers],0))</f>
        <v>916607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4208670</v>
      </c>
      <c r="I282" s="22">
        <f>INDEX(Data[],MATCH($A282,Data[Dist],0),MATCH(I$4,Data[#Headers],0))</f>
        <v>5510859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4071960</v>
      </c>
      <c r="I283" s="22">
        <f>INDEX(Data[],MATCH($A283,Data[Dist],0),MATCH(I$4,Data[#Headers],0))</f>
        <v>5154802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4780780</v>
      </c>
      <c r="I284" s="22">
        <f>INDEX(Data[],MATCH($A284,Data[Dist],0),MATCH(I$4,Data[#Headers],0))</f>
        <v>5861961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2738143</v>
      </c>
      <c r="I285" s="22">
        <f>INDEX(Data[],MATCH($A285,Data[Dist],0),MATCH(I$4,Data[#Headers],0))</f>
        <v>3413548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3630332</v>
      </c>
      <c r="I286" s="22">
        <f>INDEX(Data[],MATCH($A286,Data[Dist],0),MATCH(I$4,Data[#Headers],0))</f>
        <v>4560580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1396381</v>
      </c>
      <c r="I287" s="22">
        <f>INDEX(Data[],MATCH($A287,Data[Dist],0),MATCH(I$4,Data[#Headers],0))</f>
        <v>1783996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2314767</v>
      </c>
      <c r="I288" s="22">
        <f>INDEX(Data[],MATCH($A288,Data[Dist],0),MATCH(I$4,Data[#Headers],0))</f>
        <v>2781528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1666689</v>
      </c>
      <c r="I289" s="22">
        <f>INDEX(Data[],MATCH($A289,Data[Dist],0),MATCH(I$4,Data[#Headers],0))</f>
        <v>2221872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2104944</v>
      </c>
      <c r="I290" s="22">
        <f>INDEX(Data[],MATCH($A290,Data[Dist],0),MATCH(I$4,Data[#Headers],0))</f>
        <v>2558792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602868</v>
      </c>
      <c r="I291" s="22">
        <f>INDEX(Data[],MATCH($A291,Data[Dist],0),MATCH(I$4,Data[#Headers],0))</f>
        <v>809790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4146216</v>
      </c>
      <c r="I292" s="22">
        <f>INDEX(Data[],MATCH($A292,Data[Dist],0),MATCH(I$4,Data[#Headers],0))</f>
        <v>5145799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1016243</v>
      </c>
      <c r="I293" s="22">
        <f>INDEX(Data[],MATCH($A293,Data[Dist],0),MATCH(I$4,Data[#Headers],0))</f>
        <v>1632685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18865704</v>
      </c>
      <c r="I294" s="22">
        <f>INDEX(Data[],MATCH($A294,Data[Dist],0),MATCH(I$4,Data[#Headers],0))</f>
        <v>23699201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4906323</v>
      </c>
      <c r="I295" s="22">
        <f>INDEX(Data[],MATCH($A295,Data[Dist],0),MATCH(I$4,Data[#Headers],0))</f>
        <v>6248563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4736244</v>
      </c>
      <c r="I296" s="22">
        <f>INDEX(Data[],MATCH($A296,Data[Dist],0),MATCH(I$4,Data[#Headers],0))</f>
        <v>5986792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1656678</v>
      </c>
      <c r="I297" s="22">
        <f>INDEX(Data[],MATCH($A297,Data[Dist],0),MATCH(I$4,Data[#Headers],0))</f>
        <v>2088116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9486210</v>
      </c>
      <c r="I298" s="22">
        <f>INDEX(Data[],MATCH($A298,Data[Dist],0),MATCH(I$4,Data[#Headers],0))</f>
        <v>11751981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3049190</v>
      </c>
      <c r="I299" s="22">
        <f>INDEX(Data[],MATCH($A299,Data[Dist],0),MATCH(I$4,Data[#Headers],0))</f>
        <v>3780669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3991172</v>
      </c>
      <c r="I300" s="22">
        <f>INDEX(Data[],MATCH($A300,Data[Dist],0),MATCH(I$4,Data[#Headers],0))</f>
        <v>5136641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2994505</v>
      </c>
      <c r="I301" s="22">
        <f>INDEX(Data[],MATCH($A301,Data[Dist],0),MATCH(I$4,Data[#Headers],0))</f>
        <v>3743186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3820581</v>
      </c>
      <c r="I302" s="22">
        <f>INDEX(Data[],MATCH($A302,Data[Dist],0),MATCH(I$4,Data[#Headers],0))</f>
        <v>4801270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10215914</v>
      </c>
      <c r="I303" s="22">
        <f>INDEX(Data[],MATCH($A303,Data[Dist],0),MATCH(I$4,Data[#Headers],0))</f>
        <v>12464201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78434409</v>
      </c>
      <c r="I304" s="22">
        <f>INDEX(Data[],MATCH($A304,Data[Dist],0),MATCH(I$4,Data[#Headers],0))</f>
        <v>92862594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67801713</v>
      </c>
      <c r="I305" s="22">
        <f>INDEX(Data[],MATCH($A305,Data[Dist],0),MATCH(I$4,Data[#Headers],0))</f>
        <v>83018547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12665269</v>
      </c>
      <c r="I306" s="22">
        <f>INDEX(Data[],MATCH($A306,Data[Dist],0),MATCH(I$4,Data[#Headers],0))</f>
        <v>15704683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2834329</v>
      </c>
      <c r="I307" s="22">
        <f>INDEX(Data[],MATCH($A307,Data[Dist],0),MATCH(I$4,Data[#Headers],0))</f>
        <v>3662431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9318196</v>
      </c>
      <c r="I308" s="22">
        <f>INDEX(Data[],MATCH($A308,Data[Dist],0),MATCH(I$4,Data[#Headers],0))</f>
        <v>11796836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1250862</v>
      </c>
      <c r="I309" s="22">
        <f>INDEX(Data[],MATCH($A309,Data[Dist],0),MATCH(I$4,Data[#Headers],0))</f>
        <v>1722170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3867505</v>
      </c>
      <c r="I310" s="22">
        <f>INDEX(Data[],MATCH($A310,Data[Dist],0),MATCH(I$4,Data[#Headers],0))</f>
        <v>4976278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2122532</v>
      </c>
      <c r="I311" s="22">
        <f>INDEX(Data[],MATCH($A311,Data[Dist],0),MATCH(I$4,Data[#Headers],0))</f>
        <v>2804784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1223779</v>
      </c>
      <c r="I312" s="22">
        <f>INDEX(Data[],MATCH($A312,Data[Dist],0),MATCH(I$4,Data[#Headers],0))</f>
        <v>1627096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7037997</v>
      </c>
      <c r="I313" s="22">
        <f>INDEX(Data[],MATCH($A313,Data[Dist],0),MATCH(I$4,Data[#Headers],0))</f>
        <v>8935538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39812648</v>
      </c>
      <c r="I314" s="22">
        <f>INDEX(Data[],MATCH($A314,Data[Dist],0),MATCH(I$4,Data[#Headers],0))</f>
        <v>51058293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15663390</v>
      </c>
      <c r="I315" s="22">
        <f>INDEX(Data[],MATCH($A315,Data[Dist],0),MATCH(I$4,Data[#Headers],0))</f>
        <v>20478020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1530571</v>
      </c>
      <c r="I316" s="22">
        <f>INDEX(Data[],MATCH($A316,Data[Dist],0),MATCH(I$4,Data[#Headers],0))</f>
        <v>1995800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8107853</v>
      </c>
      <c r="I317" s="22">
        <f>INDEX(Data[],MATCH($A317,Data[Dist],0),MATCH(I$4,Data[#Headers],0))</f>
        <v>9816648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4274046</v>
      </c>
      <c r="I318" s="22">
        <f>INDEX(Data[],MATCH($A318,Data[Dist],0),MATCH(I$4,Data[#Headers],0))</f>
        <v>5635734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4107490</v>
      </c>
      <c r="I319" s="22">
        <f>INDEX(Data[],MATCH($A319,Data[Dist],0),MATCH(I$4,Data[#Headers],0))</f>
        <v>5208638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3185363</v>
      </c>
      <c r="I320" s="22">
        <f>INDEX(Data[],MATCH($A320,Data[Dist],0),MATCH(I$4,Data[#Headers],0))</f>
        <v>4022183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5329698</v>
      </c>
      <c r="I321" s="22">
        <f>INDEX(Data[],MATCH($A321,Data[Dist],0),MATCH(I$4,Data[#Headers],0))</f>
        <v>6437213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1991038</v>
      </c>
      <c r="I322" s="22">
        <f>INDEX(Data[],MATCH($A322,Data[Dist],0),MATCH(I$4,Data[#Headers],0))</f>
        <v>2763691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757163</v>
      </c>
      <c r="I323" s="22">
        <f>INDEX(Data[],MATCH($A323,Data[Dist],0),MATCH(I$4,Data[#Headers],0))</f>
        <v>1052199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6228749</v>
      </c>
      <c r="I324" s="22">
        <f>INDEX(Data[],MATCH($A324,Data[Dist],0),MATCH(I$4,Data[#Headers],0))</f>
        <v>7811307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5059160</v>
      </c>
      <c r="I325" s="22">
        <f>INDEX(Data[],MATCH($A325,Data[Dist],0),MATCH(I$4,Data[#Headers],0))</f>
        <v>6285806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1739743</v>
      </c>
      <c r="I326" s="22">
        <f>INDEX(Data[],MATCH($A326,Data[Dist],0),MATCH(I$4,Data[#Headers],0))</f>
        <v>2182475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9633299</v>
      </c>
      <c r="I327" s="22">
        <f>INDEX(Data[],MATCH($A327,Data[Dist],0),MATCH(I$4,Data[#Headers],0))</f>
        <v>11816544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2524462</v>
      </c>
      <c r="I328" s="22">
        <f>INDEX(Data[],MATCH($A328,Data[Dist],0),MATCH(I$4,Data[#Headers],0))</f>
        <v>3252984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2943054</v>
      </c>
      <c r="I329" s="22">
        <f>INDEX(Data[],MATCH($A329,Data[Dist],0),MATCH(I$4,Data[#Headers],0))</f>
        <v>3652045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5932253</v>
      </c>
      <c r="I330" s="22">
        <f>INDEX(Data[],MATCH($A330,Data[Dist],0),MATCH(I$4,Data[#Headers],0))</f>
        <v>7409635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2811513012</v>
      </c>
      <c r="I331" s="24">
        <f t="shared" si="0"/>
        <v>3473784498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(December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December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December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December</v>
      </c>
      <c r="H6" s="43" t="str">
        <f>Notes!$B$3</f>
        <v>Pay 1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386625</v>
      </c>
      <c r="E7" s="160">
        <f>INDEX(Data[],MATCH($A7,Data[Dist],0),MATCH(E$6,Data[#Headers],0))</f>
        <v>386626</v>
      </c>
      <c r="F7" s="160">
        <f>INDEX(Data[],MATCH($A7,Data[Dist],0),MATCH(F$6,Data[#Headers],0))</f>
        <v>386624</v>
      </c>
      <c r="G7" s="22">
        <f>INDEX(Data[],MATCH($A7,Data[Dist],0),MATCH(G$6,Data[#Headers],0))</f>
        <v>1557016</v>
      </c>
      <c r="H7" s="22">
        <f>INDEX(Data[],MATCH($A7,Data[Dist],0),MATCH(H$6,Data[#Headers],0))-G7</f>
        <v>2335519</v>
      </c>
      <c r="I7" s="23"/>
      <c r="J7" s="22">
        <f>INDEX(Notes!$I$2:$N$11,MATCH(Notes!$B$2,Notes!$I$2:$I$11,0),4)*$C7</f>
        <v>1557016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389254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192219</v>
      </c>
      <c r="E8" s="160">
        <f>INDEX(Data[],MATCH($A8,Data[Dist],0),MATCH(E$6,Data[#Headers],0))</f>
        <v>192218</v>
      </c>
      <c r="F8" s="160">
        <f>INDEX(Data[],MATCH($A8,Data[Dist],0),MATCH(F$6,Data[#Headers],0))</f>
        <v>192219</v>
      </c>
      <c r="G8" s="22">
        <f>INDEX(Data[],MATCH($A8,Data[Dist],0),MATCH(G$6,Data[#Headers],0))</f>
        <v>773564</v>
      </c>
      <c r="H8" s="22">
        <f>INDEX(Data[],MATCH($A8,Data[Dist],0),MATCH(H$6,Data[#Headers],0))-G8</f>
        <v>1160347</v>
      </c>
      <c r="I8" s="23"/>
      <c r="J8" s="22">
        <f>INDEX(Notes!$I$2:$N$11,MATCH(Notes!$B$2,Notes!$I$2:$I$11,0),4)*$C8</f>
        <v>773564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193391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1549965</v>
      </c>
      <c r="E9" s="160">
        <f>INDEX(Data[],MATCH($A9,Data[Dist],0),MATCH(E$6,Data[#Headers],0))</f>
        <v>1549965</v>
      </c>
      <c r="F9" s="160">
        <f>INDEX(Data[],MATCH($A9,Data[Dist],0),MATCH(F$6,Data[#Headers],0))</f>
        <v>1549965</v>
      </c>
      <c r="G9" s="22">
        <f>INDEX(Data[],MATCH($A9,Data[Dist],0),MATCH(G$6,Data[#Headers],0))</f>
        <v>6232492</v>
      </c>
      <c r="H9" s="22">
        <f>INDEX(Data[],MATCH($A9,Data[Dist],0),MATCH(H$6,Data[#Headers],0))-G9</f>
        <v>9348737</v>
      </c>
      <c r="I9" s="23"/>
      <c r="J9" s="22">
        <f>INDEX(Notes!$I$2:$N$11,MATCH(Notes!$B$2,Notes!$I$2:$I$11,0),4)*$C9</f>
        <v>6232492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1558123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396497</v>
      </c>
      <c r="E10" s="160">
        <f>INDEX(Data[],MATCH($A10,Data[Dist],0),MATCH(E$6,Data[#Headers],0))</f>
        <v>396497</v>
      </c>
      <c r="F10" s="160">
        <f>INDEX(Data[],MATCH($A10,Data[Dist],0),MATCH(F$6,Data[#Headers],0))</f>
        <v>396496</v>
      </c>
      <c r="G10" s="22">
        <f>INDEX(Data[],MATCH($A10,Data[Dist],0),MATCH(G$6,Data[#Headers],0))</f>
        <v>1594488</v>
      </c>
      <c r="H10" s="22">
        <f>INDEX(Data[],MATCH($A10,Data[Dist],0),MATCH(H$6,Data[#Headers],0))-G10</f>
        <v>2391734</v>
      </c>
      <c r="I10" s="23"/>
      <c r="J10" s="22">
        <f>INDEX(Notes!$I$2:$N$11,MATCH(Notes!$B$2,Notes!$I$2:$I$11,0),4)*$C10</f>
        <v>1594488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398622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101561</v>
      </c>
      <c r="E11" s="160">
        <f>INDEX(Data[],MATCH($A11,Data[Dist],0),MATCH(E$6,Data[#Headers],0))</f>
        <v>101561</v>
      </c>
      <c r="F11" s="160">
        <f>INDEX(Data[],MATCH($A11,Data[Dist],0),MATCH(F$6,Data[#Headers],0))</f>
        <v>101559</v>
      </c>
      <c r="G11" s="22">
        <f>INDEX(Data[],MATCH($A11,Data[Dist],0),MATCH(G$6,Data[#Headers],0))</f>
        <v>409452</v>
      </c>
      <c r="H11" s="22">
        <f>INDEX(Data[],MATCH($A11,Data[Dist],0),MATCH(H$6,Data[#Headers],0))-G11</f>
        <v>614179</v>
      </c>
      <c r="I11" s="23"/>
      <c r="J11" s="22">
        <f>INDEX(Notes!$I$2:$N$11,MATCH(Notes!$B$2,Notes!$I$2:$I$11,0),4)*$C11</f>
        <v>409452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102363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822641</v>
      </c>
      <c r="E12" s="160">
        <f>INDEX(Data[],MATCH($A12,Data[Dist],0),MATCH(E$6,Data[#Headers],0))</f>
        <v>822641</v>
      </c>
      <c r="F12" s="160">
        <f>INDEX(Data[],MATCH($A12,Data[Dist],0),MATCH(F$6,Data[#Headers],0))</f>
        <v>822642</v>
      </c>
      <c r="G12" s="22">
        <f>INDEX(Data[],MATCH($A12,Data[Dist],0),MATCH(G$6,Data[#Headers],0))</f>
        <v>3307400</v>
      </c>
      <c r="H12" s="22">
        <f>INDEX(Data[],MATCH($A12,Data[Dist],0),MATCH(H$6,Data[#Headers],0))-G12</f>
        <v>4961100</v>
      </c>
      <c r="I12" s="23"/>
      <c r="J12" s="22">
        <f>INDEX(Notes!$I$2:$N$11,MATCH(Notes!$B$2,Notes!$I$2:$I$11,0),4)*$C12</f>
        <v>3307400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826850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330170</v>
      </c>
      <c r="E13" s="160">
        <f>INDEX(Data[],MATCH($A13,Data[Dist],0),MATCH(E$6,Data[#Headers],0))</f>
        <v>330169</v>
      </c>
      <c r="F13" s="160">
        <f>INDEX(Data[],MATCH($A13,Data[Dist],0),MATCH(F$6,Data[#Headers],0))</f>
        <v>330170</v>
      </c>
      <c r="G13" s="22">
        <f>INDEX(Data[],MATCH($A13,Data[Dist],0),MATCH(G$6,Data[#Headers],0))</f>
        <v>1328744</v>
      </c>
      <c r="H13" s="22">
        <f>INDEX(Data[],MATCH($A13,Data[Dist],0),MATCH(H$6,Data[#Headers],0))-G13</f>
        <v>1993111</v>
      </c>
      <c r="I13" s="23"/>
      <c r="J13" s="22">
        <f>INDEX(Notes!$I$2:$N$11,MATCH(Notes!$B$2,Notes!$I$2:$I$11,0),4)*$C13</f>
        <v>1328744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332186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160605</v>
      </c>
      <c r="E14" s="160">
        <f>INDEX(Data[],MATCH($A14,Data[Dist],0),MATCH(E$6,Data[#Headers],0))</f>
        <v>160605</v>
      </c>
      <c r="F14" s="160">
        <f>INDEX(Data[],MATCH($A14,Data[Dist],0),MATCH(F$6,Data[#Headers],0))</f>
        <v>160604</v>
      </c>
      <c r="G14" s="22">
        <f>INDEX(Data[],MATCH($A14,Data[Dist],0),MATCH(G$6,Data[#Headers],0))</f>
        <v>646612</v>
      </c>
      <c r="H14" s="22">
        <f>INDEX(Data[],MATCH($A14,Data[Dist],0),MATCH(H$6,Data[#Headers],0))-G14</f>
        <v>969916</v>
      </c>
      <c r="I14" s="23"/>
      <c r="J14" s="22">
        <f>INDEX(Notes!$I$2:$N$11,MATCH(Notes!$B$2,Notes!$I$2:$I$11,0),4)*$C14</f>
        <v>646612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161653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881741</v>
      </c>
      <c r="E15" s="160">
        <f>INDEX(Data[],MATCH($A15,Data[Dist],0),MATCH(E$6,Data[#Headers],0))</f>
        <v>881741</v>
      </c>
      <c r="F15" s="160">
        <f>INDEX(Data[],MATCH($A15,Data[Dist],0),MATCH(F$6,Data[#Headers],0))</f>
        <v>881741</v>
      </c>
      <c r="G15" s="22">
        <f>INDEX(Data[],MATCH($A15,Data[Dist],0),MATCH(G$6,Data[#Headers],0))</f>
        <v>3549112</v>
      </c>
      <c r="H15" s="22">
        <f>INDEX(Data[],MATCH($A15,Data[Dist],0),MATCH(H$6,Data[#Headers],0))-G15</f>
        <v>5323670</v>
      </c>
      <c r="I15" s="23"/>
      <c r="J15" s="22">
        <f>INDEX(Notes!$I$2:$N$11,MATCH(Notes!$B$2,Notes!$I$2:$I$11,0),4)*$C15</f>
        <v>3549112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887278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730937</v>
      </c>
      <c r="E16" s="160">
        <f>INDEX(Data[],MATCH($A16,Data[Dist],0),MATCH(E$6,Data[#Headers],0))</f>
        <v>730938</v>
      </c>
      <c r="F16" s="160">
        <f>INDEX(Data[],MATCH($A16,Data[Dist],0),MATCH(F$6,Data[#Headers],0))</f>
        <v>730936</v>
      </c>
      <c r="G16" s="22">
        <f>INDEX(Data[],MATCH($A16,Data[Dist],0),MATCH(G$6,Data[#Headers],0))</f>
        <v>2940400</v>
      </c>
      <c r="H16" s="22">
        <f>INDEX(Data[],MATCH($A16,Data[Dist],0),MATCH(H$6,Data[#Headers],0))-G16</f>
        <v>4410602</v>
      </c>
      <c r="I16" s="23"/>
      <c r="J16" s="22">
        <f>INDEX(Notes!$I$2:$N$11,MATCH(Notes!$B$2,Notes!$I$2:$I$11,0),4)*$C16</f>
        <v>2940400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735100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351824</v>
      </c>
      <c r="E17" s="160">
        <f>INDEX(Data[],MATCH($A17,Data[Dist],0),MATCH(E$6,Data[#Headers],0))</f>
        <v>351823</v>
      </c>
      <c r="F17" s="160">
        <f>INDEX(Data[],MATCH($A17,Data[Dist],0),MATCH(F$6,Data[#Headers],0))</f>
        <v>351824</v>
      </c>
      <c r="G17" s="22">
        <f>INDEX(Data[],MATCH($A17,Data[Dist],0),MATCH(G$6,Data[#Headers],0))</f>
        <v>1415512</v>
      </c>
      <c r="H17" s="22">
        <f>INDEX(Data[],MATCH($A17,Data[Dist],0),MATCH(H$6,Data[#Headers],0))-G17</f>
        <v>2123267</v>
      </c>
      <c r="I17" s="23"/>
      <c r="J17" s="22">
        <f>INDEX(Notes!$I$2:$N$11,MATCH(Notes!$B$2,Notes!$I$2:$I$11,0),4)*$C17</f>
        <v>1415512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353878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507859</v>
      </c>
      <c r="E18" s="160">
        <f>INDEX(Data[],MATCH($A18,Data[Dist],0),MATCH(E$6,Data[#Headers],0))</f>
        <v>507859</v>
      </c>
      <c r="F18" s="160">
        <f>INDEX(Data[],MATCH($A18,Data[Dist],0),MATCH(F$6,Data[#Headers],0))</f>
        <v>507859</v>
      </c>
      <c r="G18" s="22">
        <f>INDEX(Data[],MATCH($A18,Data[Dist],0),MATCH(G$6,Data[#Headers],0))</f>
        <v>2044800</v>
      </c>
      <c r="H18" s="22">
        <f>INDEX(Data[],MATCH($A18,Data[Dist],0),MATCH(H$6,Data[#Headers],0))-G18</f>
        <v>3067202</v>
      </c>
      <c r="I18" s="23"/>
      <c r="J18" s="22">
        <f>INDEX(Notes!$I$2:$N$11,MATCH(Notes!$B$2,Notes!$I$2:$I$11,0),4)*$C18</f>
        <v>2044800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511200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2372460</v>
      </c>
      <c r="E19" s="160">
        <f>INDEX(Data[],MATCH($A19,Data[Dist],0),MATCH(E$6,Data[#Headers],0))</f>
        <v>2372460</v>
      </c>
      <c r="F19" s="160">
        <f>INDEX(Data[],MATCH($A19,Data[Dist],0),MATCH(F$6,Data[#Headers],0))</f>
        <v>2372460</v>
      </c>
      <c r="G19" s="22">
        <f>INDEX(Data[],MATCH($A19,Data[Dist],0),MATCH(G$6,Data[#Headers],0))</f>
        <v>9557824</v>
      </c>
      <c r="H19" s="22">
        <f>INDEX(Data[],MATCH($A19,Data[Dist],0),MATCH(H$6,Data[#Headers],0))-G19</f>
        <v>14336738</v>
      </c>
      <c r="I19" s="23"/>
      <c r="J19" s="22">
        <f>INDEX(Notes!$I$2:$N$11,MATCH(Notes!$B$2,Notes!$I$2:$I$11,0),4)*$C19</f>
        <v>9557824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2389456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884436</v>
      </c>
      <c r="E20" s="160">
        <f>INDEX(Data[],MATCH($A20,Data[Dist],0),MATCH(E$6,Data[#Headers],0))</f>
        <v>884436</v>
      </c>
      <c r="F20" s="160">
        <f>INDEX(Data[],MATCH($A20,Data[Dist],0),MATCH(F$6,Data[#Headers],0))</f>
        <v>884436</v>
      </c>
      <c r="G20" s="22">
        <f>INDEX(Data[],MATCH($A20,Data[Dist],0),MATCH(G$6,Data[#Headers],0))</f>
        <v>3556980</v>
      </c>
      <c r="H20" s="22">
        <f>INDEX(Data[],MATCH($A20,Data[Dist],0),MATCH(H$6,Data[#Headers],0))-G20</f>
        <v>5335469</v>
      </c>
      <c r="I20" s="23"/>
      <c r="J20" s="22">
        <f>INDEX(Notes!$I$2:$N$11,MATCH(Notes!$B$2,Notes!$I$2:$I$11,0),4)*$C20</f>
        <v>3556980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889245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158267</v>
      </c>
      <c r="E21" s="160">
        <f>INDEX(Data[],MATCH($A21,Data[Dist],0),MATCH(E$6,Data[#Headers],0))</f>
        <v>158267</v>
      </c>
      <c r="F21" s="160">
        <f>INDEX(Data[],MATCH($A21,Data[Dist],0),MATCH(F$6,Data[#Headers],0))</f>
        <v>158268</v>
      </c>
      <c r="G21" s="22">
        <f>INDEX(Data[],MATCH($A21,Data[Dist],0),MATCH(G$6,Data[#Headers],0))</f>
        <v>636636</v>
      </c>
      <c r="H21" s="22">
        <f>INDEX(Data[],MATCH($A21,Data[Dist],0),MATCH(H$6,Data[#Headers],0))-G21</f>
        <v>954955</v>
      </c>
      <c r="I21" s="23"/>
      <c r="J21" s="22">
        <f>INDEX(Notes!$I$2:$N$11,MATCH(Notes!$B$2,Notes!$I$2:$I$11,0),4)*$C21</f>
        <v>636636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159159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8532314</v>
      </c>
      <c r="E22" s="160">
        <f>INDEX(Data[],MATCH($A22,Data[Dist],0),MATCH(E$6,Data[#Headers],0))</f>
        <v>8532314</v>
      </c>
      <c r="F22" s="160">
        <f>INDEX(Data[],MATCH($A22,Data[Dist],0),MATCH(F$6,Data[#Headers],0))</f>
        <v>8532313</v>
      </c>
      <c r="G22" s="22">
        <f>INDEX(Data[],MATCH($A22,Data[Dist],0),MATCH(G$6,Data[#Headers],0))</f>
        <v>34323300</v>
      </c>
      <c r="H22" s="22">
        <f>INDEX(Data[],MATCH($A22,Data[Dist],0),MATCH(H$6,Data[#Headers],0))-G22</f>
        <v>51484946</v>
      </c>
      <c r="I22" s="25"/>
      <c r="J22" s="22">
        <f>INDEX(Notes!$I$2:$N$11,MATCH(Notes!$B$2,Notes!$I$2:$I$11,0),4)*$C22</f>
        <v>34323300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8580825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574298</v>
      </c>
      <c r="E23" s="160">
        <f>INDEX(Data[],MATCH($A23,Data[Dist],0),MATCH(E$6,Data[#Headers],0))</f>
        <v>574297</v>
      </c>
      <c r="F23" s="160">
        <f>INDEX(Data[],MATCH($A23,Data[Dist],0),MATCH(F$6,Data[#Headers],0))</f>
        <v>574298</v>
      </c>
      <c r="G23" s="22">
        <f>INDEX(Data[],MATCH($A23,Data[Dist],0),MATCH(G$6,Data[#Headers],0))</f>
        <v>2309644</v>
      </c>
      <c r="H23" s="22">
        <f>INDEX(Data[],MATCH($A23,Data[Dist],0),MATCH(H$6,Data[#Headers],0))-G23</f>
        <v>3464464</v>
      </c>
      <c r="I23" s="25"/>
      <c r="J23" s="22">
        <f>INDEX(Notes!$I$2:$N$11,MATCH(Notes!$B$2,Notes!$I$2:$I$11,0),4)*$C23</f>
        <v>2309644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577411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167251</v>
      </c>
      <c r="E24" s="160">
        <f>INDEX(Data[],MATCH($A24,Data[Dist],0),MATCH(E$6,Data[#Headers],0))</f>
        <v>167251</v>
      </c>
      <c r="F24" s="160">
        <f>INDEX(Data[],MATCH($A24,Data[Dist],0),MATCH(F$6,Data[#Headers],0))</f>
        <v>167251</v>
      </c>
      <c r="G24" s="22">
        <f>INDEX(Data[],MATCH($A24,Data[Dist],0),MATCH(G$6,Data[#Headers],0))</f>
        <v>675160</v>
      </c>
      <c r="H24" s="22">
        <f>INDEX(Data[],MATCH($A24,Data[Dist],0),MATCH(H$6,Data[#Headers],0))-G24</f>
        <v>1012740</v>
      </c>
      <c r="I24" s="25"/>
      <c r="J24" s="22">
        <f>INDEX(Notes!$I$2:$N$11,MATCH(Notes!$B$2,Notes!$I$2:$I$11,0),4)*$C24</f>
        <v>675160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168790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117782</v>
      </c>
      <c r="E25" s="160">
        <f>INDEX(Data[],MATCH($A25,Data[Dist],0),MATCH(E$6,Data[#Headers],0))</f>
        <v>117782</v>
      </c>
      <c r="F25" s="160">
        <f>INDEX(Data[],MATCH($A25,Data[Dist],0),MATCH(F$6,Data[#Headers],0))</f>
        <v>117783</v>
      </c>
      <c r="G25" s="22">
        <f>INDEX(Data[],MATCH($A25,Data[Dist],0),MATCH(G$6,Data[#Headers],0))</f>
        <v>475360</v>
      </c>
      <c r="H25" s="22">
        <f>INDEX(Data[],MATCH($A25,Data[Dist],0),MATCH(H$6,Data[#Headers],0))-G25</f>
        <v>713037</v>
      </c>
      <c r="I25" s="25"/>
      <c r="J25" s="22">
        <f>INDEX(Notes!$I$2:$N$11,MATCH(Notes!$B$2,Notes!$I$2:$I$11,0),4)*$C25</f>
        <v>475360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118840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1069068</v>
      </c>
      <c r="E26" s="160">
        <f>INDEX(Data[],MATCH($A26,Data[Dist],0),MATCH(E$6,Data[#Headers],0))</f>
        <v>1069068</v>
      </c>
      <c r="F26" s="160">
        <f>INDEX(Data[],MATCH($A26,Data[Dist],0),MATCH(F$6,Data[#Headers],0))</f>
        <v>1069066</v>
      </c>
      <c r="G26" s="22">
        <f>INDEX(Data[],MATCH($A26,Data[Dist],0),MATCH(G$6,Data[#Headers],0))</f>
        <v>4297736</v>
      </c>
      <c r="H26" s="22">
        <f>INDEX(Data[],MATCH($A26,Data[Dist],0),MATCH(H$6,Data[#Headers],0))-G26</f>
        <v>6446608</v>
      </c>
      <c r="I26" s="25"/>
      <c r="J26" s="22">
        <f>INDEX(Notes!$I$2:$N$11,MATCH(Notes!$B$2,Notes!$I$2:$I$11,0),4)*$C26</f>
        <v>4297736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1074434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330746</v>
      </c>
      <c r="E27" s="160">
        <f>INDEX(Data[],MATCH($A27,Data[Dist],0),MATCH(E$6,Data[#Headers],0))</f>
        <v>330745</v>
      </c>
      <c r="F27" s="160">
        <f>INDEX(Data[],MATCH($A27,Data[Dist],0),MATCH(F$6,Data[#Headers],0))</f>
        <v>330746</v>
      </c>
      <c r="G27" s="22">
        <f>INDEX(Data[],MATCH($A27,Data[Dist],0),MATCH(G$6,Data[#Headers],0))</f>
        <v>1330800</v>
      </c>
      <c r="H27" s="22">
        <f>INDEX(Data[],MATCH($A27,Data[Dist],0),MATCH(H$6,Data[#Headers],0))-G27</f>
        <v>1996202</v>
      </c>
      <c r="I27" s="25"/>
      <c r="J27" s="22">
        <f>INDEX(Notes!$I$2:$N$11,MATCH(Notes!$B$2,Notes!$I$2:$I$11,0),4)*$C27</f>
        <v>1330800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332700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414428</v>
      </c>
      <c r="E28" s="160">
        <f>INDEX(Data[],MATCH($A28,Data[Dist],0),MATCH(E$6,Data[#Headers],0))</f>
        <v>414427</v>
      </c>
      <c r="F28" s="160">
        <f>INDEX(Data[],MATCH($A28,Data[Dist],0),MATCH(F$6,Data[#Headers],0))</f>
        <v>414428</v>
      </c>
      <c r="G28" s="22">
        <f>INDEX(Data[],MATCH($A28,Data[Dist],0),MATCH(G$6,Data[#Headers],0))</f>
        <v>1669848</v>
      </c>
      <c r="H28" s="22">
        <f>INDEX(Data[],MATCH($A28,Data[Dist],0),MATCH(H$6,Data[#Headers],0))-G28</f>
        <v>2504771</v>
      </c>
      <c r="I28" s="25"/>
      <c r="J28" s="22">
        <f>INDEX(Notes!$I$2:$N$11,MATCH(Notes!$B$2,Notes!$I$2:$I$11,0),4)*$C28</f>
        <v>1669848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417462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1347100</v>
      </c>
      <c r="E29" s="160">
        <f>INDEX(Data[],MATCH($A29,Data[Dist],0),MATCH(E$6,Data[#Headers],0))</f>
        <v>1347100</v>
      </c>
      <c r="F29" s="160">
        <f>INDEX(Data[],MATCH($A29,Data[Dist],0),MATCH(F$6,Data[#Headers],0))</f>
        <v>1347101</v>
      </c>
      <c r="G29" s="22">
        <f>INDEX(Data[],MATCH($A29,Data[Dist],0),MATCH(G$6,Data[#Headers],0))</f>
        <v>5415340</v>
      </c>
      <c r="H29" s="22">
        <f>INDEX(Data[],MATCH($A29,Data[Dist],0),MATCH(H$6,Data[#Headers],0))-G29</f>
        <v>8123010</v>
      </c>
      <c r="I29" s="25"/>
      <c r="J29" s="22">
        <f>INDEX(Notes!$I$2:$N$11,MATCH(Notes!$B$2,Notes!$I$2:$I$11,0),4)*$C29</f>
        <v>5415340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1353835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271798</v>
      </c>
      <c r="E30" s="160">
        <f>INDEX(Data[],MATCH($A30,Data[Dist],0),MATCH(E$6,Data[#Headers],0))</f>
        <v>271798</v>
      </c>
      <c r="F30" s="160">
        <f>INDEX(Data[],MATCH($A30,Data[Dist],0),MATCH(F$6,Data[#Headers],0))</f>
        <v>271799</v>
      </c>
      <c r="G30" s="22">
        <f>INDEX(Data[],MATCH($A30,Data[Dist],0),MATCH(G$6,Data[#Headers],0))</f>
        <v>1092716</v>
      </c>
      <c r="H30" s="22">
        <f>INDEX(Data[],MATCH($A30,Data[Dist],0),MATCH(H$6,Data[#Headers],0))-G30</f>
        <v>1639074</v>
      </c>
      <c r="I30" s="25"/>
      <c r="J30" s="22">
        <f>INDEX(Notes!$I$2:$N$11,MATCH(Notes!$B$2,Notes!$I$2:$I$11,0),4)*$C30</f>
        <v>1092716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273179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254491</v>
      </c>
      <c r="E31" s="160">
        <f>INDEX(Data[],MATCH($A31,Data[Dist],0),MATCH(E$6,Data[#Headers],0))</f>
        <v>254492</v>
      </c>
      <c r="F31" s="160">
        <f>INDEX(Data[],MATCH($A31,Data[Dist],0),MATCH(F$6,Data[#Headers],0))</f>
        <v>254490</v>
      </c>
      <c r="G31" s="22">
        <f>INDEX(Data[],MATCH($A31,Data[Dist],0),MATCH(G$6,Data[#Headers],0))</f>
        <v>1025032</v>
      </c>
      <c r="H31" s="22">
        <f>INDEX(Data[],MATCH($A31,Data[Dist],0),MATCH(H$6,Data[#Headers],0))-G31</f>
        <v>1537551</v>
      </c>
      <c r="I31" s="25"/>
      <c r="J31" s="22">
        <f>INDEX(Notes!$I$2:$N$11,MATCH(Notes!$B$2,Notes!$I$2:$I$11,0),4)*$C31</f>
        <v>1025032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256258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333202</v>
      </c>
      <c r="E32" s="160">
        <f>INDEX(Data[],MATCH($A32,Data[Dist],0),MATCH(E$6,Data[#Headers],0))</f>
        <v>333202</v>
      </c>
      <c r="F32" s="160">
        <f>INDEX(Data[],MATCH($A32,Data[Dist],0),MATCH(F$6,Data[#Headers],0))</f>
        <v>333203</v>
      </c>
      <c r="G32" s="22">
        <f>INDEX(Data[],MATCH($A32,Data[Dist],0),MATCH(G$6,Data[#Headers],0))</f>
        <v>1340492</v>
      </c>
      <c r="H32" s="22">
        <f>INDEX(Data[],MATCH($A32,Data[Dist],0),MATCH(H$6,Data[#Headers],0))-G32</f>
        <v>2010739</v>
      </c>
      <c r="I32" s="25"/>
      <c r="J32" s="22">
        <f>INDEX(Notes!$I$2:$N$11,MATCH(Notes!$B$2,Notes!$I$2:$I$11,0),4)*$C32</f>
        <v>1340492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335123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331382</v>
      </c>
      <c r="E33" s="160">
        <f>INDEX(Data[],MATCH($A33,Data[Dist],0),MATCH(E$6,Data[#Headers],0))</f>
        <v>331383</v>
      </c>
      <c r="F33" s="160">
        <f>INDEX(Data[],MATCH($A33,Data[Dist],0),MATCH(F$6,Data[#Headers],0))</f>
        <v>331381</v>
      </c>
      <c r="G33" s="22">
        <f>INDEX(Data[],MATCH($A33,Data[Dist],0),MATCH(G$6,Data[#Headers],0))</f>
        <v>1332768</v>
      </c>
      <c r="H33" s="22">
        <f>INDEX(Data[],MATCH($A33,Data[Dist],0),MATCH(H$6,Data[#Headers],0))-G33</f>
        <v>1999152</v>
      </c>
      <c r="I33" s="25"/>
      <c r="J33" s="22">
        <f>INDEX(Notes!$I$2:$N$11,MATCH(Notes!$B$2,Notes!$I$2:$I$11,0),4)*$C33</f>
        <v>1332768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333192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397897</v>
      </c>
      <c r="E34" s="160">
        <f>INDEX(Data[],MATCH($A34,Data[Dist],0),MATCH(E$6,Data[#Headers],0))</f>
        <v>397897</v>
      </c>
      <c r="F34" s="160">
        <f>INDEX(Data[],MATCH($A34,Data[Dist],0),MATCH(F$6,Data[#Headers],0))</f>
        <v>397896</v>
      </c>
      <c r="G34" s="22">
        <f>INDEX(Data[],MATCH($A34,Data[Dist],0),MATCH(G$6,Data[#Headers],0))</f>
        <v>1601264</v>
      </c>
      <c r="H34" s="22">
        <f>INDEX(Data[],MATCH($A34,Data[Dist],0),MATCH(H$6,Data[#Headers],0))-G34</f>
        <v>2401891</v>
      </c>
      <c r="I34" s="25"/>
      <c r="J34" s="22">
        <f>INDEX(Notes!$I$2:$N$11,MATCH(Notes!$B$2,Notes!$I$2:$I$11,0),4)*$C34</f>
        <v>1601264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400316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491432</v>
      </c>
      <c r="E35" s="160">
        <f>INDEX(Data[],MATCH($A35,Data[Dist],0),MATCH(E$6,Data[#Headers],0))</f>
        <v>491431</v>
      </c>
      <c r="F35" s="160">
        <f>INDEX(Data[],MATCH($A35,Data[Dist],0),MATCH(F$6,Data[#Headers],0))</f>
        <v>491432</v>
      </c>
      <c r="G35" s="22">
        <f>INDEX(Data[],MATCH($A35,Data[Dist],0),MATCH(G$6,Data[#Headers],0))</f>
        <v>1977060</v>
      </c>
      <c r="H35" s="22">
        <f>INDEX(Data[],MATCH($A35,Data[Dist],0),MATCH(H$6,Data[#Headers],0))-G35</f>
        <v>2965589</v>
      </c>
      <c r="I35" s="25"/>
      <c r="J35" s="22">
        <f>INDEX(Notes!$I$2:$N$11,MATCH(Notes!$B$2,Notes!$I$2:$I$11,0),4)*$C35</f>
        <v>1977060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494265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102510</v>
      </c>
      <c r="E36" s="160">
        <f>INDEX(Data[],MATCH($A36,Data[Dist],0),MATCH(E$6,Data[#Headers],0))</f>
        <v>102510</v>
      </c>
      <c r="F36" s="160">
        <f>INDEX(Data[],MATCH($A36,Data[Dist],0),MATCH(F$6,Data[#Headers],0))</f>
        <v>102511</v>
      </c>
      <c r="G36" s="22">
        <f>INDEX(Data[],MATCH($A36,Data[Dist],0),MATCH(G$6,Data[#Headers],0))</f>
        <v>412724</v>
      </c>
      <c r="H36" s="22">
        <f>INDEX(Data[],MATCH($A36,Data[Dist],0),MATCH(H$6,Data[#Headers],0))-G36</f>
        <v>619085</v>
      </c>
      <c r="I36" s="25"/>
      <c r="J36" s="22">
        <f>INDEX(Notes!$I$2:$N$11,MATCH(Notes!$B$2,Notes!$I$2:$I$11,0),4)*$C36</f>
        <v>412724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103181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959245</v>
      </c>
      <c r="E37" s="160">
        <f>INDEX(Data[],MATCH($A37,Data[Dist],0),MATCH(E$6,Data[#Headers],0))</f>
        <v>959246</v>
      </c>
      <c r="F37" s="160">
        <f>INDEX(Data[],MATCH($A37,Data[Dist],0),MATCH(F$6,Data[#Headers],0))</f>
        <v>959244</v>
      </c>
      <c r="G37" s="22">
        <f>INDEX(Data[],MATCH($A37,Data[Dist],0),MATCH(G$6,Data[#Headers],0))</f>
        <v>3860532</v>
      </c>
      <c r="H37" s="22">
        <f>INDEX(Data[],MATCH($A37,Data[Dist],0),MATCH(H$6,Data[#Headers],0))-G37</f>
        <v>5790793</v>
      </c>
      <c r="I37" s="25"/>
      <c r="J37" s="22">
        <f>INDEX(Notes!$I$2:$N$11,MATCH(Notes!$B$2,Notes!$I$2:$I$11,0),4)*$C37</f>
        <v>3860532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965133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2762975</v>
      </c>
      <c r="E38" s="160">
        <f>INDEX(Data[],MATCH($A38,Data[Dist],0),MATCH(E$6,Data[#Headers],0))</f>
        <v>2762975</v>
      </c>
      <c r="F38" s="160">
        <f>INDEX(Data[],MATCH($A38,Data[Dist],0),MATCH(F$6,Data[#Headers],0))</f>
        <v>2762976</v>
      </c>
      <c r="G38" s="22">
        <f>INDEX(Data[],MATCH($A38,Data[Dist],0),MATCH(G$6,Data[#Headers],0))</f>
        <v>11113420</v>
      </c>
      <c r="H38" s="22">
        <f>INDEX(Data[],MATCH($A38,Data[Dist],0),MATCH(H$6,Data[#Headers],0))-G38</f>
        <v>16670126</v>
      </c>
      <c r="I38" s="25"/>
      <c r="J38" s="22">
        <f>INDEX(Notes!$I$2:$N$11,MATCH(Notes!$B$2,Notes!$I$2:$I$11,0),4)*$C38</f>
        <v>11113420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2778355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448374</v>
      </c>
      <c r="E39" s="160">
        <f>INDEX(Data[],MATCH($A39,Data[Dist],0),MATCH(E$6,Data[#Headers],0))</f>
        <v>448374</v>
      </c>
      <c r="F39" s="160">
        <f>INDEX(Data[],MATCH($A39,Data[Dist],0),MATCH(F$6,Data[#Headers],0))</f>
        <v>448374</v>
      </c>
      <c r="G39" s="22">
        <f>INDEX(Data[],MATCH($A39,Data[Dist],0),MATCH(G$6,Data[#Headers],0))</f>
        <v>1806292</v>
      </c>
      <c r="H39" s="22">
        <f>INDEX(Data[],MATCH($A39,Data[Dist],0),MATCH(H$6,Data[#Headers],0))-G39</f>
        <v>2709438</v>
      </c>
      <c r="I39" s="25"/>
      <c r="J39" s="22">
        <f>INDEX(Notes!$I$2:$N$11,MATCH(Notes!$B$2,Notes!$I$2:$I$11,0),4)*$C39</f>
        <v>1806292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451573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1849160</v>
      </c>
      <c r="E40" s="160">
        <f>INDEX(Data[],MATCH($A40,Data[Dist],0),MATCH(E$6,Data[#Headers],0))</f>
        <v>1849161</v>
      </c>
      <c r="F40" s="160">
        <f>INDEX(Data[],MATCH($A40,Data[Dist],0),MATCH(F$6,Data[#Headers],0))</f>
        <v>1849159</v>
      </c>
      <c r="G40" s="22">
        <f>INDEX(Data[],MATCH($A40,Data[Dist],0),MATCH(G$6,Data[#Headers],0))</f>
        <v>7435152</v>
      </c>
      <c r="H40" s="22">
        <f>INDEX(Data[],MATCH($A40,Data[Dist],0),MATCH(H$6,Data[#Headers],0))-G40</f>
        <v>11152729</v>
      </c>
      <c r="I40" s="25"/>
      <c r="J40" s="22">
        <f>INDEX(Notes!$I$2:$N$11,MATCH(Notes!$B$2,Notes!$I$2:$I$11,0),4)*$C40</f>
        <v>7435152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1858788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1617129</v>
      </c>
      <c r="E41" s="160">
        <f>INDEX(Data[],MATCH($A41,Data[Dist],0),MATCH(E$6,Data[#Headers],0))</f>
        <v>1617129</v>
      </c>
      <c r="F41" s="160">
        <f>INDEX(Data[],MATCH($A41,Data[Dist],0),MATCH(F$6,Data[#Headers],0))</f>
        <v>1617127</v>
      </c>
      <c r="G41" s="22">
        <f>INDEX(Data[],MATCH($A41,Data[Dist],0),MATCH(G$6,Data[#Headers],0))</f>
        <v>6499716</v>
      </c>
      <c r="H41" s="22">
        <f>INDEX(Data[],MATCH($A41,Data[Dist],0),MATCH(H$6,Data[#Headers],0))-G41</f>
        <v>9749573</v>
      </c>
      <c r="I41" s="25"/>
      <c r="J41" s="22">
        <f>INDEX(Notes!$I$2:$N$11,MATCH(Notes!$B$2,Notes!$I$2:$I$11,0),4)*$C41</f>
        <v>6499716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1624929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392868</v>
      </c>
      <c r="E42" s="160">
        <f>INDEX(Data[],MATCH($A42,Data[Dist],0),MATCH(E$6,Data[#Headers],0))</f>
        <v>392868</v>
      </c>
      <c r="F42" s="160">
        <f>INDEX(Data[],MATCH($A42,Data[Dist],0),MATCH(F$6,Data[#Headers],0))</f>
        <v>392869</v>
      </c>
      <c r="G42" s="22">
        <f>INDEX(Data[],MATCH($A42,Data[Dist],0),MATCH(G$6,Data[#Headers],0))</f>
        <v>1580176</v>
      </c>
      <c r="H42" s="22">
        <f>INDEX(Data[],MATCH($A42,Data[Dist],0),MATCH(H$6,Data[#Headers],0))-G42</f>
        <v>2370267</v>
      </c>
      <c r="I42" s="25"/>
      <c r="J42" s="22">
        <f>INDEX(Notes!$I$2:$N$11,MATCH(Notes!$B$2,Notes!$I$2:$I$11,0),4)*$C42</f>
        <v>1580176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395044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322992</v>
      </c>
      <c r="E43" s="160">
        <f>INDEX(Data[],MATCH($A43,Data[Dist],0),MATCH(E$6,Data[#Headers],0))</f>
        <v>322992</v>
      </c>
      <c r="F43" s="160">
        <f>INDEX(Data[],MATCH($A43,Data[Dist],0),MATCH(F$6,Data[#Headers],0))</f>
        <v>322992</v>
      </c>
      <c r="G43" s="22">
        <f>INDEX(Data[],MATCH($A43,Data[Dist],0),MATCH(G$6,Data[#Headers],0))</f>
        <v>1300536</v>
      </c>
      <c r="H43" s="22">
        <f>INDEX(Data[],MATCH($A43,Data[Dist],0),MATCH(H$6,Data[#Headers],0))-G43</f>
        <v>1950799</v>
      </c>
      <c r="I43" s="25"/>
      <c r="J43" s="22">
        <f>INDEX(Notes!$I$2:$N$11,MATCH(Notes!$B$2,Notes!$I$2:$I$11,0),4)*$C43</f>
        <v>1300536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325134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325992</v>
      </c>
      <c r="E44" s="160">
        <f>INDEX(Data[],MATCH($A44,Data[Dist],0),MATCH(E$6,Data[#Headers],0))</f>
        <v>325992</v>
      </c>
      <c r="F44" s="160">
        <f>INDEX(Data[],MATCH($A44,Data[Dist],0),MATCH(F$6,Data[#Headers],0))</f>
        <v>325990</v>
      </c>
      <c r="G44" s="22">
        <f>INDEX(Data[],MATCH($A44,Data[Dist],0),MATCH(G$6,Data[#Headers],0))</f>
        <v>1311848</v>
      </c>
      <c r="H44" s="22">
        <f>INDEX(Data[],MATCH($A44,Data[Dist],0),MATCH(H$6,Data[#Headers],0))-G44</f>
        <v>1967773</v>
      </c>
      <c r="I44" s="25"/>
      <c r="J44" s="22">
        <f>INDEX(Notes!$I$2:$N$11,MATCH(Notes!$B$2,Notes!$I$2:$I$11,0),4)*$C44</f>
        <v>1311848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327962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251118</v>
      </c>
      <c r="E45" s="160">
        <f>INDEX(Data[],MATCH($A45,Data[Dist],0),MATCH(E$6,Data[#Headers],0))</f>
        <v>251119</v>
      </c>
      <c r="F45" s="160">
        <f>INDEX(Data[],MATCH($A45,Data[Dist],0),MATCH(F$6,Data[#Headers],0))</f>
        <v>251117</v>
      </c>
      <c r="G45" s="22">
        <f>INDEX(Data[],MATCH($A45,Data[Dist],0),MATCH(G$6,Data[#Headers],0))</f>
        <v>1011876</v>
      </c>
      <c r="H45" s="22">
        <f>INDEX(Data[],MATCH($A45,Data[Dist],0),MATCH(H$6,Data[#Headers],0))-G45</f>
        <v>1517816</v>
      </c>
      <c r="I45" s="25"/>
      <c r="J45" s="22">
        <f>INDEX(Notes!$I$2:$N$11,MATCH(Notes!$B$2,Notes!$I$2:$I$11,0),4)*$C45</f>
        <v>1011876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252969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3119255</v>
      </c>
      <c r="E46" s="160">
        <f>INDEX(Data[],MATCH($A46,Data[Dist],0),MATCH(E$6,Data[#Headers],0))</f>
        <v>3119255</v>
      </c>
      <c r="F46" s="160">
        <f>INDEX(Data[],MATCH($A46,Data[Dist],0),MATCH(F$6,Data[#Headers],0))</f>
        <v>3119256</v>
      </c>
      <c r="G46" s="22">
        <f>INDEX(Data[],MATCH($A46,Data[Dist],0),MATCH(G$6,Data[#Headers],0))</f>
        <v>12536132</v>
      </c>
      <c r="H46" s="22">
        <f>INDEX(Data[],MATCH($A46,Data[Dist],0),MATCH(H$6,Data[#Headers],0))-G46</f>
        <v>18804200</v>
      </c>
      <c r="I46" s="25"/>
      <c r="J46" s="22">
        <f>INDEX(Notes!$I$2:$N$11,MATCH(Notes!$B$2,Notes!$I$2:$I$11,0),4)*$C46</f>
        <v>12536132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3134033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180752</v>
      </c>
      <c r="E47" s="160">
        <f>INDEX(Data[],MATCH($A47,Data[Dist],0),MATCH(E$6,Data[#Headers],0))</f>
        <v>180752</v>
      </c>
      <c r="F47" s="160">
        <f>INDEX(Data[],MATCH($A47,Data[Dist],0),MATCH(F$6,Data[#Headers],0))</f>
        <v>180751</v>
      </c>
      <c r="G47" s="22">
        <f>INDEX(Data[],MATCH($A47,Data[Dist],0),MATCH(G$6,Data[#Headers],0))</f>
        <v>730112</v>
      </c>
      <c r="H47" s="22">
        <f>INDEX(Data[],MATCH($A47,Data[Dist],0),MATCH(H$6,Data[#Headers],0))-G47</f>
        <v>1095167</v>
      </c>
      <c r="I47" s="25"/>
      <c r="J47" s="22">
        <f>INDEX(Notes!$I$2:$N$11,MATCH(Notes!$B$2,Notes!$I$2:$I$11,0),4)*$C47</f>
        <v>730112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182528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187390</v>
      </c>
      <c r="E48" s="160">
        <f>INDEX(Data[],MATCH($A48,Data[Dist],0),MATCH(E$6,Data[#Headers],0))</f>
        <v>187390</v>
      </c>
      <c r="F48" s="160">
        <f>INDEX(Data[],MATCH($A48,Data[Dist],0),MATCH(F$6,Data[#Headers],0))</f>
        <v>187388</v>
      </c>
      <c r="G48" s="22">
        <f>INDEX(Data[],MATCH($A48,Data[Dist],0),MATCH(G$6,Data[#Headers],0))</f>
        <v>753860</v>
      </c>
      <c r="H48" s="22">
        <f>INDEX(Data[],MATCH($A48,Data[Dist],0),MATCH(H$6,Data[#Headers],0))-G48</f>
        <v>1130788</v>
      </c>
      <c r="I48" s="25"/>
      <c r="J48" s="22">
        <f>INDEX(Notes!$I$2:$N$11,MATCH(Notes!$B$2,Notes!$I$2:$I$11,0),4)*$C48</f>
        <v>753860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188465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234190</v>
      </c>
      <c r="E49" s="160">
        <f>INDEX(Data[],MATCH($A49,Data[Dist],0),MATCH(E$6,Data[#Headers],0))</f>
        <v>234190</v>
      </c>
      <c r="F49" s="160">
        <f>INDEX(Data[],MATCH($A49,Data[Dist],0),MATCH(F$6,Data[#Headers],0))</f>
        <v>234190</v>
      </c>
      <c r="G49" s="22">
        <f>INDEX(Data[],MATCH($A49,Data[Dist],0),MATCH(G$6,Data[#Headers],0))</f>
        <v>942596</v>
      </c>
      <c r="H49" s="22">
        <f>INDEX(Data[],MATCH($A49,Data[Dist],0),MATCH(H$6,Data[#Headers],0))-G49</f>
        <v>1413898</v>
      </c>
      <c r="I49" s="25"/>
      <c r="J49" s="22">
        <f>INDEX(Notes!$I$2:$N$11,MATCH(Notes!$B$2,Notes!$I$2:$I$11,0),4)*$C49</f>
        <v>942596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235649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568693</v>
      </c>
      <c r="E50" s="160">
        <f>INDEX(Data[],MATCH($A50,Data[Dist],0),MATCH(E$6,Data[#Headers],0))</f>
        <v>568693</v>
      </c>
      <c r="F50" s="160">
        <f>INDEX(Data[],MATCH($A50,Data[Dist],0),MATCH(F$6,Data[#Headers],0))</f>
        <v>568692</v>
      </c>
      <c r="G50" s="22">
        <f>INDEX(Data[],MATCH($A50,Data[Dist],0),MATCH(G$6,Data[#Headers],0))</f>
        <v>2287852</v>
      </c>
      <c r="H50" s="22">
        <f>INDEX(Data[],MATCH($A50,Data[Dist],0),MATCH(H$6,Data[#Headers],0))-G50</f>
        <v>3431780</v>
      </c>
      <c r="I50" s="25"/>
      <c r="J50" s="22">
        <f>INDEX(Notes!$I$2:$N$11,MATCH(Notes!$B$2,Notes!$I$2:$I$11,0),4)*$C50</f>
        <v>2287852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571963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461857</v>
      </c>
      <c r="E51" s="160">
        <f>INDEX(Data[],MATCH($A51,Data[Dist],0),MATCH(E$6,Data[#Headers],0))</f>
        <v>461857</v>
      </c>
      <c r="F51" s="160">
        <f>INDEX(Data[],MATCH($A51,Data[Dist],0),MATCH(F$6,Data[#Headers],0))</f>
        <v>461858</v>
      </c>
      <c r="G51" s="22">
        <f>INDEX(Data[],MATCH($A51,Data[Dist],0),MATCH(G$6,Data[#Headers],0))</f>
        <v>1856212</v>
      </c>
      <c r="H51" s="22">
        <f>INDEX(Data[],MATCH($A51,Data[Dist],0),MATCH(H$6,Data[#Headers],0))-G51</f>
        <v>2784316</v>
      </c>
      <c r="I51" s="25"/>
      <c r="J51" s="22">
        <f>INDEX(Notes!$I$2:$N$11,MATCH(Notes!$B$2,Notes!$I$2:$I$11,0),4)*$C51</f>
        <v>1856212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464053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1628194</v>
      </c>
      <c r="E52" s="160">
        <f>INDEX(Data[],MATCH($A52,Data[Dist],0),MATCH(E$6,Data[#Headers],0))</f>
        <v>1628195</v>
      </c>
      <c r="F52" s="160">
        <f>INDEX(Data[],MATCH($A52,Data[Dist],0),MATCH(F$6,Data[#Headers],0))</f>
        <v>1628193</v>
      </c>
      <c r="G52" s="22">
        <f>INDEX(Data[],MATCH($A52,Data[Dist],0),MATCH(G$6,Data[#Headers],0))</f>
        <v>6543572</v>
      </c>
      <c r="H52" s="22">
        <f>INDEX(Data[],MATCH($A52,Data[Dist],0),MATCH(H$6,Data[#Headers],0))-G52</f>
        <v>9815359</v>
      </c>
      <c r="I52" s="25"/>
      <c r="J52" s="22">
        <f>INDEX(Notes!$I$2:$N$11,MATCH(Notes!$B$2,Notes!$I$2:$I$11,0),4)*$C52</f>
        <v>6543572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1635893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957660</v>
      </c>
      <c r="E53" s="160">
        <f>INDEX(Data[],MATCH($A53,Data[Dist],0),MATCH(E$6,Data[#Headers],0))</f>
        <v>957661</v>
      </c>
      <c r="F53" s="160">
        <f>INDEX(Data[],MATCH($A53,Data[Dist],0),MATCH(F$6,Data[#Headers],0))</f>
        <v>957659</v>
      </c>
      <c r="G53" s="22">
        <f>INDEX(Data[],MATCH($A53,Data[Dist],0),MATCH(G$6,Data[#Headers],0))</f>
        <v>3855828</v>
      </c>
      <c r="H53" s="22">
        <f>INDEX(Data[],MATCH($A53,Data[Dist],0),MATCH(H$6,Data[#Headers],0))-G53</f>
        <v>5783741</v>
      </c>
      <c r="I53" s="25"/>
      <c r="J53" s="22">
        <f>INDEX(Notes!$I$2:$N$11,MATCH(Notes!$B$2,Notes!$I$2:$I$11,0),4)*$C53</f>
        <v>3855828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963957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3804755</v>
      </c>
      <c r="E54" s="160">
        <f>INDEX(Data[],MATCH($A54,Data[Dist],0),MATCH(E$6,Data[#Headers],0))</f>
        <v>3804754</v>
      </c>
      <c r="F54" s="160">
        <f>INDEX(Data[],MATCH($A54,Data[Dist],0),MATCH(F$6,Data[#Headers],0))</f>
        <v>3804755</v>
      </c>
      <c r="G54" s="22">
        <f>INDEX(Data[],MATCH($A54,Data[Dist],0),MATCH(G$6,Data[#Headers],0))</f>
        <v>15303552</v>
      </c>
      <c r="H54" s="22">
        <f>INDEX(Data[],MATCH($A54,Data[Dist],0),MATCH(H$6,Data[#Headers],0))-G54</f>
        <v>22955324</v>
      </c>
      <c r="I54" s="25"/>
      <c r="J54" s="22">
        <f>INDEX(Notes!$I$2:$N$11,MATCH(Notes!$B$2,Notes!$I$2:$I$11,0),4)*$C54</f>
        <v>15303552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3825888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11539102</v>
      </c>
      <c r="E55" s="160">
        <f>INDEX(Data[],MATCH($A55,Data[Dist],0),MATCH(E$6,Data[#Headers],0))</f>
        <v>11539101</v>
      </c>
      <c r="F55" s="160">
        <f>INDEX(Data[],MATCH($A55,Data[Dist],0),MATCH(F$6,Data[#Headers],0))</f>
        <v>11539102</v>
      </c>
      <c r="G55" s="22">
        <f>INDEX(Data[],MATCH($A55,Data[Dist],0),MATCH(G$6,Data[#Headers],0))</f>
        <v>46400796</v>
      </c>
      <c r="H55" s="22">
        <f>INDEX(Data[],MATCH($A55,Data[Dist],0),MATCH(H$6,Data[#Headers],0))-G55</f>
        <v>69601195</v>
      </c>
      <c r="I55" s="25"/>
      <c r="J55" s="22">
        <f>INDEX(Notes!$I$2:$N$11,MATCH(Notes!$B$2,Notes!$I$2:$I$11,0),4)*$C55</f>
        <v>46400796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11600199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885899</v>
      </c>
      <c r="E56" s="160">
        <f>INDEX(Data[],MATCH($A56,Data[Dist],0),MATCH(E$6,Data[#Headers],0))</f>
        <v>885899</v>
      </c>
      <c r="F56" s="160">
        <f>INDEX(Data[],MATCH($A56,Data[Dist],0),MATCH(F$6,Data[#Headers],0))</f>
        <v>885897</v>
      </c>
      <c r="G56" s="22">
        <f>INDEX(Data[],MATCH($A56,Data[Dist],0),MATCH(G$6,Data[#Headers],0))</f>
        <v>3562000</v>
      </c>
      <c r="H56" s="22">
        <f>INDEX(Data[],MATCH($A56,Data[Dist],0),MATCH(H$6,Data[#Headers],0))-G56</f>
        <v>5343000</v>
      </c>
      <c r="I56" s="25"/>
      <c r="J56" s="22">
        <f>INDEX(Notes!$I$2:$N$11,MATCH(Notes!$B$2,Notes!$I$2:$I$11,0),4)*$C56</f>
        <v>3562000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890500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1085953</v>
      </c>
      <c r="E57" s="160">
        <f>INDEX(Data[],MATCH($A57,Data[Dist],0),MATCH(E$6,Data[#Headers],0))</f>
        <v>1085952</v>
      </c>
      <c r="F57" s="160">
        <f>INDEX(Data[],MATCH($A57,Data[Dist],0),MATCH(F$6,Data[#Headers],0))</f>
        <v>1085953</v>
      </c>
      <c r="G57" s="22">
        <f>INDEX(Data[],MATCH($A57,Data[Dist],0),MATCH(G$6,Data[#Headers],0))</f>
        <v>4364204</v>
      </c>
      <c r="H57" s="22">
        <f>INDEX(Data[],MATCH($A57,Data[Dist],0),MATCH(H$6,Data[#Headers],0))-G57</f>
        <v>6546307</v>
      </c>
      <c r="I57" s="25"/>
      <c r="J57" s="22">
        <f>INDEX(Notes!$I$2:$N$11,MATCH(Notes!$B$2,Notes!$I$2:$I$11,0),4)*$C57</f>
        <v>4364204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1091051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515306</v>
      </c>
      <c r="E58" s="160">
        <f>INDEX(Data[],MATCH($A58,Data[Dist],0),MATCH(E$6,Data[#Headers],0))</f>
        <v>515306</v>
      </c>
      <c r="F58" s="160">
        <f>INDEX(Data[],MATCH($A58,Data[Dist],0),MATCH(F$6,Data[#Headers],0))</f>
        <v>515305</v>
      </c>
      <c r="G58" s="22">
        <f>INDEX(Data[],MATCH($A58,Data[Dist],0),MATCH(G$6,Data[#Headers],0))</f>
        <v>2073524</v>
      </c>
      <c r="H58" s="22">
        <f>INDEX(Data[],MATCH($A58,Data[Dist],0),MATCH(H$6,Data[#Headers],0))-G58</f>
        <v>3110282</v>
      </c>
      <c r="I58" s="25"/>
      <c r="J58" s="22">
        <f>INDEX(Notes!$I$2:$N$11,MATCH(Notes!$B$2,Notes!$I$2:$I$11,0),4)*$C58</f>
        <v>2073524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518381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309951</v>
      </c>
      <c r="E59" s="160">
        <f>INDEX(Data[],MATCH($A59,Data[Dist],0),MATCH(E$6,Data[#Headers],0))</f>
        <v>309951</v>
      </c>
      <c r="F59" s="160">
        <f>INDEX(Data[],MATCH($A59,Data[Dist],0),MATCH(F$6,Data[#Headers],0))</f>
        <v>309949</v>
      </c>
      <c r="G59" s="22">
        <f>INDEX(Data[],MATCH($A59,Data[Dist],0),MATCH(G$6,Data[#Headers],0))</f>
        <v>1246720</v>
      </c>
      <c r="H59" s="22">
        <f>INDEX(Data[],MATCH($A59,Data[Dist],0),MATCH(H$6,Data[#Headers],0))-G59</f>
        <v>1870080</v>
      </c>
      <c r="I59" s="25"/>
      <c r="J59" s="22">
        <f>INDEX(Notes!$I$2:$N$11,MATCH(Notes!$B$2,Notes!$I$2:$I$11,0),4)*$C59</f>
        <v>1246720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311680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978823</v>
      </c>
      <c r="E60" s="160">
        <f>INDEX(Data[],MATCH($A60,Data[Dist],0),MATCH(E$6,Data[#Headers],0))</f>
        <v>978823</v>
      </c>
      <c r="F60" s="160">
        <f>INDEX(Data[],MATCH($A60,Data[Dist],0),MATCH(F$6,Data[#Headers],0))</f>
        <v>978823</v>
      </c>
      <c r="G60" s="22">
        <f>INDEX(Data[],MATCH($A60,Data[Dist],0),MATCH(G$6,Data[#Headers],0))</f>
        <v>3937540</v>
      </c>
      <c r="H60" s="22">
        <f>INDEX(Data[],MATCH($A60,Data[Dist],0),MATCH(H$6,Data[#Headers],0))-G60</f>
        <v>5906311</v>
      </c>
      <c r="I60" s="25"/>
      <c r="J60" s="22">
        <f>INDEX(Notes!$I$2:$N$11,MATCH(Notes!$B$2,Notes!$I$2:$I$11,0),4)*$C60</f>
        <v>3937540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984385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302686</v>
      </c>
      <c r="E61" s="160">
        <f>INDEX(Data[],MATCH($A61,Data[Dist],0),MATCH(E$6,Data[#Headers],0))</f>
        <v>302685</v>
      </c>
      <c r="F61" s="160">
        <f>INDEX(Data[],MATCH($A61,Data[Dist],0),MATCH(F$6,Data[#Headers],0))</f>
        <v>302686</v>
      </c>
      <c r="G61" s="22">
        <f>INDEX(Data[],MATCH($A61,Data[Dist],0),MATCH(G$6,Data[#Headers],0))</f>
        <v>1217392</v>
      </c>
      <c r="H61" s="22">
        <f>INDEX(Data[],MATCH($A61,Data[Dist],0),MATCH(H$6,Data[#Headers],0))-G61</f>
        <v>1826091</v>
      </c>
      <c r="I61" s="25"/>
      <c r="J61" s="22">
        <f>INDEX(Notes!$I$2:$N$11,MATCH(Notes!$B$2,Notes!$I$2:$I$11,0),4)*$C61</f>
        <v>1217392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304348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546852</v>
      </c>
      <c r="E62" s="160">
        <f>INDEX(Data[],MATCH($A62,Data[Dist],0),MATCH(E$6,Data[#Headers],0))</f>
        <v>546852</v>
      </c>
      <c r="F62" s="160">
        <f>INDEX(Data[],MATCH($A62,Data[Dist],0),MATCH(F$6,Data[#Headers],0))</f>
        <v>546853</v>
      </c>
      <c r="G62" s="22">
        <f>INDEX(Data[],MATCH($A62,Data[Dist],0),MATCH(G$6,Data[#Headers],0))</f>
        <v>2197252</v>
      </c>
      <c r="H62" s="22">
        <f>INDEX(Data[],MATCH($A62,Data[Dist],0),MATCH(H$6,Data[#Headers],0))-G62</f>
        <v>3295876</v>
      </c>
      <c r="I62" s="25"/>
      <c r="J62" s="22">
        <f>INDEX(Notes!$I$2:$N$11,MATCH(Notes!$B$2,Notes!$I$2:$I$11,0),4)*$C62</f>
        <v>2197252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549313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509006</v>
      </c>
      <c r="E63" s="160">
        <f>INDEX(Data[],MATCH($A63,Data[Dist],0),MATCH(E$6,Data[#Headers],0))</f>
        <v>509006</v>
      </c>
      <c r="F63" s="160">
        <f>INDEX(Data[],MATCH($A63,Data[Dist],0),MATCH(F$6,Data[#Headers],0))</f>
        <v>509004</v>
      </c>
      <c r="G63" s="22">
        <f>INDEX(Data[],MATCH($A63,Data[Dist],0),MATCH(G$6,Data[#Headers],0))</f>
        <v>2047740</v>
      </c>
      <c r="H63" s="22">
        <f>INDEX(Data[],MATCH($A63,Data[Dist],0),MATCH(H$6,Data[#Headers],0))-G63</f>
        <v>3071608</v>
      </c>
      <c r="I63" s="25"/>
      <c r="J63" s="22">
        <f>INDEX(Notes!$I$2:$N$11,MATCH(Notes!$B$2,Notes!$I$2:$I$11,0),4)*$C63</f>
        <v>2047740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511935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969398</v>
      </c>
      <c r="E64" s="160">
        <f>INDEX(Data[],MATCH($A64,Data[Dist],0),MATCH(E$6,Data[#Headers],0))</f>
        <v>969398</v>
      </c>
      <c r="F64" s="160">
        <f>INDEX(Data[],MATCH($A64,Data[Dist],0),MATCH(F$6,Data[#Headers],0))</f>
        <v>969399</v>
      </c>
      <c r="G64" s="22">
        <f>INDEX(Data[],MATCH($A64,Data[Dist],0),MATCH(G$6,Data[#Headers],0))</f>
        <v>3897060</v>
      </c>
      <c r="H64" s="22">
        <f>INDEX(Data[],MATCH($A64,Data[Dist],0),MATCH(H$6,Data[#Headers],0))-G64</f>
        <v>5845591</v>
      </c>
      <c r="I64" s="25"/>
      <c r="J64" s="22">
        <f>INDEX(Notes!$I$2:$N$11,MATCH(Notes!$B$2,Notes!$I$2:$I$11,0),4)*$C64</f>
        <v>3897060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974265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1100156</v>
      </c>
      <c r="E65" s="160">
        <f>INDEX(Data[],MATCH($A65,Data[Dist],0),MATCH(E$6,Data[#Headers],0))</f>
        <v>1100156</v>
      </c>
      <c r="F65" s="160">
        <f>INDEX(Data[],MATCH($A65,Data[Dist],0),MATCH(F$6,Data[#Headers],0))</f>
        <v>1100154</v>
      </c>
      <c r="G65" s="22">
        <f>INDEX(Data[],MATCH($A65,Data[Dist],0),MATCH(G$6,Data[#Headers],0))</f>
        <v>4423440</v>
      </c>
      <c r="H65" s="22">
        <f>INDEX(Data[],MATCH($A65,Data[Dist],0),MATCH(H$6,Data[#Headers],0))-G65</f>
        <v>6635155</v>
      </c>
      <c r="I65" s="25"/>
      <c r="J65" s="22">
        <f>INDEX(Notes!$I$2:$N$11,MATCH(Notes!$B$2,Notes!$I$2:$I$11,0),4)*$C65</f>
        <v>4423440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1105860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172160</v>
      </c>
      <c r="E66" s="160">
        <f>INDEX(Data[],MATCH($A66,Data[Dist],0),MATCH(E$6,Data[#Headers],0))</f>
        <v>172160</v>
      </c>
      <c r="F66" s="160">
        <f>INDEX(Data[],MATCH($A66,Data[Dist],0),MATCH(F$6,Data[#Headers],0))</f>
        <v>172159</v>
      </c>
      <c r="G66" s="22">
        <f>INDEX(Data[],MATCH($A66,Data[Dist],0),MATCH(G$6,Data[#Headers],0))</f>
        <v>693040</v>
      </c>
      <c r="H66" s="22">
        <f>INDEX(Data[],MATCH($A66,Data[Dist],0),MATCH(H$6,Data[#Headers],0))-G66</f>
        <v>1039556</v>
      </c>
      <c r="I66" s="25"/>
      <c r="J66" s="22">
        <f>INDEX(Notes!$I$2:$N$11,MATCH(Notes!$B$2,Notes!$I$2:$I$11,0),4)*$C66</f>
        <v>693040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173260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780772</v>
      </c>
      <c r="E67" s="160">
        <f>INDEX(Data[],MATCH($A67,Data[Dist],0),MATCH(E$6,Data[#Headers],0))</f>
        <v>780771</v>
      </c>
      <c r="F67" s="160">
        <f>INDEX(Data[],MATCH($A67,Data[Dist],0),MATCH(F$6,Data[#Headers],0))</f>
        <v>780772</v>
      </c>
      <c r="G67" s="22">
        <f>INDEX(Data[],MATCH($A67,Data[Dist],0),MATCH(G$6,Data[#Headers],0))</f>
        <v>3138940</v>
      </c>
      <c r="H67" s="22">
        <f>INDEX(Data[],MATCH($A67,Data[Dist],0),MATCH(H$6,Data[#Headers],0))-G67</f>
        <v>4708410</v>
      </c>
      <c r="I67" s="25"/>
      <c r="J67" s="22">
        <f>INDEX(Notes!$I$2:$N$11,MATCH(Notes!$B$2,Notes!$I$2:$I$11,0),4)*$C67</f>
        <v>3138940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784735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696022</v>
      </c>
      <c r="E68" s="160">
        <f>INDEX(Data[],MATCH($A68,Data[Dist],0),MATCH(E$6,Data[#Headers],0))</f>
        <v>696022</v>
      </c>
      <c r="F68" s="160">
        <f>INDEX(Data[],MATCH($A68,Data[Dist],0),MATCH(F$6,Data[#Headers],0))</f>
        <v>696022</v>
      </c>
      <c r="G68" s="22">
        <f>INDEX(Data[],MATCH($A68,Data[Dist],0),MATCH(G$6,Data[#Headers],0))</f>
        <v>2799232</v>
      </c>
      <c r="H68" s="22">
        <f>INDEX(Data[],MATCH($A68,Data[Dist],0),MATCH(H$6,Data[#Headers],0))-G68</f>
        <v>4198852</v>
      </c>
      <c r="I68" s="25"/>
      <c r="J68" s="22">
        <f>INDEX(Notes!$I$2:$N$11,MATCH(Notes!$B$2,Notes!$I$2:$I$11,0),4)*$C68</f>
        <v>2799232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699808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639891</v>
      </c>
      <c r="E69" s="160">
        <f>INDEX(Data[],MATCH($A69,Data[Dist],0),MATCH(E$6,Data[#Headers],0))</f>
        <v>639891</v>
      </c>
      <c r="F69" s="160">
        <f>INDEX(Data[],MATCH($A69,Data[Dist],0),MATCH(F$6,Data[#Headers],0))</f>
        <v>639889</v>
      </c>
      <c r="G69" s="22">
        <f>INDEX(Data[],MATCH($A69,Data[Dist],0),MATCH(G$6,Data[#Headers],0))</f>
        <v>2575048</v>
      </c>
      <c r="H69" s="22">
        <f>INDEX(Data[],MATCH($A69,Data[Dist],0),MATCH(H$6,Data[#Headers],0))-G69</f>
        <v>3862569</v>
      </c>
      <c r="I69" s="25"/>
      <c r="J69" s="22">
        <f>INDEX(Notes!$I$2:$N$11,MATCH(Notes!$B$2,Notes!$I$2:$I$11,0),4)*$C69</f>
        <v>2575048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643762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1129396</v>
      </c>
      <c r="E70" s="160">
        <f>INDEX(Data[],MATCH($A70,Data[Dist],0),MATCH(E$6,Data[#Headers],0))</f>
        <v>1129396</v>
      </c>
      <c r="F70" s="160">
        <f>INDEX(Data[],MATCH($A70,Data[Dist],0),MATCH(F$6,Data[#Headers],0))</f>
        <v>1129396</v>
      </c>
      <c r="G70" s="22">
        <f>INDEX(Data[],MATCH($A70,Data[Dist],0),MATCH(G$6,Data[#Headers],0))</f>
        <v>4539672</v>
      </c>
      <c r="H70" s="22">
        <f>INDEX(Data[],MATCH($A70,Data[Dist],0),MATCH(H$6,Data[#Headers],0))-G70</f>
        <v>6809510</v>
      </c>
      <c r="I70" s="25"/>
      <c r="J70" s="22">
        <f>INDEX(Notes!$I$2:$N$11,MATCH(Notes!$B$2,Notes!$I$2:$I$11,0),4)*$C70</f>
        <v>4539672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1134918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221295</v>
      </c>
      <c r="E71" s="160">
        <f>INDEX(Data[],MATCH($A71,Data[Dist],0),MATCH(E$6,Data[#Headers],0))</f>
        <v>221295</v>
      </c>
      <c r="F71" s="160">
        <f>INDEX(Data[],MATCH($A71,Data[Dist],0),MATCH(F$6,Data[#Headers],0))</f>
        <v>221295</v>
      </c>
      <c r="G71" s="22">
        <f>INDEX(Data[],MATCH($A71,Data[Dist],0),MATCH(G$6,Data[#Headers],0))</f>
        <v>889612</v>
      </c>
      <c r="H71" s="22">
        <f>INDEX(Data[],MATCH($A71,Data[Dist],0),MATCH(H$6,Data[#Headers],0))-G71</f>
        <v>1334418</v>
      </c>
      <c r="I71" s="25"/>
      <c r="J71" s="22">
        <f>INDEX(Notes!$I$2:$N$11,MATCH(Notes!$B$2,Notes!$I$2:$I$11,0),4)*$C71</f>
        <v>889612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222403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110050</v>
      </c>
      <c r="E72" s="160">
        <f>INDEX(Data[],MATCH($A72,Data[Dist],0),MATCH(E$6,Data[#Headers],0))</f>
        <v>110050</v>
      </c>
      <c r="F72" s="160">
        <f>INDEX(Data[],MATCH($A72,Data[Dist],0),MATCH(F$6,Data[#Headers],0))</f>
        <v>110049</v>
      </c>
      <c r="G72" s="22">
        <f>INDEX(Data[],MATCH($A72,Data[Dist],0),MATCH(G$6,Data[#Headers],0))</f>
        <v>444640</v>
      </c>
      <c r="H72" s="22">
        <f>INDEX(Data[],MATCH($A72,Data[Dist],0),MATCH(H$6,Data[#Headers],0))-G72</f>
        <v>666963</v>
      </c>
      <c r="I72" s="25"/>
      <c r="J72" s="22">
        <f>INDEX(Notes!$I$2:$N$11,MATCH(Notes!$B$2,Notes!$I$2:$I$11,0),4)*$C72</f>
        <v>444640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111160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1944164</v>
      </c>
      <c r="E73" s="160">
        <f>INDEX(Data[],MATCH($A73,Data[Dist],0),MATCH(E$6,Data[#Headers],0))</f>
        <v>1944165</v>
      </c>
      <c r="F73" s="160">
        <f>INDEX(Data[],MATCH($A73,Data[Dist],0),MATCH(F$6,Data[#Headers],0))</f>
        <v>1944163</v>
      </c>
      <c r="G73" s="22">
        <f>INDEX(Data[],MATCH($A73,Data[Dist],0),MATCH(G$6,Data[#Headers],0))</f>
        <v>7821648</v>
      </c>
      <c r="H73" s="22">
        <f>INDEX(Data[],MATCH($A73,Data[Dist],0),MATCH(H$6,Data[#Headers],0))-G73</f>
        <v>11732470</v>
      </c>
      <c r="I73" s="25"/>
      <c r="J73" s="22">
        <f>INDEX(Notes!$I$2:$N$11,MATCH(Notes!$B$2,Notes!$I$2:$I$11,0),4)*$C73</f>
        <v>7821648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1955412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501345</v>
      </c>
      <c r="E74" s="160">
        <f>INDEX(Data[],MATCH($A74,Data[Dist],0),MATCH(E$6,Data[#Headers],0))</f>
        <v>501344</v>
      </c>
      <c r="F74" s="160">
        <f>INDEX(Data[],MATCH($A74,Data[Dist],0),MATCH(F$6,Data[#Headers],0))</f>
        <v>501345</v>
      </c>
      <c r="G74" s="22">
        <f>INDEX(Data[],MATCH($A74,Data[Dist],0),MATCH(G$6,Data[#Headers],0))</f>
        <v>2023340</v>
      </c>
      <c r="H74" s="22">
        <f>INDEX(Data[],MATCH($A74,Data[Dist],0),MATCH(H$6,Data[#Headers],0))-G74</f>
        <v>3035013</v>
      </c>
      <c r="I74" s="25"/>
      <c r="J74" s="22">
        <f>INDEX(Notes!$I$2:$N$11,MATCH(Notes!$B$2,Notes!$I$2:$I$11,0),4)*$C74</f>
        <v>2023340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505835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3122770</v>
      </c>
      <c r="E75" s="160">
        <f>INDEX(Data[],MATCH($A75,Data[Dist],0),MATCH(E$6,Data[#Headers],0))</f>
        <v>3122770</v>
      </c>
      <c r="F75" s="160">
        <f>INDEX(Data[],MATCH($A75,Data[Dist],0),MATCH(F$6,Data[#Headers],0))</f>
        <v>3122771</v>
      </c>
      <c r="G75" s="22">
        <f>INDEX(Data[],MATCH($A75,Data[Dist],0),MATCH(G$6,Data[#Headers],0))</f>
        <v>12546276</v>
      </c>
      <c r="H75" s="22">
        <f>INDEX(Data[],MATCH($A75,Data[Dist],0),MATCH(H$6,Data[#Headers],0))-G75</f>
        <v>18819410</v>
      </c>
      <c r="I75" s="25"/>
      <c r="J75" s="22">
        <f>INDEX(Notes!$I$2:$N$11,MATCH(Notes!$B$2,Notes!$I$2:$I$11,0),4)*$C75</f>
        <v>12546276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3136569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501095</v>
      </c>
      <c r="E76" s="160">
        <f>INDEX(Data[],MATCH($A76,Data[Dist],0),MATCH(E$6,Data[#Headers],0))</f>
        <v>501095</v>
      </c>
      <c r="F76" s="160">
        <f>INDEX(Data[],MATCH($A76,Data[Dist],0),MATCH(F$6,Data[#Headers],0))</f>
        <v>501096</v>
      </c>
      <c r="G76" s="22">
        <f>INDEX(Data[],MATCH($A76,Data[Dist],0),MATCH(G$6,Data[#Headers],0))</f>
        <v>2015208</v>
      </c>
      <c r="H76" s="22">
        <f>INDEX(Data[],MATCH($A76,Data[Dist],0),MATCH(H$6,Data[#Headers],0))-G76</f>
        <v>3022815</v>
      </c>
      <c r="I76" s="25"/>
      <c r="J76" s="22">
        <f>INDEX(Notes!$I$2:$N$11,MATCH(Notes!$B$2,Notes!$I$2:$I$11,0),4)*$C76</f>
        <v>2015208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503802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3334522</v>
      </c>
      <c r="E77" s="160">
        <f>INDEX(Data[],MATCH($A77,Data[Dist],0),MATCH(E$6,Data[#Headers],0))</f>
        <v>3334522</v>
      </c>
      <c r="F77" s="160">
        <f>INDEX(Data[],MATCH($A77,Data[Dist],0),MATCH(F$6,Data[#Headers],0))</f>
        <v>3334521</v>
      </c>
      <c r="G77" s="22">
        <f>INDEX(Data[],MATCH($A77,Data[Dist],0),MATCH(G$6,Data[#Headers],0))</f>
        <v>13416920</v>
      </c>
      <c r="H77" s="22">
        <f>INDEX(Data[],MATCH($A77,Data[Dist],0),MATCH(H$6,Data[#Headers],0))-G77</f>
        <v>20125378</v>
      </c>
      <c r="I77" s="25"/>
      <c r="J77" s="22">
        <f>INDEX(Notes!$I$2:$N$11,MATCH(Notes!$B$2,Notes!$I$2:$I$11,0),4)*$C77</f>
        <v>13416920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3354230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315333</v>
      </c>
      <c r="E78" s="160">
        <f>INDEX(Data[],MATCH($A78,Data[Dist],0),MATCH(E$6,Data[#Headers],0))</f>
        <v>315332</v>
      </c>
      <c r="F78" s="160">
        <f>INDEX(Data[],MATCH($A78,Data[Dist],0),MATCH(F$6,Data[#Headers],0))</f>
        <v>315333</v>
      </c>
      <c r="G78" s="22">
        <f>INDEX(Data[],MATCH($A78,Data[Dist],0),MATCH(G$6,Data[#Headers],0))</f>
        <v>1268436</v>
      </c>
      <c r="H78" s="22">
        <f>INDEX(Data[],MATCH($A78,Data[Dist],0),MATCH(H$6,Data[#Headers],0))-G78</f>
        <v>1902651</v>
      </c>
      <c r="I78" s="25"/>
      <c r="J78" s="22">
        <f>INDEX(Notes!$I$2:$N$11,MATCH(Notes!$B$2,Notes!$I$2:$I$11,0),4)*$C78</f>
        <v>1268436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317109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242380</v>
      </c>
      <c r="E79" s="160">
        <f>INDEX(Data[],MATCH($A79,Data[Dist],0),MATCH(E$6,Data[#Headers],0))</f>
        <v>242380</v>
      </c>
      <c r="F79" s="160">
        <f>INDEX(Data[],MATCH($A79,Data[Dist],0),MATCH(F$6,Data[#Headers],0))</f>
        <v>242379</v>
      </c>
      <c r="G79" s="22">
        <f>INDEX(Data[],MATCH($A79,Data[Dist],0),MATCH(G$6,Data[#Headers],0))</f>
        <v>976456</v>
      </c>
      <c r="H79" s="22">
        <f>INDEX(Data[],MATCH($A79,Data[Dist],0),MATCH(H$6,Data[#Headers],0))-G79</f>
        <v>1464682</v>
      </c>
      <c r="I79" s="25"/>
      <c r="J79" s="22">
        <f>INDEX(Notes!$I$2:$N$11,MATCH(Notes!$B$2,Notes!$I$2:$I$11,0),4)*$C79</f>
        <v>976456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244114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560250</v>
      </c>
      <c r="E80" s="160">
        <f>INDEX(Data[],MATCH($A80,Data[Dist],0),MATCH(E$6,Data[#Headers],0))</f>
        <v>560250</v>
      </c>
      <c r="F80" s="160">
        <f>INDEX(Data[],MATCH($A80,Data[Dist],0),MATCH(F$6,Data[#Headers],0))</f>
        <v>560249</v>
      </c>
      <c r="G80" s="22">
        <f>INDEX(Data[],MATCH($A80,Data[Dist],0),MATCH(G$6,Data[#Headers],0))</f>
        <v>2252360</v>
      </c>
      <c r="H80" s="22">
        <f>INDEX(Data[],MATCH($A80,Data[Dist],0),MATCH(H$6,Data[#Headers],0))-G80</f>
        <v>3378540</v>
      </c>
      <c r="I80" s="25"/>
      <c r="J80" s="22">
        <f>INDEX(Notes!$I$2:$N$11,MATCH(Notes!$B$2,Notes!$I$2:$I$11,0),4)*$C80</f>
        <v>2252360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563090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290736</v>
      </c>
      <c r="E81" s="160">
        <f>INDEX(Data[],MATCH($A81,Data[Dist],0),MATCH(E$6,Data[#Headers],0))</f>
        <v>290736</v>
      </c>
      <c r="F81" s="160">
        <f>INDEX(Data[],MATCH($A81,Data[Dist],0),MATCH(F$6,Data[#Headers],0))</f>
        <v>290734</v>
      </c>
      <c r="G81" s="22">
        <f>INDEX(Data[],MATCH($A81,Data[Dist],0),MATCH(G$6,Data[#Headers],0))</f>
        <v>1169452</v>
      </c>
      <c r="H81" s="22">
        <f>INDEX(Data[],MATCH($A81,Data[Dist],0),MATCH(H$6,Data[#Headers],0))-G81</f>
        <v>1754176</v>
      </c>
      <c r="I81" s="25"/>
      <c r="J81" s="22">
        <f>INDEX(Notes!$I$2:$N$11,MATCH(Notes!$B$2,Notes!$I$2:$I$11,0),4)*$C81</f>
        <v>1169452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292363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179572</v>
      </c>
      <c r="E82" s="160">
        <f>INDEX(Data[],MATCH($A82,Data[Dist],0),MATCH(E$6,Data[#Headers],0))</f>
        <v>179572</v>
      </c>
      <c r="F82" s="160">
        <f>INDEX(Data[],MATCH($A82,Data[Dist],0),MATCH(F$6,Data[#Headers],0))</f>
        <v>179573</v>
      </c>
      <c r="G82" s="22">
        <f>INDEX(Data[],MATCH($A82,Data[Dist],0),MATCH(G$6,Data[#Headers],0))</f>
        <v>724140</v>
      </c>
      <c r="H82" s="22">
        <f>INDEX(Data[],MATCH($A82,Data[Dist],0),MATCH(H$6,Data[#Headers],0))-G82</f>
        <v>1086210</v>
      </c>
      <c r="I82" s="25"/>
      <c r="J82" s="22">
        <f>INDEX(Notes!$I$2:$N$11,MATCH(Notes!$B$2,Notes!$I$2:$I$11,0),4)*$C82</f>
        <v>724140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181035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7599128</v>
      </c>
      <c r="E83" s="160">
        <f>INDEX(Data[],MATCH($A83,Data[Dist],0),MATCH(E$6,Data[#Headers],0))</f>
        <v>7599128</v>
      </c>
      <c r="F83" s="160">
        <f>INDEX(Data[],MATCH($A83,Data[Dist],0),MATCH(F$6,Data[#Headers],0))</f>
        <v>7599129</v>
      </c>
      <c r="G83" s="22">
        <f>INDEX(Data[],MATCH($A83,Data[Dist],0),MATCH(G$6,Data[#Headers],0))</f>
        <v>30529856</v>
      </c>
      <c r="H83" s="22">
        <f>INDEX(Data[],MATCH($A83,Data[Dist],0),MATCH(H$6,Data[#Headers],0))-G83</f>
        <v>45794785</v>
      </c>
      <c r="I83" s="25"/>
      <c r="J83" s="22">
        <f>INDEX(Notes!$I$2:$N$11,MATCH(Notes!$B$2,Notes!$I$2:$I$11,0),4)*$C83</f>
        <v>30529856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7632464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1026228</v>
      </c>
      <c r="E84" s="160">
        <f>INDEX(Data[],MATCH($A84,Data[Dist],0),MATCH(E$6,Data[#Headers],0))</f>
        <v>1026227</v>
      </c>
      <c r="F84" s="160">
        <f>INDEX(Data[],MATCH($A84,Data[Dist],0),MATCH(F$6,Data[#Headers],0))</f>
        <v>1026228</v>
      </c>
      <c r="G84" s="22">
        <f>INDEX(Data[],MATCH($A84,Data[Dist],0),MATCH(G$6,Data[#Headers],0))</f>
        <v>4126300</v>
      </c>
      <c r="H84" s="22">
        <f>INDEX(Data[],MATCH($A84,Data[Dist],0),MATCH(H$6,Data[#Headers],0))-G84</f>
        <v>6189454</v>
      </c>
      <c r="I84" s="25"/>
      <c r="J84" s="22">
        <f>INDEX(Notes!$I$2:$N$11,MATCH(Notes!$B$2,Notes!$I$2:$I$11,0),4)*$C84</f>
        <v>4126300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1031575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2358965</v>
      </c>
      <c r="E85" s="160">
        <f>INDEX(Data[],MATCH($A85,Data[Dist],0),MATCH(E$6,Data[#Headers],0))</f>
        <v>2358965</v>
      </c>
      <c r="F85" s="160">
        <f>INDEX(Data[],MATCH($A85,Data[Dist],0),MATCH(F$6,Data[#Headers],0))</f>
        <v>2358965</v>
      </c>
      <c r="G85" s="22">
        <f>INDEX(Data[],MATCH($A85,Data[Dist],0),MATCH(G$6,Data[#Headers],0))</f>
        <v>9489120</v>
      </c>
      <c r="H85" s="22">
        <f>INDEX(Data[],MATCH($A85,Data[Dist],0),MATCH(H$6,Data[#Headers],0))-G85</f>
        <v>14233680</v>
      </c>
      <c r="I85" s="25"/>
      <c r="J85" s="22">
        <f>INDEX(Notes!$I$2:$N$11,MATCH(Notes!$B$2,Notes!$I$2:$I$11,0),4)*$C85</f>
        <v>9489120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2372280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302687</v>
      </c>
      <c r="E86" s="160">
        <f>INDEX(Data[],MATCH($A86,Data[Dist],0),MATCH(E$6,Data[#Headers],0))</f>
        <v>302686</v>
      </c>
      <c r="F86" s="160">
        <f>INDEX(Data[],MATCH($A86,Data[Dist],0),MATCH(F$6,Data[#Headers],0))</f>
        <v>302687</v>
      </c>
      <c r="G86" s="22">
        <f>INDEX(Data[],MATCH($A86,Data[Dist],0),MATCH(G$6,Data[#Headers],0))</f>
        <v>1217368</v>
      </c>
      <c r="H86" s="22">
        <f>INDEX(Data[],MATCH($A86,Data[Dist],0),MATCH(H$6,Data[#Headers],0))-G86</f>
        <v>1826051</v>
      </c>
      <c r="I86" s="25"/>
      <c r="J86" s="22">
        <f>INDEX(Notes!$I$2:$N$11,MATCH(Notes!$B$2,Notes!$I$2:$I$11,0),4)*$C86</f>
        <v>1217368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304342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10678067</v>
      </c>
      <c r="E87" s="160">
        <f>INDEX(Data[],MATCH($A87,Data[Dist],0),MATCH(E$6,Data[#Headers],0))</f>
        <v>10678067</v>
      </c>
      <c r="F87" s="160">
        <f>INDEX(Data[],MATCH($A87,Data[Dist],0),MATCH(F$6,Data[#Headers],0))</f>
        <v>10678066</v>
      </c>
      <c r="G87" s="22">
        <f>INDEX(Data[],MATCH($A87,Data[Dist],0),MATCH(G$6,Data[#Headers],0))</f>
        <v>42929176</v>
      </c>
      <c r="H87" s="22">
        <f>INDEX(Data[],MATCH($A87,Data[Dist],0),MATCH(H$6,Data[#Headers],0))-G87</f>
        <v>64393760</v>
      </c>
      <c r="I87" s="25"/>
      <c r="J87" s="22">
        <f>INDEX(Notes!$I$2:$N$11,MATCH(Notes!$B$2,Notes!$I$2:$I$11,0),4)*$C87</f>
        <v>42929176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10732294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800722</v>
      </c>
      <c r="E88" s="160">
        <f>INDEX(Data[],MATCH($A88,Data[Dist],0),MATCH(E$6,Data[#Headers],0))</f>
        <v>800723</v>
      </c>
      <c r="F88" s="160">
        <f>INDEX(Data[],MATCH($A88,Data[Dist],0),MATCH(F$6,Data[#Headers],0))</f>
        <v>800721</v>
      </c>
      <c r="G88" s="22">
        <f>INDEX(Data[],MATCH($A88,Data[Dist],0),MATCH(G$6,Data[#Headers],0))</f>
        <v>3220480</v>
      </c>
      <c r="H88" s="22">
        <f>INDEX(Data[],MATCH($A88,Data[Dist],0),MATCH(H$6,Data[#Headers],0))-G88</f>
        <v>4830720</v>
      </c>
      <c r="I88" s="25"/>
      <c r="J88" s="22">
        <f>INDEX(Notes!$I$2:$N$11,MATCH(Notes!$B$2,Notes!$I$2:$I$11,0),4)*$C88</f>
        <v>3220480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805120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899631</v>
      </c>
      <c r="E89" s="160">
        <f>INDEX(Data[],MATCH($A89,Data[Dist],0),MATCH(E$6,Data[#Headers],0))</f>
        <v>899631</v>
      </c>
      <c r="F89" s="160">
        <f>INDEX(Data[],MATCH($A89,Data[Dist],0),MATCH(F$6,Data[#Headers],0))</f>
        <v>899631</v>
      </c>
      <c r="G89" s="22">
        <f>INDEX(Data[],MATCH($A89,Data[Dist],0),MATCH(G$6,Data[#Headers],0))</f>
        <v>3621840</v>
      </c>
      <c r="H89" s="22">
        <f>INDEX(Data[],MATCH($A89,Data[Dist],0),MATCH(H$6,Data[#Headers],0))-G89</f>
        <v>5432760</v>
      </c>
      <c r="I89" s="25"/>
      <c r="J89" s="22">
        <f>INDEX(Notes!$I$2:$N$11,MATCH(Notes!$B$2,Notes!$I$2:$I$11,0),4)*$C89</f>
        <v>3621840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905460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137407</v>
      </c>
      <c r="E90" s="160">
        <f>INDEX(Data[],MATCH($A90,Data[Dist],0),MATCH(E$6,Data[#Headers],0))</f>
        <v>137407</v>
      </c>
      <c r="F90" s="160">
        <f>INDEX(Data[],MATCH($A90,Data[Dist],0),MATCH(F$6,Data[#Headers],0))</f>
        <v>137407</v>
      </c>
      <c r="G90" s="22">
        <f>INDEX(Data[],MATCH($A90,Data[Dist],0),MATCH(G$6,Data[#Headers],0))</f>
        <v>552688</v>
      </c>
      <c r="H90" s="22">
        <f>INDEX(Data[],MATCH($A90,Data[Dist],0),MATCH(H$6,Data[#Headers],0))-G90</f>
        <v>829036</v>
      </c>
      <c r="I90" s="25"/>
      <c r="J90" s="22">
        <f>INDEX(Notes!$I$2:$N$11,MATCH(Notes!$B$2,Notes!$I$2:$I$11,0),4)*$C90</f>
        <v>552688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138172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1740551</v>
      </c>
      <c r="E91" s="160">
        <f>INDEX(Data[],MATCH($A91,Data[Dist],0),MATCH(E$6,Data[#Headers],0))</f>
        <v>1740552</v>
      </c>
      <c r="F91" s="160">
        <f>INDEX(Data[],MATCH($A91,Data[Dist],0),MATCH(F$6,Data[#Headers],0))</f>
        <v>1740550</v>
      </c>
      <c r="G91" s="22">
        <f>INDEX(Data[],MATCH($A91,Data[Dist],0),MATCH(G$6,Data[#Headers],0))</f>
        <v>6993236</v>
      </c>
      <c r="H91" s="22">
        <f>INDEX(Data[],MATCH($A91,Data[Dist],0),MATCH(H$6,Data[#Headers],0))-G91</f>
        <v>10489852</v>
      </c>
      <c r="I91" s="25"/>
      <c r="J91" s="22">
        <f>INDEX(Notes!$I$2:$N$11,MATCH(Notes!$B$2,Notes!$I$2:$I$11,0),4)*$C91</f>
        <v>6993236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1748309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641367</v>
      </c>
      <c r="E92" s="160">
        <f>INDEX(Data[],MATCH($A92,Data[Dist],0),MATCH(E$6,Data[#Headers],0))</f>
        <v>641367</v>
      </c>
      <c r="F92" s="160">
        <f>INDEX(Data[],MATCH($A92,Data[Dist],0),MATCH(F$6,Data[#Headers],0))</f>
        <v>641367</v>
      </c>
      <c r="G92" s="22">
        <f>INDEX(Data[],MATCH($A92,Data[Dist],0),MATCH(G$6,Data[#Headers],0))</f>
        <v>2578680</v>
      </c>
      <c r="H92" s="22">
        <f>INDEX(Data[],MATCH($A92,Data[Dist],0),MATCH(H$6,Data[#Headers],0))-G92</f>
        <v>3868023</v>
      </c>
      <c r="I92" s="25"/>
      <c r="J92" s="22">
        <f>INDEX(Notes!$I$2:$N$11,MATCH(Notes!$B$2,Notes!$I$2:$I$11,0),4)*$C92</f>
        <v>2578680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644670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26145347</v>
      </c>
      <c r="E93" s="160">
        <f>INDEX(Data[],MATCH($A93,Data[Dist],0),MATCH(E$6,Data[#Headers],0))</f>
        <v>26145347</v>
      </c>
      <c r="F93" s="160">
        <f>INDEX(Data[],MATCH($A93,Data[Dist],0),MATCH(F$6,Data[#Headers],0))</f>
        <v>26145348</v>
      </c>
      <c r="G93" s="22">
        <f>INDEX(Data[],MATCH($A93,Data[Dist],0),MATCH(G$6,Data[#Headers],0))</f>
        <v>105052640</v>
      </c>
      <c r="H93" s="22">
        <f>INDEX(Data[],MATCH($A93,Data[Dist],0),MATCH(H$6,Data[#Headers],0))-G93</f>
        <v>157578961</v>
      </c>
      <c r="I93" s="25"/>
      <c r="J93" s="22">
        <f>INDEX(Notes!$I$2:$N$11,MATCH(Notes!$B$2,Notes!$I$2:$I$11,0),4)*$C93</f>
        <v>105052640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26263160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89004</v>
      </c>
      <c r="E94" s="160">
        <f>INDEX(Data[],MATCH($A94,Data[Dist],0),MATCH(E$6,Data[#Headers],0))</f>
        <v>89004</v>
      </c>
      <c r="F94" s="160">
        <f>INDEX(Data[],MATCH($A94,Data[Dist],0),MATCH(F$6,Data[#Headers],0))</f>
        <v>89003</v>
      </c>
      <c r="G94" s="22">
        <f>INDEX(Data[],MATCH($A94,Data[Dist],0),MATCH(G$6,Data[#Headers],0))</f>
        <v>357728</v>
      </c>
      <c r="H94" s="22">
        <f>INDEX(Data[],MATCH($A94,Data[Dist],0),MATCH(H$6,Data[#Headers],0))-G94</f>
        <v>536596</v>
      </c>
      <c r="I94" s="25"/>
      <c r="J94" s="22">
        <f>INDEX(Notes!$I$2:$N$11,MATCH(Notes!$B$2,Notes!$I$2:$I$11,0),4)*$C94</f>
        <v>357728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89432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622898</v>
      </c>
      <c r="E95" s="160">
        <f>INDEX(Data[],MATCH($A95,Data[Dist],0),MATCH(E$6,Data[#Headers],0))</f>
        <v>622899</v>
      </c>
      <c r="F95" s="160">
        <f>INDEX(Data[],MATCH($A95,Data[Dist],0),MATCH(F$6,Data[#Headers],0))</f>
        <v>622897</v>
      </c>
      <c r="G95" s="22">
        <f>INDEX(Data[],MATCH($A95,Data[Dist],0),MATCH(G$6,Data[#Headers],0))</f>
        <v>2505012</v>
      </c>
      <c r="H95" s="22">
        <f>INDEX(Data[],MATCH($A95,Data[Dist],0),MATCH(H$6,Data[#Headers],0))-G95</f>
        <v>3757516</v>
      </c>
      <c r="I95" s="25"/>
      <c r="J95" s="22">
        <f>INDEX(Notes!$I$2:$N$11,MATCH(Notes!$B$2,Notes!$I$2:$I$11,0),4)*$C95</f>
        <v>2505012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626253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7499673</v>
      </c>
      <c r="E96" s="160">
        <f>INDEX(Data[],MATCH($A96,Data[Dist],0),MATCH(E$6,Data[#Headers],0))</f>
        <v>7499672</v>
      </c>
      <c r="F96" s="160">
        <f>INDEX(Data[],MATCH($A96,Data[Dist],0),MATCH(F$6,Data[#Headers],0))</f>
        <v>7499673</v>
      </c>
      <c r="G96" s="22">
        <f>INDEX(Data[],MATCH($A96,Data[Dist],0),MATCH(G$6,Data[#Headers],0))</f>
        <v>30152804</v>
      </c>
      <c r="H96" s="22">
        <f>INDEX(Data[],MATCH($A96,Data[Dist],0),MATCH(H$6,Data[#Headers],0))-G96</f>
        <v>45229208</v>
      </c>
      <c r="I96" s="25"/>
      <c r="J96" s="22">
        <f>INDEX(Notes!$I$2:$N$11,MATCH(Notes!$B$2,Notes!$I$2:$I$11,0),4)*$C96</f>
        <v>30152804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7538201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253265</v>
      </c>
      <c r="E97" s="160">
        <f>INDEX(Data[],MATCH($A97,Data[Dist],0),MATCH(E$6,Data[#Headers],0))</f>
        <v>253265</v>
      </c>
      <c r="F97" s="160">
        <f>INDEX(Data[],MATCH($A97,Data[Dist],0),MATCH(F$6,Data[#Headers],0))</f>
        <v>253263</v>
      </c>
      <c r="G97" s="22">
        <f>INDEX(Data[],MATCH($A97,Data[Dist],0),MATCH(G$6,Data[#Headers],0))</f>
        <v>1018668</v>
      </c>
      <c r="H97" s="22">
        <f>INDEX(Data[],MATCH($A97,Data[Dist],0),MATCH(H$6,Data[#Headers],0))-G97</f>
        <v>1527997</v>
      </c>
      <c r="I97" s="25"/>
      <c r="J97" s="22">
        <f>INDEX(Notes!$I$2:$N$11,MATCH(Notes!$B$2,Notes!$I$2:$I$11,0),4)*$C97</f>
        <v>1018668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254667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208740</v>
      </c>
      <c r="E98" s="160">
        <f>INDEX(Data[],MATCH($A98,Data[Dist],0),MATCH(E$6,Data[#Headers],0))</f>
        <v>208741</v>
      </c>
      <c r="F98" s="160">
        <f>INDEX(Data[],MATCH($A98,Data[Dist],0),MATCH(F$6,Data[#Headers],0))</f>
        <v>208739</v>
      </c>
      <c r="G98" s="22">
        <f>INDEX(Data[],MATCH($A98,Data[Dist],0),MATCH(G$6,Data[#Headers],0))</f>
        <v>840768</v>
      </c>
      <c r="H98" s="22">
        <f>INDEX(Data[],MATCH($A98,Data[Dist],0),MATCH(H$6,Data[#Headers],0))-G98</f>
        <v>1261152</v>
      </c>
      <c r="I98" s="25"/>
      <c r="J98" s="22">
        <f>INDEX(Notes!$I$2:$N$11,MATCH(Notes!$B$2,Notes!$I$2:$I$11,0),4)*$C98</f>
        <v>840768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210192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325544</v>
      </c>
      <c r="E99" s="160">
        <f>INDEX(Data[],MATCH($A99,Data[Dist],0),MATCH(E$6,Data[#Headers],0))</f>
        <v>325544</v>
      </c>
      <c r="F99" s="160">
        <f>INDEX(Data[],MATCH($A99,Data[Dist],0),MATCH(F$6,Data[#Headers],0))</f>
        <v>325545</v>
      </c>
      <c r="G99" s="22">
        <f>INDEX(Data[],MATCH($A99,Data[Dist],0),MATCH(G$6,Data[#Headers],0))</f>
        <v>1309888</v>
      </c>
      <c r="H99" s="22">
        <f>INDEX(Data[],MATCH($A99,Data[Dist],0),MATCH(H$6,Data[#Headers],0))-G99</f>
        <v>1964830</v>
      </c>
      <c r="I99" s="25"/>
      <c r="J99" s="22">
        <f>INDEX(Notes!$I$2:$N$11,MATCH(Notes!$B$2,Notes!$I$2:$I$11,0),4)*$C99</f>
        <v>1309888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327472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643343</v>
      </c>
      <c r="E100" s="160">
        <f>INDEX(Data[],MATCH($A100,Data[Dist],0),MATCH(E$6,Data[#Headers],0))</f>
        <v>643343</v>
      </c>
      <c r="F100" s="160">
        <f>INDEX(Data[],MATCH($A100,Data[Dist],0),MATCH(F$6,Data[#Headers],0))</f>
        <v>643341</v>
      </c>
      <c r="G100" s="22">
        <f>INDEX(Data[],MATCH($A100,Data[Dist],0),MATCH(G$6,Data[#Headers],0))</f>
        <v>2588156</v>
      </c>
      <c r="H100" s="22">
        <f>INDEX(Data[],MATCH($A100,Data[Dist],0),MATCH(H$6,Data[#Headers],0))-G100</f>
        <v>3882234</v>
      </c>
      <c r="I100" s="25"/>
      <c r="J100" s="22">
        <f>INDEX(Notes!$I$2:$N$11,MATCH(Notes!$B$2,Notes!$I$2:$I$11,0),4)*$C100</f>
        <v>2588156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647039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744479</v>
      </c>
      <c r="E101" s="160">
        <f>INDEX(Data[],MATCH($A101,Data[Dist],0),MATCH(E$6,Data[#Headers],0))</f>
        <v>744479</v>
      </c>
      <c r="F101" s="160">
        <f>INDEX(Data[],MATCH($A101,Data[Dist],0),MATCH(F$6,Data[#Headers],0))</f>
        <v>744479</v>
      </c>
      <c r="G101" s="22">
        <f>INDEX(Data[],MATCH($A101,Data[Dist],0),MATCH(G$6,Data[#Headers],0))</f>
        <v>2992496</v>
      </c>
      <c r="H101" s="22">
        <f>INDEX(Data[],MATCH($A101,Data[Dist],0),MATCH(H$6,Data[#Headers],0))-G101</f>
        <v>4488741</v>
      </c>
      <c r="I101" s="25"/>
      <c r="J101" s="22">
        <f>INDEX(Notes!$I$2:$N$11,MATCH(Notes!$B$2,Notes!$I$2:$I$11,0),4)*$C101</f>
        <v>2992496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748124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372447</v>
      </c>
      <c r="E102" s="160">
        <f>INDEX(Data[],MATCH($A102,Data[Dist],0),MATCH(E$6,Data[#Headers],0))</f>
        <v>372447</v>
      </c>
      <c r="F102" s="160">
        <f>INDEX(Data[],MATCH($A102,Data[Dist],0),MATCH(F$6,Data[#Headers],0))</f>
        <v>372445</v>
      </c>
      <c r="G102" s="22">
        <f>INDEX(Data[],MATCH($A102,Data[Dist],0),MATCH(G$6,Data[#Headers],0))</f>
        <v>1498396</v>
      </c>
      <c r="H102" s="22">
        <f>INDEX(Data[],MATCH($A102,Data[Dist],0),MATCH(H$6,Data[#Headers],0))-G102</f>
        <v>2247596</v>
      </c>
      <c r="I102" s="25"/>
      <c r="J102" s="22">
        <f>INDEX(Notes!$I$2:$N$11,MATCH(Notes!$B$2,Notes!$I$2:$I$11,0),4)*$C102</f>
        <v>1498396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374599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385203</v>
      </c>
      <c r="E103" s="160">
        <f>INDEX(Data[],MATCH($A103,Data[Dist],0),MATCH(E$6,Data[#Headers],0))</f>
        <v>385202</v>
      </c>
      <c r="F103" s="160">
        <f>INDEX(Data[],MATCH($A103,Data[Dist],0),MATCH(F$6,Data[#Headers],0))</f>
        <v>385203</v>
      </c>
      <c r="G103" s="22">
        <f>INDEX(Data[],MATCH($A103,Data[Dist],0),MATCH(G$6,Data[#Headers],0))</f>
        <v>1549108</v>
      </c>
      <c r="H103" s="22">
        <f>INDEX(Data[],MATCH($A103,Data[Dist],0),MATCH(H$6,Data[#Headers],0))-G103</f>
        <v>2323662</v>
      </c>
      <c r="I103" s="25"/>
      <c r="J103" s="22">
        <f>INDEX(Notes!$I$2:$N$11,MATCH(Notes!$B$2,Notes!$I$2:$I$11,0),4)*$C103</f>
        <v>1549108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387277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393460</v>
      </c>
      <c r="E104" s="160">
        <f>INDEX(Data[],MATCH($A104,Data[Dist],0),MATCH(E$6,Data[#Headers],0))</f>
        <v>393461</v>
      </c>
      <c r="F104" s="160">
        <f>INDEX(Data[],MATCH($A104,Data[Dist],0),MATCH(F$6,Data[#Headers],0))</f>
        <v>393459</v>
      </c>
      <c r="G104" s="22">
        <f>INDEX(Data[],MATCH($A104,Data[Dist],0),MATCH(G$6,Data[#Headers],0))</f>
        <v>1582256</v>
      </c>
      <c r="H104" s="22">
        <f>INDEX(Data[],MATCH($A104,Data[Dist],0),MATCH(H$6,Data[#Headers],0))-G104</f>
        <v>2373386</v>
      </c>
      <c r="I104" s="25"/>
      <c r="J104" s="22">
        <f>INDEX(Notes!$I$2:$N$11,MATCH(Notes!$B$2,Notes!$I$2:$I$11,0),4)*$C104</f>
        <v>1582256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395564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365894</v>
      </c>
      <c r="E105" s="160">
        <f>INDEX(Data[],MATCH($A105,Data[Dist],0),MATCH(E$6,Data[#Headers],0))</f>
        <v>365894</v>
      </c>
      <c r="F105" s="160">
        <f>INDEX(Data[],MATCH($A105,Data[Dist],0),MATCH(F$6,Data[#Headers],0))</f>
        <v>365892</v>
      </c>
      <c r="G105" s="22">
        <f>INDEX(Data[],MATCH($A105,Data[Dist],0),MATCH(G$6,Data[#Headers],0))</f>
        <v>1470812</v>
      </c>
      <c r="H105" s="22">
        <f>INDEX(Data[],MATCH($A105,Data[Dist],0),MATCH(H$6,Data[#Headers],0))-G105</f>
        <v>2206215</v>
      </c>
      <c r="I105" s="25"/>
      <c r="J105" s="22">
        <f>INDEX(Notes!$I$2:$N$11,MATCH(Notes!$B$2,Notes!$I$2:$I$11,0),4)*$C105</f>
        <v>1470812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367703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193919</v>
      </c>
      <c r="E106" s="160">
        <f>INDEX(Data[],MATCH($A106,Data[Dist],0),MATCH(E$6,Data[#Headers],0))</f>
        <v>193919</v>
      </c>
      <c r="F106" s="160">
        <f>INDEX(Data[],MATCH($A106,Data[Dist],0),MATCH(F$6,Data[#Headers],0))</f>
        <v>193920</v>
      </c>
      <c r="G106" s="22">
        <f>INDEX(Data[],MATCH($A106,Data[Dist],0),MATCH(G$6,Data[#Headers],0))</f>
        <v>780748</v>
      </c>
      <c r="H106" s="22">
        <f>INDEX(Data[],MATCH($A106,Data[Dist],0),MATCH(H$6,Data[#Headers],0))-G106</f>
        <v>1171125</v>
      </c>
      <c r="I106" s="25"/>
      <c r="J106" s="22">
        <f>INDEX(Notes!$I$2:$N$11,MATCH(Notes!$B$2,Notes!$I$2:$I$11,0),4)*$C106</f>
        <v>780748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195187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220816</v>
      </c>
      <c r="E107" s="160">
        <f>INDEX(Data[],MATCH($A107,Data[Dist],0),MATCH(E$6,Data[#Headers],0))</f>
        <v>220816</v>
      </c>
      <c r="F107" s="160">
        <f>INDEX(Data[],MATCH($A107,Data[Dist],0),MATCH(F$6,Data[#Headers],0))</f>
        <v>220814</v>
      </c>
      <c r="G107" s="22">
        <f>INDEX(Data[],MATCH($A107,Data[Dist],0),MATCH(G$6,Data[#Headers],0))</f>
        <v>888968</v>
      </c>
      <c r="H107" s="22">
        <f>INDEX(Data[],MATCH($A107,Data[Dist],0),MATCH(H$6,Data[#Headers],0))-G107</f>
        <v>1333448</v>
      </c>
      <c r="I107" s="25"/>
      <c r="J107" s="22">
        <f>INDEX(Notes!$I$2:$N$11,MATCH(Notes!$B$2,Notes!$I$2:$I$11,0),4)*$C107</f>
        <v>888968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222242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259616</v>
      </c>
      <c r="E108" s="160">
        <f>INDEX(Data[],MATCH($A108,Data[Dist],0),MATCH(E$6,Data[#Headers],0))</f>
        <v>259616</v>
      </c>
      <c r="F108" s="160">
        <f>INDEX(Data[],MATCH($A108,Data[Dist],0),MATCH(F$6,Data[#Headers],0))</f>
        <v>259617</v>
      </c>
      <c r="G108" s="22">
        <f>INDEX(Data[],MATCH($A108,Data[Dist],0),MATCH(G$6,Data[#Headers],0))</f>
        <v>1044608</v>
      </c>
      <c r="H108" s="22">
        <f>INDEX(Data[],MATCH($A108,Data[Dist],0),MATCH(H$6,Data[#Headers],0))-G108</f>
        <v>1566908</v>
      </c>
      <c r="I108" s="25"/>
      <c r="J108" s="22">
        <f>INDEX(Notes!$I$2:$N$11,MATCH(Notes!$B$2,Notes!$I$2:$I$11,0),4)*$C108</f>
        <v>1044608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261152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426729</v>
      </c>
      <c r="E109" s="160">
        <f>INDEX(Data[],MATCH($A109,Data[Dist],0),MATCH(E$6,Data[#Headers],0))</f>
        <v>426729</v>
      </c>
      <c r="F109" s="160">
        <f>INDEX(Data[],MATCH($A109,Data[Dist],0),MATCH(F$6,Data[#Headers],0))</f>
        <v>426729</v>
      </c>
      <c r="G109" s="22">
        <f>INDEX(Data[],MATCH($A109,Data[Dist],0),MATCH(G$6,Data[#Headers],0))</f>
        <v>1715500</v>
      </c>
      <c r="H109" s="22">
        <f>INDEX(Data[],MATCH($A109,Data[Dist],0),MATCH(H$6,Data[#Headers],0))-G109</f>
        <v>2573253</v>
      </c>
      <c r="I109" s="25"/>
      <c r="J109" s="22">
        <f>INDEX(Notes!$I$2:$N$11,MATCH(Notes!$B$2,Notes!$I$2:$I$11,0),4)*$C109</f>
        <v>1715500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428875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410563</v>
      </c>
      <c r="E110" s="160">
        <f>INDEX(Data[],MATCH($A110,Data[Dist],0),MATCH(E$6,Data[#Headers],0))</f>
        <v>410562</v>
      </c>
      <c r="F110" s="160">
        <f>INDEX(Data[],MATCH($A110,Data[Dist],0),MATCH(F$6,Data[#Headers],0))</f>
        <v>410563</v>
      </c>
      <c r="G110" s="22">
        <f>INDEX(Data[],MATCH($A110,Data[Dist],0),MATCH(G$6,Data[#Headers],0))</f>
        <v>1652440</v>
      </c>
      <c r="H110" s="22">
        <f>INDEX(Data[],MATCH($A110,Data[Dist],0),MATCH(H$6,Data[#Headers],0))-G110</f>
        <v>2478655</v>
      </c>
      <c r="I110" s="25"/>
      <c r="J110" s="22">
        <f>INDEX(Notes!$I$2:$N$11,MATCH(Notes!$B$2,Notes!$I$2:$I$11,0),4)*$C110</f>
        <v>1652440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413110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304405</v>
      </c>
      <c r="E111" s="160">
        <f>INDEX(Data[],MATCH($A111,Data[Dist],0),MATCH(E$6,Data[#Headers],0))</f>
        <v>304405</v>
      </c>
      <c r="F111" s="160">
        <f>INDEX(Data[],MATCH($A111,Data[Dist],0),MATCH(F$6,Data[#Headers],0))</f>
        <v>304404</v>
      </c>
      <c r="G111" s="22">
        <f>INDEX(Data[],MATCH($A111,Data[Dist],0),MATCH(G$6,Data[#Headers],0))</f>
        <v>1224692</v>
      </c>
      <c r="H111" s="22">
        <f>INDEX(Data[],MATCH($A111,Data[Dist],0),MATCH(H$6,Data[#Headers],0))-G111</f>
        <v>1837041</v>
      </c>
      <c r="I111" s="25"/>
      <c r="J111" s="22">
        <f>INDEX(Notes!$I$2:$N$11,MATCH(Notes!$B$2,Notes!$I$2:$I$11,0),4)*$C111</f>
        <v>1224692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306173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128828</v>
      </c>
      <c r="E112" s="160">
        <f>INDEX(Data[],MATCH($A112,Data[Dist],0),MATCH(E$6,Data[#Headers],0))</f>
        <v>128827</v>
      </c>
      <c r="F112" s="160">
        <f>INDEX(Data[],MATCH($A112,Data[Dist],0),MATCH(F$6,Data[#Headers],0))</f>
        <v>128828</v>
      </c>
      <c r="G112" s="22">
        <f>INDEX(Data[],MATCH($A112,Data[Dist],0),MATCH(G$6,Data[#Headers],0))</f>
        <v>518148</v>
      </c>
      <c r="H112" s="22">
        <f>INDEX(Data[],MATCH($A112,Data[Dist],0),MATCH(H$6,Data[#Headers],0))-G112</f>
        <v>777226</v>
      </c>
      <c r="I112" s="25"/>
      <c r="J112" s="22">
        <f>INDEX(Notes!$I$2:$N$11,MATCH(Notes!$B$2,Notes!$I$2:$I$11,0),4)*$C112</f>
        <v>518148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129537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891238</v>
      </c>
      <c r="E113" s="160">
        <f>INDEX(Data[],MATCH($A113,Data[Dist],0),MATCH(E$6,Data[#Headers],0))</f>
        <v>891238</v>
      </c>
      <c r="F113" s="160">
        <f>INDEX(Data[],MATCH($A113,Data[Dist],0),MATCH(F$6,Data[#Headers],0))</f>
        <v>891236</v>
      </c>
      <c r="G113" s="22">
        <f>INDEX(Data[],MATCH($A113,Data[Dist],0),MATCH(G$6,Data[#Headers],0))</f>
        <v>3583360</v>
      </c>
      <c r="H113" s="22">
        <f>INDEX(Data[],MATCH($A113,Data[Dist],0),MATCH(H$6,Data[#Headers],0))-G113</f>
        <v>5375036</v>
      </c>
      <c r="I113" s="25"/>
      <c r="J113" s="22">
        <f>INDEX(Notes!$I$2:$N$11,MATCH(Notes!$B$2,Notes!$I$2:$I$11,0),4)*$C113</f>
        <v>3583360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895840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262002</v>
      </c>
      <c r="E114" s="160">
        <f>INDEX(Data[],MATCH($A114,Data[Dist],0),MATCH(E$6,Data[#Headers],0))</f>
        <v>262002</v>
      </c>
      <c r="F114" s="160">
        <f>INDEX(Data[],MATCH($A114,Data[Dist],0),MATCH(F$6,Data[#Headers],0))</f>
        <v>262001</v>
      </c>
      <c r="G114" s="22">
        <f>INDEX(Data[],MATCH($A114,Data[Dist],0),MATCH(G$6,Data[#Headers],0))</f>
        <v>1054540</v>
      </c>
      <c r="H114" s="22">
        <f>INDEX(Data[],MATCH($A114,Data[Dist],0),MATCH(H$6,Data[#Headers],0))-G114</f>
        <v>1581808</v>
      </c>
      <c r="I114" s="25"/>
      <c r="J114" s="22">
        <f>INDEX(Notes!$I$2:$N$11,MATCH(Notes!$B$2,Notes!$I$2:$I$11,0),4)*$C114</f>
        <v>1054540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263635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972194</v>
      </c>
      <c r="E115" s="160">
        <f>INDEX(Data[],MATCH($A115,Data[Dist],0),MATCH(E$6,Data[#Headers],0))</f>
        <v>972194</v>
      </c>
      <c r="F115" s="160">
        <f>INDEX(Data[],MATCH($A115,Data[Dist],0),MATCH(F$6,Data[#Headers],0))</f>
        <v>972195</v>
      </c>
      <c r="G115" s="22">
        <f>INDEX(Data[],MATCH($A115,Data[Dist],0),MATCH(G$6,Data[#Headers],0))</f>
        <v>3912796</v>
      </c>
      <c r="H115" s="22">
        <f>INDEX(Data[],MATCH($A115,Data[Dist],0),MATCH(H$6,Data[#Headers],0))-G115</f>
        <v>5869189</v>
      </c>
      <c r="I115" s="25"/>
      <c r="J115" s="22">
        <f>INDEX(Notes!$I$2:$N$11,MATCH(Notes!$B$2,Notes!$I$2:$I$11,0),4)*$C115</f>
        <v>3912796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978199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728714</v>
      </c>
      <c r="E116" s="160">
        <f>INDEX(Data[],MATCH($A116,Data[Dist],0),MATCH(E$6,Data[#Headers],0))</f>
        <v>728714</v>
      </c>
      <c r="F116" s="160">
        <f>INDEX(Data[],MATCH($A116,Data[Dist],0),MATCH(F$6,Data[#Headers],0))</f>
        <v>728713</v>
      </c>
      <c r="G116" s="22">
        <f>INDEX(Data[],MATCH($A116,Data[Dist],0),MATCH(G$6,Data[#Headers],0))</f>
        <v>2931016</v>
      </c>
      <c r="H116" s="22">
        <f>INDEX(Data[],MATCH($A116,Data[Dist],0),MATCH(H$6,Data[#Headers],0))-G116</f>
        <v>4396526</v>
      </c>
      <c r="I116" s="25"/>
      <c r="J116" s="22">
        <f>INDEX(Notes!$I$2:$N$11,MATCH(Notes!$B$2,Notes!$I$2:$I$11,0),4)*$C116</f>
        <v>2931016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732754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2793047</v>
      </c>
      <c r="E117" s="160">
        <f>INDEX(Data[],MATCH($A117,Data[Dist],0),MATCH(E$6,Data[#Headers],0))</f>
        <v>2793047</v>
      </c>
      <c r="F117" s="160">
        <f>INDEX(Data[],MATCH($A117,Data[Dist],0),MATCH(F$6,Data[#Headers],0))</f>
        <v>2793048</v>
      </c>
      <c r="G117" s="22">
        <f>INDEX(Data[],MATCH($A117,Data[Dist],0),MATCH(G$6,Data[#Headers],0))</f>
        <v>11226720</v>
      </c>
      <c r="H117" s="22">
        <f>INDEX(Data[],MATCH($A117,Data[Dist],0),MATCH(H$6,Data[#Headers],0))-G117</f>
        <v>16840079</v>
      </c>
      <c r="I117" s="25"/>
      <c r="J117" s="22">
        <f>INDEX(Notes!$I$2:$N$11,MATCH(Notes!$B$2,Notes!$I$2:$I$11,0),4)*$C117</f>
        <v>11226720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2806680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1507211</v>
      </c>
      <c r="E118" s="160">
        <f>INDEX(Data[],MATCH($A118,Data[Dist],0),MATCH(E$6,Data[#Headers],0))</f>
        <v>1507211</v>
      </c>
      <c r="F118" s="160">
        <f>INDEX(Data[],MATCH($A118,Data[Dist],0),MATCH(F$6,Data[#Headers],0))</f>
        <v>1507210</v>
      </c>
      <c r="G118" s="22">
        <f>INDEX(Data[],MATCH($A118,Data[Dist],0),MATCH(G$6,Data[#Headers],0))</f>
        <v>6061036</v>
      </c>
      <c r="H118" s="22">
        <f>INDEX(Data[],MATCH($A118,Data[Dist],0),MATCH(H$6,Data[#Headers],0))-G118</f>
        <v>9091550</v>
      </c>
      <c r="I118" s="25"/>
      <c r="J118" s="22">
        <f>INDEX(Notes!$I$2:$N$11,MATCH(Notes!$B$2,Notes!$I$2:$I$11,0),4)*$C118</f>
        <v>6061036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1515259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301261</v>
      </c>
      <c r="E119" s="160">
        <f>INDEX(Data[],MATCH($A119,Data[Dist],0),MATCH(E$6,Data[#Headers],0))</f>
        <v>301262</v>
      </c>
      <c r="F119" s="160">
        <f>INDEX(Data[],MATCH($A119,Data[Dist],0),MATCH(F$6,Data[#Headers],0))</f>
        <v>301260</v>
      </c>
      <c r="G119" s="22">
        <f>INDEX(Data[],MATCH($A119,Data[Dist],0),MATCH(G$6,Data[#Headers],0))</f>
        <v>1211692</v>
      </c>
      <c r="H119" s="22">
        <f>INDEX(Data[],MATCH($A119,Data[Dist],0),MATCH(H$6,Data[#Headers],0))-G119</f>
        <v>1817537</v>
      </c>
      <c r="I119" s="25"/>
      <c r="J119" s="22">
        <f>INDEX(Notes!$I$2:$N$11,MATCH(Notes!$B$2,Notes!$I$2:$I$11,0),4)*$C119</f>
        <v>1211692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302923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258390</v>
      </c>
      <c r="E120" s="160">
        <f>INDEX(Data[],MATCH($A120,Data[Dist],0),MATCH(E$6,Data[#Headers],0))</f>
        <v>258390</v>
      </c>
      <c r="F120" s="160">
        <f>INDEX(Data[],MATCH($A120,Data[Dist],0),MATCH(F$6,Data[#Headers],0))</f>
        <v>258391</v>
      </c>
      <c r="G120" s="22">
        <f>INDEX(Data[],MATCH($A120,Data[Dist],0),MATCH(G$6,Data[#Headers],0))</f>
        <v>1040668</v>
      </c>
      <c r="H120" s="22">
        <f>INDEX(Data[],MATCH($A120,Data[Dist],0),MATCH(H$6,Data[#Headers],0))-G120</f>
        <v>1560999</v>
      </c>
      <c r="I120" s="25"/>
      <c r="J120" s="22">
        <f>INDEX(Notes!$I$2:$N$11,MATCH(Notes!$B$2,Notes!$I$2:$I$11,0),4)*$C120</f>
        <v>1040668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260167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419343</v>
      </c>
      <c r="E121" s="160">
        <f>INDEX(Data[],MATCH($A121,Data[Dist],0),MATCH(E$6,Data[#Headers],0))</f>
        <v>419343</v>
      </c>
      <c r="F121" s="160">
        <f>INDEX(Data[],MATCH($A121,Data[Dist],0),MATCH(F$6,Data[#Headers],0))</f>
        <v>419343</v>
      </c>
      <c r="G121" s="22">
        <f>INDEX(Data[],MATCH($A121,Data[Dist],0),MATCH(G$6,Data[#Headers],0))</f>
        <v>1690392</v>
      </c>
      <c r="H121" s="22">
        <f>INDEX(Data[],MATCH($A121,Data[Dist],0),MATCH(H$6,Data[#Headers],0))-G121</f>
        <v>2535583</v>
      </c>
      <c r="I121" s="25"/>
      <c r="J121" s="22">
        <f>INDEX(Notes!$I$2:$N$11,MATCH(Notes!$B$2,Notes!$I$2:$I$11,0),4)*$C121</f>
        <v>1690392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422598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272518</v>
      </c>
      <c r="E122" s="160">
        <f>INDEX(Data[],MATCH($A122,Data[Dist],0),MATCH(E$6,Data[#Headers],0))</f>
        <v>272519</v>
      </c>
      <c r="F122" s="160">
        <f>INDEX(Data[],MATCH($A122,Data[Dist],0),MATCH(F$6,Data[#Headers],0))</f>
        <v>272517</v>
      </c>
      <c r="G122" s="22">
        <f>INDEX(Data[],MATCH($A122,Data[Dist],0),MATCH(G$6,Data[#Headers],0))</f>
        <v>1097036</v>
      </c>
      <c r="H122" s="22">
        <f>INDEX(Data[],MATCH($A122,Data[Dist],0),MATCH(H$6,Data[#Headers],0))-G122</f>
        <v>1645554</v>
      </c>
      <c r="I122" s="25"/>
      <c r="J122" s="22">
        <f>INDEX(Notes!$I$2:$N$11,MATCH(Notes!$B$2,Notes!$I$2:$I$11,0),4)*$C122</f>
        <v>1097036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274259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995410</v>
      </c>
      <c r="E123" s="160">
        <f>INDEX(Data[],MATCH($A123,Data[Dist],0),MATCH(E$6,Data[#Headers],0))</f>
        <v>995410</v>
      </c>
      <c r="F123" s="160">
        <f>INDEX(Data[],MATCH($A123,Data[Dist],0),MATCH(F$6,Data[#Headers],0))</f>
        <v>995411</v>
      </c>
      <c r="G123" s="22">
        <f>INDEX(Data[],MATCH($A123,Data[Dist],0),MATCH(G$6,Data[#Headers],0))</f>
        <v>4005936</v>
      </c>
      <c r="H123" s="22">
        <f>INDEX(Data[],MATCH($A123,Data[Dist],0),MATCH(H$6,Data[#Headers],0))-G123</f>
        <v>6008908</v>
      </c>
      <c r="I123" s="25"/>
      <c r="J123" s="22">
        <f>INDEX(Notes!$I$2:$N$11,MATCH(Notes!$B$2,Notes!$I$2:$I$11,0),4)*$C123</f>
        <v>4005936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1001484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120526</v>
      </c>
      <c r="E124" s="160">
        <f>INDEX(Data[],MATCH($A124,Data[Dist],0),MATCH(E$6,Data[#Headers],0))</f>
        <v>120526</v>
      </c>
      <c r="F124" s="160">
        <f>INDEX(Data[],MATCH($A124,Data[Dist],0),MATCH(F$6,Data[#Headers],0))</f>
        <v>120526</v>
      </c>
      <c r="G124" s="22">
        <f>INDEX(Data[],MATCH($A124,Data[Dist],0),MATCH(G$6,Data[#Headers],0))</f>
        <v>484768</v>
      </c>
      <c r="H124" s="22">
        <f>INDEX(Data[],MATCH($A124,Data[Dist],0),MATCH(H$6,Data[#Headers],0))-G124</f>
        <v>727153</v>
      </c>
      <c r="I124" s="25"/>
      <c r="J124" s="22">
        <f>INDEX(Notes!$I$2:$N$11,MATCH(Notes!$B$2,Notes!$I$2:$I$11,0),4)*$C124</f>
        <v>484768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121192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380066</v>
      </c>
      <c r="E125" s="160">
        <f>INDEX(Data[],MATCH($A125,Data[Dist],0),MATCH(E$6,Data[#Headers],0))</f>
        <v>380066</v>
      </c>
      <c r="F125" s="160">
        <f>INDEX(Data[],MATCH($A125,Data[Dist],0),MATCH(F$6,Data[#Headers],0))</f>
        <v>380064</v>
      </c>
      <c r="G125" s="22">
        <f>INDEX(Data[],MATCH($A125,Data[Dist],0),MATCH(G$6,Data[#Headers],0))</f>
        <v>1529716</v>
      </c>
      <c r="H125" s="22">
        <f>INDEX(Data[],MATCH($A125,Data[Dist],0),MATCH(H$6,Data[#Headers],0))-G125</f>
        <v>2294573</v>
      </c>
      <c r="I125" s="25"/>
      <c r="J125" s="22">
        <f>INDEX(Notes!$I$2:$N$11,MATCH(Notes!$B$2,Notes!$I$2:$I$11,0),4)*$C125</f>
        <v>1529716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382429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1341618</v>
      </c>
      <c r="E126" s="160">
        <f>INDEX(Data[],MATCH($A126,Data[Dist],0),MATCH(E$6,Data[#Headers],0))</f>
        <v>1341618</v>
      </c>
      <c r="F126" s="160">
        <f>INDEX(Data[],MATCH($A126,Data[Dist],0),MATCH(F$6,Data[#Headers],0))</f>
        <v>1341619</v>
      </c>
      <c r="G126" s="22">
        <f>INDEX(Data[],MATCH($A126,Data[Dist],0),MATCH(G$6,Data[#Headers],0))</f>
        <v>5395856</v>
      </c>
      <c r="H126" s="22">
        <f>INDEX(Data[],MATCH($A126,Data[Dist],0),MATCH(H$6,Data[#Headers],0))-G126</f>
        <v>8093786</v>
      </c>
      <c r="I126" s="25"/>
      <c r="J126" s="22">
        <f>INDEX(Notes!$I$2:$N$11,MATCH(Notes!$B$2,Notes!$I$2:$I$11,0),4)*$C126</f>
        <v>5395856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1348964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183540</v>
      </c>
      <c r="E127" s="160">
        <f>INDEX(Data[],MATCH($A127,Data[Dist],0),MATCH(E$6,Data[#Headers],0))</f>
        <v>183540</v>
      </c>
      <c r="F127" s="160">
        <f>INDEX(Data[],MATCH($A127,Data[Dist],0),MATCH(F$6,Data[#Headers],0))</f>
        <v>183541</v>
      </c>
      <c r="G127" s="22">
        <f>INDEX(Data[],MATCH($A127,Data[Dist],0),MATCH(G$6,Data[#Headers],0))</f>
        <v>738692</v>
      </c>
      <c r="H127" s="22">
        <f>INDEX(Data[],MATCH($A127,Data[Dist],0),MATCH(H$6,Data[#Headers],0))-G127</f>
        <v>1108040</v>
      </c>
      <c r="I127" s="25"/>
      <c r="J127" s="22">
        <f>INDEX(Notes!$I$2:$N$11,MATCH(Notes!$B$2,Notes!$I$2:$I$11,0),4)*$C127</f>
        <v>738692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184673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198260</v>
      </c>
      <c r="E128" s="160">
        <f>INDEX(Data[],MATCH($A128,Data[Dist],0),MATCH(E$6,Data[#Headers],0))</f>
        <v>198260</v>
      </c>
      <c r="F128" s="160">
        <f>INDEX(Data[],MATCH($A128,Data[Dist],0),MATCH(F$6,Data[#Headers],0))</f>
        <v>198258</v>
      </c>
      <c r="G128" s="22">
        <f>INDEX(Data[],MATCH($A128,Data[Dist],0),MATCH(G$6,Data[#Headers],0))</f>
        <v>798828</v>
      </c>
      <c r="H128" s="22">
        <f>INDEX(Data[],MATCH($A128,Data[Dist],0),MATCH(H$6,Data[#Headers],0))-G128</f>
        <v>1198241</v>
      </c>
      <c r="I128" s="25"/>
      <c r="J128" s="22">
        <f>INDEX(Notes!$I$2:$N$11,MATCH(Notes!$B$2,Notes!$I$2:$I$11,0),4)*$C128</f>
        <v>798828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199707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410379</v>
      </c>
      <c r="E129" s="160">
        <f>INDEX(Data[],MATCH($A129,Data[Dist],0),MATCH(E$6,Data[#Headers],0))</f>
        <v>410378</v>
      </c>
      <c r="F129" s="160">
        <f>INDEX(Data[],MATCH($A129,Data[Dist],0),MATCH(F$6,Data[#Headers],0))</f>
        <v>410379</v>
      </c>
      <c r="G129" s="22">
        <f>INDEX(Data[],MATCH($A129,Data[Dist],0),MATCH(G$6,Data[#Headers],0))</f>
        <v>1651108</v>
      </c>
      <c r="H129" s="22">
        <f>INDEX(Data[],MATCH($A129,Data[Dist],0),MATCH(H$6,Data[#Headers],0))-G129</f>
        <v>2476662</v>
      </c>
      <c r="I129" s="25"/>
      <c r="J129" s="22">
        <f>INDEX(Notes!$I$2:$N$11,MATCH(Notes!$B$2,Notes!$I$2:$I$11,0),4)*$C129</f>
        <v>1651108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412777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132810</v>
      </c>
      <c r="E130" s="160">
        <f>INDEX(Data[],MATCH($A130,Data[Dist],0),MATCH(E$6,Data[#Headers],0))</f>
        <v>132809</v>
      </c>
      <c r="F130" s="160">
        <f>INDEX(Data[],MATCH($A130,Data[Dist],0),MATCH(F$6,Data[#Headers],0))</f>
        <v>132810</v>
      </c>
      <c r="G130" s="22">
        <f>INDEX(Data[],MATCH($A130,Data[Dist],0),MATCH(G$6,Data[#Headers],0))</f>
        <v>535136</v>
      </c>
      <c r="H130" s="22">
        <f>INDEX(Data[],MATCH($A130,Data[Dist],0),MATCH(H$6,Data[#Headers],0))-G130</f>
        <v>802703</v>
      </c>
      <c r="I130" s="25"/>
      <c r="J130" s="22">
        <f>INDEX(Notes!$I$2:$N$11,MATCH(Notes!$B$2,Notes!$I$2:$I$11,0),4)*$C130</f>
        <v>535136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133784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1001822</v>
      </c>
      <c r="E131" s="160">
        <f>INDEX(Data[],MATCH($A131,Data[Dist],0),MATCH(E$6,Data[#Headers],0))</f>
        <v>1001822</v>
      </c>
      <c r="F131" s="160">
        <f>INDEX(Data[],MATCH($A131,Data[Dist],0),MATCH(F$6,Data[#Headers],0))</f>
        <v>1001820</v>
      </c>
      <c r="G131" s="22">
        <f>INDEX(Data[],MATCH($A131,Data[Dist],0),MATCH(G$6,Data[#Headers],0))</f>
        <v>4030232</v>
      </c>
      <c r="H131" s="22">
        <f>INDEX(Data[],MATCH($A131,Data[Dist],0),MATCH(H$6,Data[#Headers],0))-G131</f>
        <v>6045346</v>
      </c>
      <c r="I131" s="25"/>
      <c r="J131" s="22">
        <f>INDEX(Notes!$I$2:$N$11,MATCH(Notes!$B$2,Notes!$I$2:$I$11,0),4)*$C131</f>
        <v>4030232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1007558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277365</v>
      </c>
      <c r="E132" s="160">
        <f>INDEX(Data[],MATCH($A132,Data[Dist],0),MATCH(E$6,Data[#Headers],0))</f>
        <v>277366</v>
      </c>
      <c r="F132" s="160">
        <f>INDEX(Data[],MATCH($A132,Data[Dist],0),MATCH(F$6,Data[#Headers],0))</f>
        <v>277364</v>
      </c>
      <c r="G132" s="22">
        <f>INDEX(Data[],MATCH($A132,Data[Dist],0),MATCH(G$6,Data[#Headers],0))</f>
        <v>1116320</v>
      </c>
      <c r="H132" s="22">
        <f>INDEX(Data[],MATCH($A132,Data[Dist],0),MATCH(H$6,Data[#Headers],0))-G132</f>
        <v>1674478</v>
      </c>
      <c r="I132" s="25"/>
      <c r="J132" s="22">
        <f>INDEX(Notes!$I$2:$N$11,MATCH(Notes!$B$2,Notes!$I$2:$I$11,0),4)*$C132</f>
        <v>1116320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279080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479092</v>
      </c>
      <c r="E133" s="160">
        <f>INDEX(Data[],MATCH($A133,Data[Dist],0),MATCH(E$6,Data[#Headers],0))</f>
        <v>479092</v>
      </c>
      <c r="F133" s="160">
        <f>INDEX(Data[],MATCH($A133,Data[Dist],0),MATCH(F$6,Data[#Headers],0))</f>
        <v>479090</v>
      </c>
      <c r="G133" s="22">
        <f>INDEX(Data[],MATCH($A133,Data[Dist],0),MATCH(G$6,Data[#Headers],0))</f>
        <v>1926772</v>
      </c>
      <c r="H133" s="22">
        <f>INDEX(Data[],MATCH($A133,Data[Dist],0),MATCH(H$6,Data[#Headers],0))-G133</f>
        <v>2890154</v>
      </c>
      <c r="I133" s="25"/>
      <c r="J133" s="22">
        <f>INDEX(Notes!$I$2:$N$11,MATCH(Notes!$B$2,Notes!$I$2:$I$11,0),4)*$C133</f>
        <v>1926772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481693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253291</v>
      </c>
      <c r="E134" s="160">
        <f>INDEX(Data[],MATCH($A134,Data[Dist],0),MATCH(E$6,Data[#Headers],0))</f>
        <v>253290</v>
      </c>
      <c r="F134" s="160">
        <f>INDEX(Data[],MATCH($A134,Data[Dist],0),MATCH(F$6,Data[#Headers],0))</f>
        <v>253291</v>
      </c>
      <c r="G134" s="22">
        <f>INDEX(Data[],MATCH($A134,Data[Dist],0),MATCH(G$6,Data[#Headers],0))</f>
        <v>1019292</v>
      </c>
      <c r="H134" s="22">
        <f>INDEX(Data[],MATCH($A134,Data[Dist],0),MATCH(H$6,Data[#Headers],0))-G134</f>
        <v>1528933</v>
      </c>
      <c r="I134" s="25"/>
      <c r="J134" s="22">
        <f>INDEX(Notes!$I$2:$N$11,MATCH(Notes!$B$2,Notes!$I$2:$I$11,0),4)*$C134</f>
        <v>1019292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254823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356625</v>
      </c>
      <c r="E135" s="160">
        <f>INDEX(Data[],MATCH($A135,Data[Dist],0),MATCH(E$6,Data[#Headers],0))</f>
        <v>356625</v>
      </c>
      <c r="F135" s="160">
        <f>INDEX(Data[],MATCH($A135,Data[Dist],0),MATCH(F$6,Data[#Headers],0))</f>
        <v>356624</v>
      </c>
      <c r="G135" s="22">
        <f>INDEX(Data[],MATCH($A135,Data[Dist],0),MATCH(G$6,Data[#Headers],0))</f>
        <v>1436332</v>
      </c>
      <c r="H135" s="22">
        <f>INDEX(Data[],MATCH($A135,Data[Dist],0),MATCH(H$6,Data[#Headers],0))-G135</f>
        <v>2154493</v>
      </c>
      <c r="I135" s="25"/>
      <c r="J135" s="22">
        <f>INDEX(Notes!$I$2:$N$11,MATCH(Notes!$B$2,Notes!$I$2:$I$11,0),4)*$C135</f>
        <v>1436332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359083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193898</v>
      </c>
      <c r="E136" s="160">
        <f>INDEX(Data[],MATCH($A136,Data[Dist],0),MATCH(E$6,Data[#Headers],0))</f>
        <v>193898</v>
      </c>
      <c r="F136" s="160">
        <f>INDEX(Data[],MATCH($A136,Data[Dist],0),MATCH(F$6,Data[#Headers],0))</f>
        <v>193896</v>
      </c>
      <c r="G136" s="22">
        <f>INDEX(Data[],MATCH($A136,Data[Dist],0),MATCH(G$6,Data[#Headers],0))</f>
        <v>780388</v>
      </c>
      <c r="H136" s="22">
        <f>INDEX(Data[],MATCH($A136,Data[Dist],0),MATCH(H$6,Data[#Headers],0))-G136</f>
        <v>1170583</v>
      </c>
      <c r="I136" s="25"/>
      <c r="J136" s="22">
        <f>INDEX(Notes!$I$2:$N$11,MATCH(Notes!$B$2,Notes!$I$2:$I$11,0),4)*$C136</f>
        <v>780388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195097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121327</v>
      </c>
      <c r="E137" s="160">
        <f>INDEX(Data[],MATCH($A137,Data[Dist],0),MATCH(E$6,Data[#Headers],0))</f>
        <v>121328</v>
      </c>
      <c r="F137" s="160">
        <f>INDEX(Data[],MATCH($A137,Data[Dist],0),MATCH(F$6,Data[#Headers],0))</f>
        <v>121326</v>
      </c>
      <c r="G137" s="22">
        <f>INDEX(Data[],MATCH($A137,Data[Dist],0),MATCH(G$6,Data[#Headers],0))</f>
        <v>488768</v>
      </c>
      <c r="H137" s="22">
        <f>INDEX(Data[],MATCH($A137,Data[Dist],0),MATCH(H$6,Data[#Headers],0))-G137</f>
        <v>733155</v>
      </c>
      <c r="I137" s="25"/>
      <c r="J137" s="22">
        <f>INDEX(Notes!$I$2:$N$11,MATCH(Notes!$B$2,Notes!$I$2:$I$11,0),4)*$C137</f>
        <v>488768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122192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796447</v>
      </c>
      <c r="E138" s="160">
        <f>INDEX(Data[],MATCH($A138,Data[Dist],0),MATCH(E$6,Data[#Headers],0))</f>
        <v>796448</v>
      </c>
      <c r="F138" s="160">
        <f>INDEX(Data[],MATCH($A138,Data[Dist],0),MATCH(F$6,Data[#Headers],0))</f>
        <v>796446</v>
      </c>
      <c r="G138" s="22">
        <f>INDEX(Data[],MATCH($A138,Data[Dist],0),MATCH(G$6,Data[#Headers],0))</f>
        <v>3202932</v>
      </c>
      <c r="H138" s="22">
        <f>INDEX(Data[],MATCH($A138,Data[Dist],0),MATCH(H$6,Data[#Headers],0))-G138</f>
        <v>4804399</v>
      </c>
      <c r="I138" s="25"/>
      <c r="J138" s="22">
        <f>INDEX(Notes!$I$2:$N$11,MATCH(Notes!$B$2,Notes!$I$2:$I$11,0),4)*$C138</f>
        <v>3202932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800733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946918</v>
      </c>
      <c r="E139" s="160">
        <f>INDEX(Data[],MATCH($A139,Data[Dist],0),MATCH(E$6,Data[#Headers],0))</f>
        <v>946918</v>
      </c>
      <c r="F139" s="160">
        <f>INDEX(Data[],MATCH($A139,Data[Dist],0),MATCH(F$6,Data[#Headers],0))</f>
        <v>946919</v>
      </c>
      <c r="G139" s="22">
        <f>INDEX(Data[],MATCH($A139,Data[Dist],0),MATCH(G$6,Data[#Headers],0))</f>
        <v>3808732</v>
      </c>
      <c r="H139" s="22">
        <f>INDEX(Data[],MATCH($A139,Data[Dist],0),MATCH(H$6,Data[#Headers],0))-G139</f>
        <v>5713100</v>
      </c>
      <c r="I139" s="25"/>
      <c r="J139" s="22">
        <f>INDEX(Notes!$I$2:$N$11,MATCH(Notes!$B$2,Notes!$I$2:$I$11,0),4)*$C139</f>
        <v>3808732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952183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113020</v>
      </c>
      <c r="E140" s="160">
        <f>INDEX(Data[],MATCH($A140,Data[Dist],0),MATCH(E$6,Data[#Headers],0))</f>
        <v>113020</v>
      </c>
      <c r="F140" s="160">
        <f>INDEX(Data[],MATCH($A140,Data[Dist],0),MATCH(F$6,Data[#Headers],0))</f>
        <v>113020</v>
      </c>
      <c r="G140" s="22">
        <f>INDEX(Data[],MATCH($A140,Data[Dist],0),MATCH(G$6,Data[#Headers],0))</f>
        <v>456584</v>
      </c>
      <c r="H140" s="22">
        <f>INDEX(Data[],MATCH($A140,Data[Dist],0),MATCH(H$6,Data[#Headers],0))-G140</f>
        <v>684873</v>
      </c>
      <c r="I140" s="25"/>
      <c r="J140" s="22">
        <f>INDEX(Notes!$I$2:$N$11,MATCH(Notes!$B$2,Notes!$I$2:$I$11,0),4)*$C140</f>
        <v>456584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114146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322940</v>
      </c>
      <c r="E141" s="160">
        <f>INDEX(Data[],MATCH($A141,Data[Dist],0),MATCH(E$6,Data[#Headers],0))</f>
        <v>322940</v>
      </c>
      <c r="F141" s="160">
        <f>INDEX(Data[],MATCH($A141,Data[Dist],0),MATCH(F$6,Data[#Headers],0))</f>
        <v>322939</v>
      </c>
      <c r="G141" s="22">
        <f>INDEX(Data[],MATCH($A141,Data[Dist],0),MATCH(G$6,Data[#Headers],0))</f>
        <v>1301584</v>
      </c>
      <c r="H141" s="22">
        <f>INDEX(Data[],MATCH($A141,Data[Dist],0),MATCH(H$6,Data[#Headers],0))-G141</f>
        <v>1952379</v>
      </c>
      <c r="I141" s="25"/>
      <c r="J141" s="22">
        <f>INDEX(Notes!$I$2:$N$11,MATCH(Notes!$B$2,Notes!$I$2:$I$11,0),4)*$C141</f>
        <v>1301584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325396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345877</v>
      </c>
      <c r="E142" s="160">
        <f>INDEX(Data[],MATCH($A142,Data[Dist],0),MATCH(E$6,Data[#Headers],0))</f>
        <v>345877</v>
      </c>
      <c r="F142" s="160">
        <f>INDEX(Data[],MATCH($A142,Data[Dist],0),MATCH(F$6,Data[#Headers],0))</f>
        <v>345875</v>
      </c>
      <c r="G142" s="22">
        <f>INDEX(Data[],MATCH($A142,Data[Dist],0),MATCH(G$6,Data[#Headers],0))</f>
        <v>1392436</v>
      </c>
      <c r="H142" s="22">
        <f>INDEX(Data[],MATCH($A142,Data[Dist],0),MATCH(H$6,Data[#Headers],0))-G142</f>
        <v>2088652</v>
      </c>
      <c r="I142" s="25"/>
      <c r="J142" s="22">
        <f>INDEX(Notes!$I$2:$N$11,MATCH(Notes!$B$2,Notes!$I$2:$I$11,0),4)*$C142</f>
        <v>1392436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348109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367337</v>
      </c>
      <c r="E143" s="160">
        <f>INDEX(Data[],MATCH($A143,Data[Dist],0),MATCH(E$6,Data[#Headers],0))</f>
        <v>367337</v>
      </c>
      <c r="F143" s="160">
        <f>INDEX(Data[],MATCH($A143,Data[Dist],0),MATCH(F$6,Data[#Headers],0))</f>
        <v>367336</v>
      </c>
      <c r="G143" s="22">
        <f>INDEX(Data[],MATCH($A143,Data[Dist],0),MATCH(G$6,Data[#Headers],0))</f>
        <v>1477880</v>
      </c>
      <c r="H143" s="22">
        <f>INDEX(Data[],MATCH($A143,Data[Dist],0),MATCH(H$6,Data[#Headers],0))-G143</f>
        <v>2216818</v>
      </c>
      <c r="I143" s="25"/>
      <c r="J143" s="22">
        <f>INDEX(Notes!$I$2:$N$11,MATCH(Notes!$B$2,Notes!$I$2:$I$11,0),4)*$C143</f>
        <v>1477880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369470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743017</v>
      </c>
      <c r="E144" s="160">
        <f>INDEX(Data[],MATCH($A144,Data[Dist],0),MATCH(E$6,Data[#Headers],0))</f>
        <v>743017</v>
      </c>
      <c r="F144" s="160">
        <f>INDEX(Data[],MATCH($A144,Data[Dist],0),MATCH(F$6,Data[#Headers],0))</f>
        <v>743015</v>
      </c>
      <c r="G144" s="22">
        <f>INDEX(Data[],MATCH($A144,Data[Dist],0),MATCH(G$6,Data[#Headers],0))</f>
        <v>2989704</v>
      </c>
      <c r="H144" s="22">
        <f>INDEX(Data[],MATCH($A144,Data[Dist],0),MATCH(H$6,Data[#Headers],0))-G144</f>
        <v>4484555</v>
      </c>
      <c r="I144" s="25"/>
      <c r="J144" s="22">
        <f>INDEX(Notes!$I$2:$N$11,MATCH(Notes!$B$2,Notes!$I$2:$I$11,0),4)*$C144</f>
        <v>2989704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747426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194684</v>
      </c>
      <c r="E145" s="160">
        <f>INDEX(Data[],MATCH($A145,Data[Dist],0),MATCH(E$6,Data[#Headers],0))</f>
        <v>194684</v>
      </c>
      <c r="F145" s="160">
        <f>INDEX(Data[],MATCH($A145,Data[Dist],0),MATCH(F$6,Data[#Headers],0))</f>
        <v>194683</v>
      </c>
      <c r="G145" s="22">
        <f>INDEX(Data[],MATCH($A145,Data[Dist],0),MATCH(G$6,Data[#Headers],0))</f>
        <v>785044</v>
      </c>
      <c r="H145" s="22">
        <f>INDEX(Data[],MATCH($A145,Data[Dist],0),MATCH(H$6,Data[#Headers],0))-G145</f>
        <v>1177562</v>
      </c>
      <c r="I145" s="25"/>
      <c r="J145" s="22">
        <f>INDEX(Notes!$I$2:$N$11,MATCH(Notes!$B$2,Notes!$I$2:$I$11,0),4)*$C145</f>
        <v>785044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196261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556285</v>
      </c>
      <c r="E146" s="160">
        <f>INDEX(Data[],MATCH($A146,Data[Dist],0),MATCH(E$6,Data[#Headers],0))</f>
        <v>556285</v>
      </c>
      <c r="F146" s="160">
        <f>INDEX(Data[],MATCH($A146,Data[Dist],0),MATCH(F$6,Data[#Headers],0))</f>
        <v>556285</v>
      </c>
      <c r="G146" s="22">
        <f>INDEX(Data[],MATCH($A146,Data[Dist],0),MATCH(G$6,Data[#Headers],0))</f>
        <v>2236088</v>
      </c>
      <c r="H146" s="22">
        <f>INDEX(Data[],MATCH($A146,Data[Dist],0),MATCH(H$6,Data[#Headers],0))-G146</f>
        <v>3354127</v>
      </c>
      <c r="I146" s="25"/>
      <c r="J146" s="22">
        <f>INDEX(Notes!$I$2:$N$11,MATCH(Notes!$B$2,Notes!$I$2:$I$11,0),4)*$C146</f>
        <v>2236088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559022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833177</v>
      </c>
      <c r="E147" s="160">
        <f>INDEX(Data[],MATCH($A147,Data[Dist],0),MATCH(E$6,Data[#Headers],0))</f>
        <v>833177</v>
      </c>
      <c r="F147" s="160">
        <f>INDEX(Data[],MATCH($A147,Data[Dist],0),MATCH(F$6,Data[#Headers],0))</f>
        <v>833176</v>
      </c>
      <c r="G147" s="22">
        <f>INDEX(Data[],MATCH($A147,Data[Dist],0),MATCH(G$6,Data[#Headers],0))</f>
        <v>3351800</v>
      </c>
      <c r="H147" s="22">
        <f>INDEX(Data[],MATCH($A147,Data[Dist],0),MATCH(H$6,Data[#Headers],0))-G147</f>
        <v>5027700</v>
      </c>
      <c r="I147" s="25"/>
      <c r="J147" s="22">
        <f>INDEX(Notes!$I$2:$N$11,MATCH(Notes!$B$2,Notes!$I$2:$I$11,0),4)*$C147</f>
        <v>3351800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837950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1017777</v>
      </c>
      <c r="E148" s="160">
        <f>INDEX(Data[],MATCH($A148,Data[Dist],0),MATCH(E$6,Data[#Headers],0))</f>
        <v>1017778</v>
      </c>
      <c r="F148" s="160">
        <f>INDEX(Data[],MATCH($A148,Data[Dist],0),MATCH(F$6,Data[#Headers],0))</f>
        <v>1017776</v>
      </c>
      <c r="G148" s="22">
        <f>INDEX(Data[],MATCH($A148,Data[Dist],0),MATCH(G$6,Data[#Headers],0))</f>
        <v>4092296</v>
      </c>
      <c r="H148" s="22">
        <f>INDEX(Data[],MATCH($A148,Data[Dist],0),MATCH(H$6,Data[#Headers],0))-G148</f>
        <v>6138448</v>
      </c>
      <c r="I148" s="25"/>
      <c r="J148" s="22">
        <f>INDEX(Notes!$I$2:$N$11,MATCH(Notes!$B$2,Notes!$I$2:$I$11,0),4)*$C148</f>
        <v>4092296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1023074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2598377</v>
      </c>
      <c r="E149" s="160">
        <f>INDEX(Data[],MATCH($A149,Data[Dist],0),MATCH(E$6,Data[#Headers],0))</f>
        <v>2598377</v>
      </c>
      <c r="F149" s="160">
        <f>INDEX(Data[],MATCH($A149,Data[Dist],0),MATCH(F$6,Data[#Headers],0))</f>
        <v>2598375</v>
      </c>
      <c r="G149" s="22">
        <f>INDEX(Data[],MATCH($A149,Data[Dist],0),MATCH(G$6,Data[#Headers],0))</f>
        <v>10446136</v>
      </c>
      <c r="H149" s="22">
        <f>INDEX(Data[],MATCH($A149,Data[Dist],0),MATCH(H$6,Data[#Headers],0))-G149</f>
        <v>15669199</v>
      </c>
      <c r="I149" s="25"/>
      <c r="J149" s="22">
        <f>INDEX(Notes!$I$2:$N$11,MATCH(Notes!$B$2,Notes!$I$2:$I$11,0),4)*$C149</f>
        <v>10446136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2611534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598196</v>
      </c>
      <c r="E150" s="160">
        <f>INDEX(Data[],MATCH($A150,Data[Dist],0),MATCH(E$6,Data[#Headers],0))</f>
        <v>598196</v>
      </c>
      <c r="F150" s="160">
        <f>INDEX(Data[],MATCH($A150,Data[Dist],0),MATCH(F$6,Data[#Headers],0))</f>
        <v>598196</v>
      </c>
      <c r="G150" s="22">
        <f>INDEX(Data[],MATCH($A150,Data[Dist],0),MATCH(G$6,Data[#Headers],0))</f>
        <v>2405632</v>
      </c>
      <c r="H150" s="22">
        <f>INDEX(Data[],MATCH($A150,Data[Dist],0),MATCH(H$6,Data[#Headers],0))-G150</f>
        <v>3608443</v>
      </c>
      <c r="I150" s="25"/>
      <c r="J150" s="22">
        <f>INDEX(Notes!$I$2:$N$11,MATCH(Notes!$B$2,Notes!$I$2:$I$11,0),4)*$C150</f>
        <v>2405632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601408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9126145</v>
      </c>
      <c r="E151" s="160">
        <f>INDEX(Data[],MATCH($A151,Data[Dist],0),MATCH(E$6,Data[#Headers],0))</f>
        <v>9126144</v>
      </c>
      <c r="F151" s="160">
        <f>INDEX(Data[],MATCH($A151,Data[Dist],0),MATCH(F$6,Data[#Headers],0))</f>
        <v>9126145</v>
      </c>
      <c r="G151" s="22">
        <f>INDEX(Data[],MATCH($A151,Data[Dist],0),MATCH(G$6,Data[#Headers],0))</f>
        <v>36725700</v>
      </c>
      <c r="H151" s="22">
        <f>INDEX(Data[],MATCH($A151,Data[Dist],0),MATCH(H$6,Data[#Headers],0))-G151</f>
        <v>55088550</v>
      </c>
      <c r="I151" s="25"/>
      <c r="J151" s="22">
        <f>INDEX(Notes!$I$2:$N$11,MATCH(Notes!$B$2,Notes!$I$2:$I$11,0),4)*$C151</f>
        <v>36725700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9181425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695387</v>
      </c>
      <c r="E152" s="160">
        <f>INDEX(Data[],MATCH($A152,Data[Dist],0),MATCH(E$6,Data[#Headers],0))</f>
        <v>695387</v>
      </c>
      <c r="F152" s="160">
        <f>INDEX(Data[],MATCH($A152,Data[Dist],0),MATCH(F$6,Data[#Headers],0))</f>
        <v>695387</v>
      </c>
      <c r="G152" s="22">
        <f>INDEX(Data[],MATCH($A152,Data[Dist],0),MATCH(G$6,Data[#Headers],0))</f>
        <v>2796896</v>
      </c>
      <c r="H152" s="22">
        <f>INDEX(Data[],MATCH($A152,Data[Dist],0),MATCH(H$6,Data[#Headers],0))-G152</f>
        <v>4195345</v>
      </c>
      <c r="I152" s="25"/>
      <c r="J152" s="22">
        <f>INDEX(Notes!$I$2:$N$11,MATCH(Notes!$B$2,Notes!$I$2:$I$11,0),4)*$C152</f>
        <v>2796896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699224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358252</v>
      </c>
      <c r="E153" s="160">
        <f>INDEX(Data[],MATCH($A153,Data[Dist],0),MATCH(E$6,Data[#Headers],0))</f>
        <v>358252</v>
      </c>
      <c r="F153" s="160">
        <f>INDEX(Data[],MATCH($A153,Data[Dist],0),MATCH(F$6,Data[#Headers],0))</f>
        <v>358253</v>
      </c>
      <c r="G153" s="22">
        <f>INDEX(Data[],MATCH($A153,Data[Dist],0),MATCH(G$6,Data[#Headers],0))</f>
        <v>1440664</v>
      </c>
      <c r="H153" s="22">
        <f>INDEX(Data[],MATCH($A153,Data[Dist],0),MATCH(H$6,Data[#Headers],0))-G153</f>
        <v>2160998</v>
      </c>
      <c r="I153" s="25"/>
      <c r="J153" s="22">
        <f>INDEX(Notes!$I$2:$N$11,MATCH(Notes!$B$2,Notes!$I$2:$I$11,0),4)*$C153</f>
        <v>1440664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360166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381913</v>
      </c>
      <c r="E154" s="160">
        <f>INDEX(Data[],MATCH($A154,Data[Dist],0),MATCH(E$6,Data[#Headers],0))</f>
        <v>381914</v>
      </c>
      <c r="F154" s="160">
        <f>INDEX(Data[],MATCH($A154,Data[Dist],0),MATCH(F$6,Data[#Headers],0))</f>
        <v>381912</v>
      </c>
      <c r="G154" s="22">
        <f>INDEX(Data[],MATCH($A154,Data[Dist],0),MATCH(G$6,Data[#Headers],0))</f>
        <v>1537852</v>
      </c>
      <c r="H154" s="22">
        <f>INDEX(Data[],MATCH($A154,Data[Dist],0),MATCH(H$6,Data[#Headers],0))-G154</f>
        <v>2306780</v>
      </c>
      <c r="I154" s="25"/>
      <c r="J154" s="22">
        <f>INDEX(Notes!$I$2:$N$11,MATCH(Notes!$B$2,Notes!$I$2:$I$11,0),4)*$C154</f>
        <v>1537852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384463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326067</v>
      </c>
      <c r="E155" s="160">
        <f>INDEX(Data[],MATCH($A155,Data[Dist],0),MATCH(E$6,Data[#Headers],0))</f>
        <v>326067</v>
      </c>
      <c r="F155" s="160">
        <f>INDEX(Data[],MATCH($A155,Data[Dist],0),MATCH(F$6,Data[#Headers],0))</f>
        <v>326066</v>
      </c>
      <c r="G155" s="22">
        <f>INDEX(Data[],MATCH($A155,Data[Dist],0),MATCH(G$6,Data[#Headers],0))</f>
        <v>1311016</v>
      </c>
      <c r="H155" s="22">
        <f>INDEX(Data[],MATCH($A155,Data[Dist],0),MATCH(H$6,Data[#Headers],0))-G155</f>
        <v>1966528</v>
      </c>
      <c r="I155" s="25"/>
      <c r="J155" s="22">
        <f>INDEX(Notes!$I$2:$N$11,MATCH(Notes!$B$2,Notes!$I$2:$I$11,0),4)*$C155</f>
        <v>1311016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327754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757221</v>
      </c>
      <c r="E156" s="160">
        <f>INDEX(Data[],MATCH($A156,Data[Dist],0),MATCH(E$6,Data[#Headers],0))</f>
        <v>757222</v>
      </c>
      <c r="F156" s="160">
        <f>INDEX(Data[],MATCH($A156,Data[Dist],0),MATCH(F$6,Data[#Headers],0))</f>
        <v>757220</v>
      </c>
      <c r="G156" s="22">
        <f>INDEX(Data[],MATCH($A156,Data[Dist],0),MATCH(G$6,Data[#Headers],0))</f>
        <v>3047032</v>
      </c>
      <c r="H156" s="22">
        <f>INDEX(Data[],MATCH($A156,Data[Dist],0),MATCH(H$6,Data[#Headers],0))-G156</f>
        <v>4570548</v>
      </c>
      <c r="I156" s="25"/>
      <c r="J156" s="22">
        <f>INDEX(Notes!$I$2:$N$11,MATCH(Notes!$B$2,Notes!$I$2:$I$11,0),4)*$C156</f>
        <v>3047032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761758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645617</v>
      </c>
      <c r="E157" s="160">
        <f>INDEX(Data[],MATCH($A157,Data[Dist],0),MATCH(E$6,Data[#Headers],0))</f>
        <v>645618</v>
      </c>
      <c r="F157" s="160">
        <f>INDEX(Data[],MATCH($A157,Data[Dist],0),MATCH(F$6,Data[#Headers],0))</f>
        <v>645616</v>
      </c>
      <c r="G157" s="22">
        <f>INDEX(Data[],MATCH($A157,Data[Dist],0),MATCH(G$6,Data[#Headers],0))</f>
        <v>2596160</v>
      </c>
      <c r="H157" s="22">
        <f>INDEX(Data[],MATCH($A157,Data[Dist],0),MATCH(H$6,Data[#Headers],0))-G157</f>
        <v>3894242</v>
      </c>
      <c r="I157" s="25"/>
      <c r="J157" s="22">
        <f>INDEX(Notes!$I$2:$N$11,MATCH(Notes!$B$2,Notes!$I$2:$I$11,0),4)*$C157</f>
        <v>2596160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649040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4805200</v>
      </c>
      <c r="E158" s="160">
        <f>INDEX(Data[],MATCH($A158,Data[Dist],0),MATCH(E$6,Data[#Headers],0))</f>
        <v>4805201</v>
      </c>
      <c r="F158" s="160">
        <f>INDEX(Data[],MATCH($A158,Data[Dist],0),MATCH(F$6,Data[#Headers],0))</f>
        <v>4805199</v>
      </c>
      <c r="G158" s="22">
        <f>INDEX(Data[],MATCH($A158,Data[Dist],0),MATCH(G$6,Data[#Headers],0))</f>
        <v>19327764</v>
      </c>
      <c r="H158" s="22">
        <f>INDEX(Data[],MATCH($A158,Data[Dist],0),MATCH(H$6,Data[#Headers],0))-G158</f>
        <v>28991643</v>
      </c>
      <c r="I158" s="25"/>
      <c r="J158" s="22">
        <f>INDEX(Notes!$I$2:$N$11,MATCH(Notes!$B$2,Notes!$I$2:$I$11,0),4)*$C158</f>
        <v>19327764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4831941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1594419</v>
      </c>
      <c r="E159" s="160">
        <f>INDEX(Data[],MATCH($A159,Data[Dist],0),MATCH(E$6,Data[#Headers],0))</f>
        <v>1594419</v>
      </c>
      <c r="F159" s="160">
        <f>INDEX(Data[],MATCH($A159,Data[Dist],0),MATCH(F$6,Data[#Headers],0))</f>
        <v>1594417</v>
      </c>
      <c r="G159" s="22">
        <f>INDEX(Data[],MATCH($A159,Data[Dist],0),MATCH(G$6,Data[#Headers],0))</f>
        <v>6406004</v>
      </c>
      <c r="H159" s="22">
        <f>INDEX(Data[],MATCH($A159,Data[Dist],0),MATCH(H$6,Data[#Headers],0))-G159</f>
        <v>9609007</v>
      </c>
      <c r="I159" s="25"/>
      <c r="J159" s="22">
        <f>INDEX(Notes!$I$2:$N$11,MATCH(Notes!$B$2,Notes!$I$2:$I$11,0),4)*$C159</f>
        <v>6406004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1601501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224437</v>
      </c>
      <c r="E160" s="160">
        <f>INDEX(Data[],MATCH($A160,Data[Dist],0),MATCH(E$6,Data[#Headers],0))</f>
        <v>224437</v>
      </c>
      <c r="F160" s="160">
        <f>INDEX(Data[],MATCH($A160,Data[Dist],0),MATCH(F$6,Data[#Headers],0))</f>
        <v>224436</v>
      </c>
      <c r="G160" s="22">
        <f>INDEX(Data[],MATCH($A160,Data[Dist],0),MATCH(G$6,Data[#Headers],0))</f>
        <v>903268</v>
      </c>
      <c r="H160" s="22">
        <f>INDEX(Data[],MATCH($A160,Data[Dist],0),MATCH(H$6,Data[#Headers],0))-G160</f>
        <v>1354906</v>
      </c>
      <c r="I160" s="25"/>
      <c r="J160" s="22">
        <f>INDEX(Notes!$I$2:$N$11,MATCH(Notes!$B$2,Notes!$I$2:$I$11,0),4)*$C160</f>
        <v>903268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225817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315509</v>
      </c>
      <c r="E161" s="160">
        <f>INDEX(Data[],MATCH($A161,Data[Dist],0),MATCH(E$6,Data[#Headers],0))</f>
        <v>315510</v>
      </c>
      <c r="F161" s="160">
        <f>INDEX(Data[],MATCH($A161,Data[Dist],0),MATCH(F$6,Data[#Headers],0))</f>
        <v>315508</v>
      </c>
      <c r="G161" s="22">
        <f>INDEX(Data[],MATCH($A161,Data[Dist],0),MATCH(G$6,Data[#Headers],0))</f>
        <v>1269252</v>
      </c>
      <c r="H161" s="22">
        <f>INDEX(Data[],MATCH($A161,Data[Dist],0),MATCH(H$6,Data[#Headers],0))-G161</f>
        <v>1903877</v>
      </c>
      <c r="I161" s="25"/>
      <c r="J161" s="22">
        <f>INDEX(Notes!$I$2:$N$11,MATCH(Notes!$B$2,Notes!$I$2:$I$11,0),4)*$C161</f>
        <v>1269252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317313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1359390</v>
      </c>
      <c r="E162" s="160">
        <f>INDEX(Data[],MATCH($A162,Data[Dist],0),MATCH(E$6,Data[#Headers],0))</f>
        <v>1359390</v>
      </c>
      <c r="F162" s="160">
        <f>INDEX(Data[],MATCH($A162,Data[Dist],0),MATCH(F$6,Data[#Headers],0))</f>
        <v>1359390</v>
      </c>
      <c r="G162" s="22">
        <f>INDEX(Data[],MATCH($A162,Data[Dist],0),MATCH(G$6,Data[#Headers],0))</f>
        <v>5464532</v>
      </c>
      <c r="H162" s="22">
        <f>INDEX(Data[],MATCH($A162,Data[Dist],0),MATCH(H$6,Data[#Headers],0))-G162</f>
        <v>8196795</v>
      </c>
      <c r="I162" s="25"/>
      <c r="J162" s="22">
        <f>INDEX(Notes!$I$2:$N$11,MATCH(Notes!$B$2,Notes!$I$2:$I$11,0),4)*$C162</f>
        <v>5464532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1366133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343874</v>
      </c>
      <c r="E163" s="160">
        <f>INDEX(Data[],MATCH($A163,Data[Dist],0),MATCH(E$6,Data[#Headers],0))</f>
        <v>343875</v>
      </c>
      <c r="F163" s="160">
        <f>INDEX(Data[],MATCH($A163,Data[Dist],0),MATCH(F$6,Data[#Headers],0))</f>
        <v>343873</v>
      </c>
      <c r="G163" s="22">
        <f>INDEX(Data[],MATCH($A163,Data[Dist],0),MATCH(G$6,Data[#Headers],0))</f>
        <v>1384148</v>
      </c>
      <c r="H163" s="22">
        <f>INDEX(Data[],MATCH($A163,Data[Dist],0),MATCH(H$6,Data[#Headers],0))-G163</f>
        <v>2076226</v>
      </c>
      <c r="I163" s="25"/>
      <c r="J163" s="22">
        <f>INDEX(Notes!$I$2:$N$11,MATCH(Notes!$B$2,Notes!$I$2:$I$11,0),4)*$C163</f>
        <v>1384148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346037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294161</v>
      </c>
      <c r="E164" s="160">
        <f>INDEX(Data[],MATCH($A164,Data[Dist],0),MATCH(E$6,Data[#Headers],0))</f>
        <v>294162</v>
      </c>
      <c r="F164" s="160">
        <f>INDEX(Data[],MATCH($A164,Data[Dist],0),MATCH(F$6,Data[#Headers],0))</f>
        <v>294160</v>
      </c>
      <c r="G164" s="22">
        <f>INDEX(Data[],MATCH($A164,Data[Dist],0),MATCH(G$6,Data[#Headers],0))</f>
        <v>1181800</v>
      </c>
      <c r="H164" s="22">
        <f>INDEX(Data[],MATCH($A164,Data[Dist],0),MATCH(H$6,Data[#Headers],0))-G164</f>
        <v>1772704</v>
      </c>
      <c r="I164" s="25"/>
      <c r="J164" s="22">
        <f>INDEX(Notes!$I$2:$N$11,MATCH(Notes!$B$2,Notes!$I$2:$I$11,0),4)*$C164</f>
        <v>1181800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295450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195394</v>
      </c>
      <c r="E165" s="160">
        <f>INDEX(Data[],MATCH($A165,Data[Dist],0),MATCH(E$6,Data[#Headers],0))</f>
        <v>195395</v>
      </c>
      <c r="F165" s="160">
        <f>INDEX(Data[],MATCH($A165,Data[Dist],0),MATCH(F$6,Data[#Headers],0))</f>
        <v>195393</v>
      </c>
      <c r="G165" s="22">
        <f>INDEX(Data[],MATCH($A165,Data[Dist],0),MATCH(G$6,Data[#Headers],0))</f>
        <v>786160</v>
      </c>
      <c r="H165" s="22">
        <f>INDEX(Data[],MATCH($A165,Data[Dist],0),MATCH(H$6,Data[#Headers],0))-G165</f>
        <v>1179241</v>
      </c>
      <c r="I165" s="25"/>
      <c r="J165" s="22">
        <f>INDEX(Notes!$I$2:$N$11,MATCH(Notes!$B$2,Notes!$I$2:$I$11,0),4)*$C165</f>
        <v>786160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196540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397717</v>
      </c>
      <c r="E166" s="160">
        <f>INDEX(Data[],MATCH($A166,Data[Dist],0),MATCH(E$6,Data[#Headers],0))</f>
        <v>397717</v>
      </c>
      <c r="F166" s="160">
        <f>INDEX(Data[],MATCH($A166,Data[Dist],0),MATCH(F$6,Data[#Headers],0))</f>
        <v>397715</v>
      </c>
      <c r="G166" s="22">
        <f>INDEX(Data[],MATCH($A166,Data[Dist],0),MATCH(G$6,Data[#Headers],0))</f>
        <v>1600228</v>
      </c>
      <c r="H166" s="22">
        <f>INDEX(Data[],MATCH($A166,Data[Dist],0),MATCH(H$6,Data[#Headers],0))-G166</f>
        <v>2400346</v>
      </c>
      <c r="I166" s="25"/>
      <c r="J166" s="22">
        <f>INDEX(Notes!$I$2:$N$11,MATCH(Notes!$B$2,Notes!$I$2:$I$11,0),4)*$C166</f>
        <v>1600228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400057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310618</v>
      </c>
      <c r="E167" s="160">
        <f>INDEX(Data[],MATCH($A167,Data[Dist],0),MATCH(E$6,Data[#Headers],0))</f>
        <v>310617</v>
      </c>
      <c r="F167" s="160">
        <f>INDEX(Data[],MATCH($A167,Data[Dist],0),MATCH(F$6,Data[#Headers],0))</f>
        <v>310618</v>
      </c>
      <c r="G167" s="22">
        <f>INDEX(Data[],MATCH($A167,Data[Dist],0),MATCH(G$6,Data[#Headers],0))</f>
        <v>1250512</v>
      </c>
      <c r="H167" s="22">
        <f>INDEX(Data[],MATCH($A167,Data[Dist],0),MATCH(H$6,Data[#Headers],0))-G167</f>
        <v>1875769</v>
      </c>
      <c r="I167" s="25"/>
      <c r="J167" s="22">
        <f>INDEX(Notes!$I$2:$N$11,MATCH(Notes!$B$2,Notes!$I$2:$I$11,0),4)*$C167</f>
        <v>1250512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312628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1548641</v>
      </c>
      <c r="E168" s="160">
        <f>INDEX(Data[],MATCH($A168,Data[Dist],0),MATCH(E$6,Data[#Headers],0))</f>
        <v>1548641</v>
      </c>
      <c r="F168" s="160">
        <f>INDEX(Data[],MATCH($A168,Data[Dist],0),MATCH(F$6,Data[#Headers],0))</f>
        <v>1548639</v>
      </c>
      <c r="G168" s="22">
        <f>INDEX(Data[],MATCH($A168,Data[Dist],0),MATCH(G$6,Data[#Headers],0))</f>
        <v>6228792</v>
      </c>
      <c r="H168" s="22">
        <f>INDEX(Data[],MATCH($A168,Data[Dist],0),MATCH(H$6,Data[#Headers],0))-G168</f>
        <v>9343189</v>
      </c>
      <c r="I168" s="25"/>
      <c r="J168" s="22">
        <f>INDEX(Notes!$I$2:$N$11,MATCH(Notes!$B$2,Notes!$I$2:$I$11,0),4)*$C168</f>
        <v>6228792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1557198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328163</v>
      </c>
      <c r="E169" s="160">
        <f>INDEX(Data[],MATCH($A169,Data[Dist],0),MATCH(E$6,Data[#Headers],0))</f>
        <v>328163</v>
      </c>
      <c r="F169" s="160">
        <f>INDEX(Data[],MATCH($A169,Data[Dist],0),MATCH(F$6,Data[#Headers],0))</f>
        <v>328161</v>
      </c>
      <c r="G169" s="22">
        <f>INDEX(Data[],MATCH($A169,Data[Dist],0),MATCH(G$6,Data[#Headers],0))</f>
        <v>1319548</v>
      </c>
      <c r="H169" s="22">
        <f>INDEX(Data[],MATCH($A169,Data[Dist],0),MATCH(H$6,Data[#Headers],0))-G169</f>
        <v>1979322</v>
      </c>
      <c r="I169" s="25"/>
      <c r="J169" s="22">
        <f>INDEX(Notes!$I$2:$N$11,MATCH(Notes!$B$2,Notes!$I$2:$I$11,0),4)*$C169</f>
        <v>1319548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329887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1560528</v>
      </c>
      <c r="E170" s="160">
        <f>INDEX(Data[],MATCH($A170,Data[Dist],0),MATCH(E$6,Data[#Headers],0))</f>
        <v>1560528</v>
      </c>
      <c r="F170" s="160">
        <f>INDEX(Data[],MATCH($A170,Data[Dist],0),MATCH(F$6,Data[#Headers],0))</f>
        <v>1560529</v>
      </c>
      <c r="G170" s="22">
        <f>INDEX(Data[],MATCH($A170,Data[Dist],0),MATCH(G$6,Data[#Headers],0))</f>
        <v>6282780</v>
      </c>
      <c r="H170" s="22">
        <f>INDEX(Data[],MATCH($A170,Data[Dist],0),MATCH(H$6,Data[#Headers],0))-G170</f>
        <v>9424168</v>
      </c>
      <c r="I170" s="25"/>
      <c r="J170" s="22">
        <f>INDEX(Notes!$I$2:$N$11,MATCH(Notes!$B$2,Notes!$I$2:$I$11,0),4)*$C170</f>
        <v>6282780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1570695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475145</v>
      </c>
      <c r="E171" s="160">
        <f>INDEX(Data[],MATCH($A171,Data[Dist],0),MATCH(E$6,Data[#Headers],0))</f>
        <v>475145</v>
      </c>
      <c r="F171" s="160">
        <f>INDEX(Data[],MATCH($A171,Data[Dist],0),MATCH(F$6,Data[#Headers],0))</f>
        <v>475145</v>
      </c>
      <c r="G171" s="22">
        <f>INDEX(Data[],MATCH($A171,Data[Dist],0),MATCH(G$6,Data[#Headers],0))</f>
        <v>1911692</v>
      </c>
      <c r="H171" s="22">
        <f>INDEX(Data[],MATCH($A171,Data[Dist],0),MATCH(H$6,Data[#Headers],0))-G171</f>
        <v>2867542</v>
      </c>
      <c r="I171" s="25"/>
      <c r="J171" s="22">
        <f>INDEX(Notes!$I$2:$N$11,MATCH(Notes!$B$2,Notes!$I$2:$I$11,0),4)*$C171</f>
        <v>1911692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477923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5472190</v>
      </c>
      <c r="E172" s="160">
        <f>INDEX(Data[],MATCH($A172,Data[Dist],0),MATCH(E$6,Data[#Headers],0))</f>
        <v>5472190</v>
      </c>
      <c r="F172" s="160">
        <f>INDEX(Data[],MATCH($A172,Data[Dist],0),MATCH(F$6,Data[#Headers],0))</f>
        <v>5472191</v>
      </c>
      <c r="G172" s="22">
        <f>INDEX(Data[],MATCH($A172,Data[Dist],0),MATCH(G$6,Data[#Headers],0))</f>
        <v>22006452</v>
      </c>
      <c r="H172" s="22">
        <f>INDEX(Data[],MATCH($A172,Data[Dist],0),MATCH(H$6,Data[#Headers],0))-G172</f>
        <v>33009677</v>
      </c>
      <c r="I172" s="25"/>
      <c r="J172" s="22">
        <f>INDEX(Notes!$I$2:$N$11,MATCH(Notes!$B$2,Notes!$I$2:$I$11,0),4)*$C172</f>
        <v>22006452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5501613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505978</v>
      </c>
      <c r="E173" s="160">
        <f>INDEX(Data[],MATCH($A173,Data[Dist],0),MATCH(E$6,Data[#Headers],0))</f>
        <v>505978</v>
      </c>
      <c r="F173" s="160">
        <f>INDEX(Data[],MATCH($A173,Data[Dist],0),MATCH(F$6,Data[#Headers],0))</f>
        <v>505978</v>
      </c>
      <c r="G173" s="22">
        <f>INDEX(Data[],MATCH($A173,Data[Dist],0),MATCH(G$6,Data[#Headers],0))</f>
        <v>2034188</v>
      </c>
      <c r="H173" s="22">
        <f>INDEX(Data[],MATCH($A173,Data[Dist],0),MATCH(H$6,Data[#Headers],0))-G173</f>
        <v>3051283</v>
      </c>
      <c r="I173" s="25"/>
      <c r="J173" s="22">
        <f>INDEX(Notes!$I$2:$N$11,MATCH(Notes!$B$2,Notes!$I$2:$I$11,0),4)*$C173</f>
        <v>2034188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508547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417765</v>
      </c>
      <c r="E174" s="160">
        <f>INDEX(Data[],MATCH($A174,Data[Dist],0),MATCH(E$6,Data[#Headers],0))</f>
        <v>417765</v>
      </c>
      <c r="F174" s="160">
        <f>INDEX(Data[],MATCH($A174,Data[Dist],0),MATCH(F$6,Data[#Headers],0))</f>
        <v>417766</v>
      </c>
      <c r="G174" s="22">
        <f>INDEX(Data[],MATCH($A174,Data[Dist],0),MATCH(G$6,Data[#Headers],0))</f>
        <v>1680292</v>
      </c>
      <c r="H174" s="22">
        <f>INDEX(Data[],MATCH($A174,Data[Dist],0),MATCH(H$6,Data[#Headers],0))-G174</f>
        <v>2520440</v>
      </c>
      <c r="I174" s="25"/>
      <c r="J174" s="22">
        <f>INDEX(Notes!$I$2:$N$11,MATCH(Notes!$B$2,Notes!$I$2:$I$11,0),4)*$C174</f>
        <v>1680292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420073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185207</v>
      </c>
      <c r="E175" s="160">
        <f>INDEX(Data[],MATCH($A175,Data[Dist],0),MATCH(E$6,Data[#Headers],0))</f>
        <v>185208</v>
      </c>
      <c r="F175" s="160">
        <f>INDEX(Data[],MATCH($A175,Data[Dist],0),MATCH(F$6,Data[#Headers],0))</f>
        <v>185206</v>
      </c>
      <c r="G175" s="22">
        <f>INDEX(Data[],MATCH($A175,Data[Dist],0),MATCH(G$6,Data[#Headers],0))</f>
        <v>745680</v>
      </c>
      <c r="H175" s="22">
        <f>INDEX(Data[],MATCH($A175,Data[Dist],0),MATCH(H$6,Data[#Headers],0))-G175</f>
        <v>1118521</v>
      </c>
      <c r="I175" s="25"/>
      <c r="J175" s="22">
        <f>INDEX(Notes!$I$2:$N$11,MATCH(Notes!$B$2,Notes!$I$2:$I$11,0),4)*$C175</f>
        <v>745680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186420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455409</v>
      </c>
      <c r="E176" s="160">
        <f>INDEX(Data[],MATCH($A176,Data[Dist],0),MATCH(E$6,Data[#Headers],0))</f>
        <v>455409</v>
      </c>
      <c r="F176" s="160">
        <f>INDEX(Data[],MATCH($A176,Data[Dist],0),MATCH(F$6,Data[#Headers],0))</f>
        <v>455408</v>
      </c>
      <c r="G176" s="22">
        <f>INDEX(Data[],MATCH($A176,Data[Dist],0),MATCH(G$6,Data[#Headers],0))</f>
        <v>1832156</v>
      </c>
      <c r="H176" s="22">
        <f>INDEX(Data[],MATCH($A176,Data[Dist],0),MATCH(H$6,Data[#Headers],0))-G176</f>
        <v>2748238</v>
      </c>
      <c r="I176" s="25"/>
      <c r="J176" s="22">
        <f>INDEX(Notes!$I$2:$N$11,MATCH(Notes!$B$2,Notes!$I$2:$I$11,0),4)*$C176</f>
        <v>1832156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458039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278101</v>
      </c>
      <c r="E177" s="160">
        <f>INDEX(Data[],MATCH($A177,Data[Dist],0),MATCH(E$6,Data[#Headers],0))</f>
        <v>278101</v>
      </c>
      <c r="F177" s="160">
        <f>INDEX(Data[],MATCH($A177,Data[Dist],0),MATCH(F$6,Data[#Headers],0))</f>
        <v>278101</v>
      </c>
      <c r="G177" s="22">
        <f>INDEX(Data[],MATCH($A177,Data[Dist],0),MATCH(G$6,Data[#Headers],0))</f>
        <v>1119296</v>
      </c>
      <c r="H177" s="22">
        <f>INDEX(Data[],MATCH($A177,Data[Dist],0),MATCH(H$6,Data[#Headers],0))-G177</f>
        <v>1678943</v>
      </c>
      <c r="I177" s="25"/>
      <c r="J177" s="22">
        <f>INDEX(Notes!$I$2:$N$11,MATCH(Notes!$B$2,Notes!$I$2:$I$11,0),4)*$C177</f>
        <v>1119296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279824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524827</v>
      </c>
      <c r="E178" s="160">
        <f>INDEX(Data[],MATCH($A178,Data[Dist],0),MATCH(E$6,Data[#Headers],0))</f>
        <v>524827</v>
      </c>
      <c r="F178" s="160">
        <f>INDEX(Data[],MATCH($A178,Data[Dist],0),MATCH(F$6,Data[#Headers],0))</f>
        <v>524828</v>
      </c>
      <c r="G178" s="22">
        <f>INDEX(Data[],MATCH($A178,Data[Dist],0),MATCH(G$6,Data[#Headers],0))</f>
        <v>2109568</v>
      </c>
      <c r="H178" s="22">
        <f>INDEX(Data[],MATCH($A178,Data[Dist],0),MATCH(H$6,Data[#Headers],0))-G178</f>
        <v>3164353</v>
      </c>
      <c r="I178" s="25"/>
      <c r="J178" s="22">
        <f>INDEX(Notes!$I$2:$N$11,MATCH(Notes!$B$2,Notes!$I$2:$I$11,0),4)*$C178</f>
        <v>2109568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527392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323867</v>
      </c>
      <c r="E179" s="160">
        <f>INDEX(Data[],MATCH($A179,Data[Dist],0),MATCH(E$6,Data[#Headers],0))</f>
        <v>323867</v>
      </c>
      <c r="F179" s="160">
        <f>INDEX(Data[],MATCH($A179,Data[Dist],0),MATCH(F$6,Data[#Headers],0))</f>
        <v>323867</v>
      </c>
      <c r="G179" s="22">
        <f>INDEX(Data[],MATCH($A179,Data[Dist],0),MATCH(G$6,Data[#Headers],0))</f>
        <v>1303560</v>
      </c>
      <c r="H179" s="22">
        <f>INDEX(Data[],MATCH($A179,Data[Dist],0),MATCH(H$6,Data[#Headers],0))-G179</f>
        <v>1955342</v>
      </c>
      <c r="I179" s="25"/>
      <c r="J179" s="22">
        <f>INDEX(Notes!$I$2:$N$11,MATCH(Notes!$B$2,Notes!$I$2:$I$11,0),4)*$C179</f>
        <v>1303560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325890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345153</v>
      </c>
      <c r="E180" s="160">
        <f>INDEX(Data[],MATCH($A180,Data[Dist],0),MATCH(E$6,Data[#Headers],0))</f>
        <v>345153</v>
      </c>
      <c r="F180" s="160">
        <f>INDEX(Data[],MATCH($A180,Data[Dist],0),MATCH(F$6,Data[#Headers],0))</f>
        <v>345154</v>
      </c>
      <c r="G180" s="22">
        <f>INDEX(Data[],MATCH($A180,Data[Dist],0),MATCH(G$6,Data[#Headers],0))</f>
        <v>1390652</v>
      </c>
      <c r="H180" s="22">
        <f>INDEX(Data[],MATCH($A180,Data[Dist],0),MATCH(H$6,Data[#Headers],0))-G180</f>
        <v>2085978</v>
      </c>
      <c r="I180" s="25"/>
      <c r="J180" s="22">
        <f>INDEX(Notes!$I$2:$N$11,MATCH(Notes!$B$2,Notes!$I$2:$I$11,0),4)*$C180</f>
        <v>1390652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347663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317688</v>
      </c>
      <c r="E181" s="160">
        <f>INDEX(Data[],MATCH($A181,Data[Dist],0),MATCH(E$6,Data[#Headers],0))</f>
        <v>317688</v>
      </c>
      <c r="F181" s="160">
        <f>INDEX(Data[],MATCH($A181,Data[Dist],0),MATCH(F$6,Data[#Headers],0))</f>
        <v>317687</v>
      </c>
      <c r="G181" s="22">
        <f>INDEX(Data[],MATCH($A181,Data[Dist],0),MATCH(G$6,Data[#Headers],0))</f>
        <v>1279848</v>
      </c>
      <c r="H181" s="22">
        <f>INDEX(Data[],MATCH($A181,Data[Dist],0),MATCH(H$6,Data[#Headers],0))-G181</f>
        <v>1919767</v>
      </c>
      <c r="I181" s="25"/>
      <c r="J181" s="22">
        <f>INDEX(Notes!$I$2:$N$11,MATCH(Notes!$B$2,Notes!$I$2:$I$11,0),4)*$C181</f>
        <v>1279848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319962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974706</v>
      </c>
      <c r="E182" s="160">
        <f>INDEX(Data[],MATCH($A182,Data[Dist],0),MATCH(E$6,Data[#Headers],0))</f>
        <v>974705</v>
      </c>
      <c r="F182" s="160">
        <f>INDEX(Data[],MATCH($A182,Data[Dist],0),MATCH(F$6,Data[#Headers],0))</f>
        <v>974706</v>
      </c>
      <c r="G182" s="22">
        <f>INDEX(Data[],MATCH($A182,Data[Dist],0),MATCH(G$6,Data[#Headers],0))</f>
        <v>3917200</v>
      </c>
      <c r="H182" s="22">
        <f>INDEX(Data[],MATCH($A182,Data[Dist],0),MATCH(H$6,Data[#Headers],0))-G182</f>
        <v>5875797</v>
      </c>
      <c r="I182" s="25"/>
      <c r="J182" s="22">
        <f>INDEX(Notes!$I$2:$N$11,MATCH(Notes!$B$2,Notes!$I$2:$I$11,0),4)*$C182</f>
        <v>3917200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979300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379259</v>
      </c>
      <c r="E183" s="160">
        <f>INDEX(Data[],MATCH($A183,Data[Dist],0),MATCH(E$6,Data[#Headers],0))</f>
        <v>379259</v>
      </c>
      <c r="F183" s="160">
        <f>INDEX(Data[],MATCH($A183,Data[Dist],0),MATCH(F$6,Data[#Headers],0))</f>
        <v>379258</v>
      </c>
      <c r="G183" s="22">
        <f>INDEX(Data[],MATCH($A183,Data[Dist],0),MATCH(G$6,Data[#Headers],0))</f>
        <v>1527188</v>
      </c>
      <c r="H183" s="22">
        <f>INDEX(Data[],MATCH($A183,Data[Dist],0),MATCH(H$6,Data[#Headers],0))-G183</f>
        <v>2290784</v>
      </c>
      <c r="I183" s="25"/>
      <c r="J183" s="22">
        <f>INDEX(Notes!$I$2:$N$11,MATCH(Notes!$B$2,Notes!$I$2:$I$11,0),4)*$C183</f>
        <v>1527188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381797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211656</v>
      </c>
      <c r="E184" s="160">
        <f>INDEX(Data[],MATCH($A184,Data[Dist],0),MATCH(E$6,Data[#Headers],0))</f>
        <v>211655</v>
      </c>
      <c r="F184" s="160">
        <f>INDEX(Data[],MATCH($A184,Data[Dist],0),MATCH(F$6,Data[#Headers],0))</f>
        <v>211656</v>
      </c>
      <c r="G184" s="22">
        <f>INDEX(Data[],MATCH($A184,Data[Dist],0),MATCH(G$6,Data[#Headers],0))</f>
        <v>853744</v>
      </c>
      <c r="H184" s="22">
        <f>INDEX(Data[],MATCH($A184,Data[Dist],0),MATCH(H$6,Data[#Headers],0))-G184</f>
        <v>1280619</v>
      </c>
      <c r="I184" s="25"/>
      <c r="J184" s="22">
        <f>INDEX(Notes!$I$2:$N$11,MATCH(Notes!$B$2,Notes!$I$2:$I$11,0),4)*$C184</f>
        <v>853744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213436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1460835</v>
      </c>
      <c r="E185" s="160">
        <f>INDEX(Data[],MATCH($A185,Data[Dist],0),MATCH(E$6,Data[#Headers],0))</f>
        <v>1460835</v>
      </c>
      <c r="F185" s="160">
        <f>INDEX(Data[],MATCH($A185,Data[Dist],0),MATCH(F$6,Data[#Headers],0))</f>
        <v>1460835</v>
      </c>
      <c r="G185" s="22">
        <f>INDEX(Data[],MATCH($A185,Data[Dist],0),MATCH(G$6,Data[#Headers],0))</f>
        <v>5870868</v>
      </c>
      <c r="H185" s="22">
        <f>INDEX(Data[],MATCH($A185,Data[Dist],0),MATCH(H$6,Data[#Headers],0))-G185</f>
        <v>8806301</v>
      </c>
      <c r="I185" s="25"/>
      <c r="J185" s="22">
        <f>INDEX(Notes!$I$2:$N$11,MATCH(Notes!$B$2,Notes!$I$2:$I$11,0),4)*$C185</f>
        <v>5870868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1467717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4646958</v>
      </c>
      <c r="E186" s="160">
        <f>INDEX(Data[],MATCH($A186,Data[Dist],0),MATCH(E$6,Data[#Headers],0))</f>
        <v>4646959</v>
      </c>
      <c r="F186" s="160">
        <f>INDEX(Data[],MATCH($A186,Data[Dist],0),MATCH(F$6,Data[#Headers],0))</f>
        <v>4646957</v>
      </c>
      <c r="G186" s="22">
        <f>INDEX(Data[],MATCH($A186,Data[Dist],0),MATCH(G$6,Data[#Headers],0))</f>
        <v>18670144</v>
      </c>
      <c r="H186" s="22">
        <f>INDEX(Data[],MATCH($A186,Data[Dist],0),MATCH(H$6,Data[#Headers],0))-G186</f>
        <v>28005212</v>
      </c>
      <c r="I186" s="25"/>
      <c r="J186" s="22">
        <f>INDEX(Notes!$I$2:$N$11,MATCH(Notes!$B$2,Notes!$I$2:$I$11,0),4)*$C186</f>
        <v>18670144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4667536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332498</v>
      </c>
      <c r="E187" s="160">
        <f>INDEX(Data[],MATCH($A187,Data[Dist],0),MATCH(E$6,Data[#Headers],0))</f>
        <v>332497</v>
      </c>
      <c r="F187" s="160">
        <f>INDEX(Data[],MATCH($A187,Data[Dist],0),MATCH(F$6,Data[#Headers],0))</f>
        <v>332498</v>
      </c>
      <c r="G187" s="22">
        <f>INDEX(Data[],MATCH($A187,Data[Dist],0),MATCH(G$6,Data[#Headers],0))</f>
        <v>1337824</v>
      </c>
      <c r="H187" s="22">
        <f>INDEX(Data[],MATCH($A187,Data[Dist],0),MATCH(H$6,Data[#Headers],0))-G187</f>
        <v>2006732</v>
      </c>
      <c r="I187" s="25"/>
      <c r="J187" s="22">
        <f>INDEX(Notes!$I$2:$N$11,MATCH(Notes!$B$2,Notes!$I$2:$I$11,0),4)*$C187</f>
        <v>1337824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334456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2439409</v>
      </c>
      <c r="E188" s="160">
        <f>INDEX(Data[],MATCH($A188,Data[Dist],0),MATCH(E$6,Data[#Headers],0))</f>
        <v>2439408</v>
      </c>
      <c r="F188" s="160">
        <f>INDEX(Data[],MATCH($A188,Data[Dist],0),MATCH(F$6,Data[#Headers],0))</f>
        <v>2439409</v>
      </c>
      <c r="G188" s="22">
        <f>INDEX(Data[],MATCH($A188,Data[Dist],0),MATCH(G$6,Data[#Headers],0))</f>
        <v>9809772</v>
      </c>
      <c r="H188" s="22">
        <f>INDEX(Data[],MATCH($A188,Data[Dist],0),MATCH(H$6,Data[#Headers],0))-G188</f>
        <v>14714655</v>
      </c>
      <c r="I188" s="25"/>
      <c r="J188" s="22">
        <f>INDEX(Notes!$I$2:$N$11,MATCH(Notes!$B$2,Notes!$I$2:$I$11,0),4)*$C188</f>
        <v>9809772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2452443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976362</v>
      </c>
      <c r="E189" s="160">
        <f>INDEX(Data[],MATCH($A189,Data[Dist],0),MATCH(E$6,Data[#Headers],0))</f>
        <v>976361</v>
      </c>
      <c r="F189" s="160">
        <f>INDEX(Data[],MATCH($A189,Data[Dist],0),MATCH(F$6,Data[#Headers],0))</f>
        <v>976362</v>
      </c>
      <c r="G189" s="22">
        <f>INDEX(Data[],MATCH($A189,Data[Dist],0),MATCH(G$6,Data[#Headers],0))</f>
        <v>3928660</v>
      </c>
      <c r="H189" s="22">
        <f>INDEX(Data[],MATCH($A189,Data[Dist],0),MATCH(H$6,Data[#Headers],0))-G189</f>
        <v>5892994</v>
      </c>
      <c r="I189" s="25"/>
      <c r="J189" s="22">
        <f>INDEX(Notes!$I$2:$N$11,MATCH(Notes!$B$2,Notes!$I$2:$I$11,0),4)*$C189</f>
        <v>3928660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982165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555679</v>
      </c>
      <c r="E190" s="160">
        <f>INDEX(Data[],MATCH($A190,Data[Dist],0),MATCH(E$6,Data[#Headers],0))</f>
        <v>555679</v>
      </c>
      <c r="F190" s="160">
        <f>INDEX(Data[],MATCH($A190,Data[Dist],0),MATCH(F$6,Data[#Headers],0))</f>
        <v>555677</v>
      </c>
      <c r="G190" s="22">
        <f>INDEX(Data[],MATCH($A190,Data[Dist],0),MATCH(G$6,Data[#Headers],0))</f>
        <v>2236116</v>
      </c>
      <c r="H190" s="22">
        <f>INDEX(Data[],MATCH($A190,Data[Dist],0),MATCH(H$6,Data[#Headers],0))-G190</f>
        <v>3354178</v>
      </c>
      <c r="I190" s="25"/>
      <c r="J190" s="22">
        <f>INDEX(Notes!$I$2:$N$11,MATCH(Notes!$B$2,Notes!$I$2:$I$11,0),4)*$C190</f>
        <v>2236116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559029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248792</v>
      </c>
      <c r="E191" s="160">
        <f>INDEX(Data[],MATCH($A191,Data[Dist],0),MATCH(E$6,Data[#Headers],0))</f>
        <v>248793</v>
      </c>
      <c r="F191" s="160">
        <f>INDEX(Data[],MATCH($A191,Data[Dist],0),MATCH(F$6,Data[#Headers],0))</f>
        <v>248791</v>
      </c>
      <c r="G191" s="22">
        <f>INDEX(Data[],MATCH($A191,Data[Dist],0),MATCH(G$6,Data[#Headers],0))</f>
        <v>999884</v>
      </c>
      <c r="H191" s="22">
        <f>INDEX(Data[],MATCH($A191,Data[Dist],0),MATCH(H$6,Data[#Headers],0))-G191</f>
        <v>1499822</v>
      </c>
      <c r="I191" s="25"/>
      <c r="J191" s="22">
        <f>INDEX(Notes!$I$2:$N$11,MATCH(Notes!$B$2,Notes!$I$2:$I$11,0),4)*$C191</f>
        <v>999884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249971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314168</v>
      </c>
      <c r="E192" s="160">
        <f>INDEX(Data[],MATCH($A192,Data[Dist],0),MATCH(E$6,Data[#Headers],0))</f>
        <v>314169</v>
      </c>
      <c r="F192" s="160">
        <f>INDEX(Data[],MATCH($A192,Data[Dist],0),MATCH(F$6,Data[#Headers],0))</f>
        <v>314167</v>
      </c>
      <c r="G192" s="22">
        <f>INDEX(Data[],MATCH($A192,Data[Dist],0),MATCH(G$6,Data[#Headers],0))</f>
        <v>1264356</v>
      </c>
      <c r="H192" s="22">
        <f>INDEX(Data[],MATCH($A192,Data[Dist],0),MATCH(H$6,Data[#Headers],0))-G192</f>
        <v>1896536</v>
      </c>
      <c r="I192" s="25"/>
      <c r="J192" s="22">
        <f>INDEX(Notes!$I$2:$N$11,MATCH(Notes!$B$2,Notes!$I$2:$I$11,0),4)*$C192</f>
        <v>1264356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316089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823428</v>
      </c>
      <c r="E193" s="160">
        <f>INDEX(Data[],MATCH($A193,Data[Dist],0),MATCH(E$6,Data[#Headers],0))</f>
        <v>823428</v>
      </c>
      <c r="F193" s="160">
        <f>INDEX(Data[],MATCH($A193,Data[Dist],0),MATCH(F$6,Data[#Headers],0))</f>
        <v>823427</v>
      </c>
      <c r="G193" s="22">
        <f>INDEX(Data[],MATCH($A193,Data[Dist],0),MATCH(G$6,Data[#Headers],0))</f>
        <v>3312516</v>
      </c>
      <c r="H193" s="22">
        <f>INDEX(Data[],MATCH($A193,Data[Dist],0),MATCH(H$6,Data[#Headers],0))-G193</f>
        <v>4968772</v>
      </c>
      <c r="I193" s="25"/>
      <c r="J193" s="22">
        <f>INDEX(Notes!$I$2:$N$11,MATCH(Notes!$B$2,Notes!$I$2:$I$11,0),4)*$C193</f>
        <v>3312516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828129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519180</v>
      </c>
      <c r="E194" s="160">
        <f>INDEX(Data[],MATCH($A194,Data[Dist],0),MATCH(E$6,Data[#Headers],0))</f>
        <v>519181</v>
      </c>
      <c r="F194" s="160">
        <f>INDEX(Data[],MATCH($A194,Data[Dist],0),MATCH(F$6,Data[#Headers],0))</f>
        <v>519179</v>
      </c>
      <c r="G194" s="22">
        <f>INDEX(Data[],MATCH($A194,Data[Dist],0),MATCH(G$6,Data[#Headers],0))</f>
        <v>2088400</v>
      </c>
      <c r="H194" s="22">
        <f>INDEX(Data[],MATCH($A194,Data[Dist],0),MATCH(H$6,Data[#Headers],0))-G194</f>
        <v>3132599</v>
      </c>
      <c r="I194" s="25"/>
      <c r="J194" s="22">
        <f>INDEX(Notes!$I$2:$N$11,MATCH(Notes!$B$2,Notes!$I$2:$I$11,0),4)*$C194</f>
        <v>2088400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522100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585399</v>
      </c>
      <c r="E195" s="160">
        <f>INDEX(Data[],MATCH($A195,Data[Dist],0),MATCH(E$6,Data[#Headers],0))</f>
        <v>585399</v>
      </c>
      <c r="F195" s="160">
        <f>INDEX(Data[],MATCH($A195,Data[Dist],0),MATCH(F$6,Data[#Headers],0))</f>
        <v>585400</v>
      </c>
      <c r="G195" s="22">
        <f>INDEX(Data[],MATCH($A195,Data[Dist],0),MATCH(G$6,Data[#Headers],0))</f>
        <v>2353944</v>
      </c>
      <c r="H195" s="22">
        <f>INDEX(Data[],MATCH($A195,Data[Dist],0),MATCH(H$6,Data[#Headers],0))-G195</f>
        <v>3530920</v>
      </c>
      <c r="I195" s="25"/>
      <c r="J195" s="22">
        <f>INDEX(Notes!$I$2:$N$11,MATCH(Notes!$B$2,Notes!$I$2:$I$11,0),4)*$C195</f>
        <v>2353944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588486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197243</v>
      </c>
      <c r="E196" s="160">
        <f>INDEX(Data[],MATCH($A196,Data[Dist],0),MATCH(E$6,Data[#Headers],0))</f>
        <v>197243</v>
      </c>
      <c r="F196" s="160">
        <f>INDEX(Data[],MATCH($A196,Data[Dist],0),MATCH(F$6,Data[#Headers],0))</f>
        <v>197242</v>
      </c>
      <c r="G196" s="22">
        <f>INDEX(Data[],MATCH($A196,Data[Dist],0),MATCH(G$6,Data[#Headers],0))</f>
        <v>796156</v>
      </c>
      <c r="H196" s="22">
        <f>INDEX(Data[],MATCH($A196,Data[Dist],0),MATCH(H$6,Data[#Headers],0))-G196</f>
        <v>1194232</v>
      </c>
      <c r="I196" s="25"/>
      <c r="J196" s="22">
        <f>INDEX(Notes!$I$2:$N$11,MATCH(Notes!$B$2,Notes!$I$2:$I$11,0),4)*$C196</f>
        <v>796156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199039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666999</v>
      </c>
      <c r="E197" s="160">
        <f>INDEX(Data[],MATCH($A197,Data[Dist],0),MATCH(E$6,Data[#Headers],0))</f>
        <v>666999</v>
      </c>
      <c r="F197" s="160">
        <f>INDEX(Data[],MATCH($A197,Data[Dist],0),MATCH(F$6,Data[#Headers],0))</f>
        <v>666997</v>
      </c>
      <c r="G197" s="22">
        <f>INDEX(Data[],MATCH($A197,Data[Dist],0),MATCH(G$6,Data[#Headers],0))</f>
        <v>2682840</v>
      </c>
      <c r="H197" s="22">
        <f>INDEX(Data[],MATCH($A197,Data[Dist],0),MATCH(H$6,Data[#Headers],0))-G197</f>
        <v>4024255</v>
      </c>
      <c r="I197" s="25"/>
      <c r="J197" s="22">
        <f>INDEX(Notes!$I$2:$N$11,MATCH(Notes!$B$2,Notes!$I$2:$I$11,0),4)*$C197</f>
        <v>2682840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670710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245107</v>
      </c>
      <c r="E198" s="160">
        <f>INDEX(Data[],MATCH($A198,Data[Dist],0),MATCH(E$6,Data[#Headers],0))</f>
        <v>245107</v>
      </c>
      <c r="F198" s="160">
        <f>INDEX(Data[],MATCH($A198,Data[Dist],0),MATCH(F$6,Data[#Headers],0))</f>
        <v>245105</v>
      </c>
      <c r="G198" s="22">
        <f>INDEX(Data[],MATCH($A198,Data[Dist],0),MATCH(G$6,Data[#Headers],0))</f>
        <v>985720</v>
      </c>
      <c r="H198" s="22">
        <f>INDEX(Data[],MATCH($A198,Data[Dist],0),MATCH(H$6,Data[#Headers],0))-G198</f>
        <v>1478576</v>
      </c>
      <c r="I198" s="25"/>
      <c r="J198" s="22">
        <f>INDEX(Notes!$I$2:$N$11,MATCH(Notes!$B$2,Notes!$I$2:$I$11,0),4)*$C198</f>
        <v>985720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246430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158433</v>
      </c>
      <c r="E199" s="160">
        <f>INDEX(Data[],MATCH($A199,Data[Dist],0),MATCH(E$6,Data[#Headers],0))</f>
        <v>158432</v>
      </c>
      <c r="F199" s="160">
        <f>INDEX(Data[],MATCH($A199,Data[Dist],0),MATCH(F$6,Data[#Headers],0))</f>
        <v>158433</v>
      </c>
      <c r="G199" s="22">
        <f>INDEX(Data[],MATCH($A199,Data[Dist],0),MATCH(G$6,Data[#Headers],0))</f>
        <v>636972</v>
      </c>
      <c r="H199" s="22">
        <f>INDEX(Data[],MATCH($A199,Data[Dist],0),MATCH(H$6,Data[#Headers],0))-G199</f>
        <v>955455</v>
      </c>
      <c r="I199" s="25"/>
      <c r="J199" s="22">
        <f>INDEX(Notes!$I$2:$N$11,MATCH(Notes!$B$2,Notes!$I$2:$I$11,0),4)*$C199</f>
        <v>636972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159243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144632</v>
      </c>
      <c r="E200" s="160">
        <f>INDEX(Data[],MATCH($A200,Data[Dist],0),MATCH(E$6,Data[#Headers],0))</f>
        <v>144632</v>
      </c>
      <c r="F200" s="160">
        <f>INDEX(Data[],MATCH($A200,Data[Dist],0),MATCH(F$6,Data[#Headers],0))</f>
        <v>144630</v>
      </c>
      <c r="G200" s="22">
        <f>INDEX(Data[],MATCH($A200,Data[Dist],0),MATCH(G$6,Data[#Headers],0))</f>
        <v>581500</v>
      </c>
      <c r="H200" s="22">
        <f>INDEX(Data[],MATCH($A200,Data[Dist],0),MATCH(H$6,Data[#Headers],0))-G200</f>
        <v>872246</v>
      </c>
      <c r="I200" s="25"/>
      <c r="J200" s="22">
        <f>INDEX(Notes!$I$2:$N$11,MATCH(Notes!$B$2,Notes!$I$2:$I$11,0),4)*$C200</f>
        <v>581500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145375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INDEX($A$7:$H$331,MATCH($S200,$A$7:$A$331,0),3)-Q200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125536</v>
      </c>
      <c r="E201" s="160">
        <f>INDEX(Data[],MATCH($A201,Data[Dist],0),MATCH(E$6,Data[#Headers],0))</f>
        <v>125535</v>
      </c>
      <c r="F201" s="160">
        <f>INDEX(Data[],MATCH($A201,Data[Dist],0),MATCH(F$6,Data[#Headers],0))</f>
        <v>125536</v>
      </c>
      <c r="G201" s="22">
        <f>INDEX(Data[],MATCH($A201,Data[Dist],0),MATCH(G$6,Data[#Headers],0))</f>
        <v>504976</v>
      </c>
      <c r="H201" s="22">
        <f>INDEX(Data[],MATCH($A201,Data[Dist],0),MATCH(H$6,Data[#Headers],0))-G201</f>
        <v>757460</v>
      </c>
      <c r="I201" s="25"/>
      <c r="J201" s="22">
        <f>INDEX(Notes!$I$2:$N$11,MATCH(Notes!$B$2,Notes!$I$2:$I$11,0),4)*$C201</f>
        <v>504976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126244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379924</v>
      </c>
      <c r="E202" s="160">
        <f>INDEX(Data[],MATCH($A202,Data[Dist],0),MATCH(E$6,Data[#Headers],0))</f>
        <v>379924</v>
      </c>
      <c r="F202" s="160">
        <f>INDEX(Data[],MATCH($A202,Data[Dist],0),MATCH(F$6,Data[#Headers],0))</f>
        <v>379924</v>
      </c>
      <c r="G202" s="22">
        <f>INDEX(Data[],MATCH($A202,Data[Dist],0),MATCH(G$6,Data[#Headers],0))</f>
        <v>1528860</v>
      </c>
      <c r="H202" s="22">
        <f>INDEX(Data[],MATCH($A202,Data[Dist],0),MATCH(H$6,Data[#Headers],0))-G202</f>
        <v>2293287</v>
      </c>
      <c r="I202" s="25"/>
      <c r="J202" s="22">
        <f>INDEX(Notes!$I$2:$N$11,MATCH(Notes!$B$2,Notes!$I$2:$I$11,0),4)*$C202</f>
        <v>1528860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382215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1318517</v>
      </c>
      <c r="E203" s="160">
        <f>INDEX(Data[],MATCH($A203,Data[Dist],0),MATCH(E$6,Data[#Headers],0))</f>
        <v>1318518</v>
      </c>
      <c r="F203" s="160">
        <f>INDEX(Data[],MATCH($A203,Data[Dist],0),MATCH(F$6,Data[#Headers],0))</f>
        <v>1318516</v>
      </c>
      <c r="G203" s="22">
        <f>INDEX(Data[],MATCH($A203,Data[Dist],0),MATCH(G$6,Data[#Headers],0))</f>
        <v>5301512</v>
      </c>
      <c r="H203" s="22">
        <f>INDEX(Data[],MATCH($A203,Data[Dist],0),MATCH(H$6,Data[#Headers],0))-G203</f>
        <v>7952264</v>
      </c>
      <c r="I203" s="25"/>
      <c r="J203" s="22">
        <f>INDEX(Notes!$I$2:$N$11,MATCH(Notes!$B$2,Notes!$I$2:$I$11,0),4)*$C203</f>
        <v>5301512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1325378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789471</v>
      </c>
      <c r="E204" s="160">
        <f>INDEX(Data[],MATCH($A204,Data[Dist],0),MATCH(E$6,Data[#Headers],0))</f>
        <v>789470</v>
      </c>
      <c r="F204" s="160">
        <f>INDEX(Data[],MATCH($A204,Data[Dist],0),MATCH(F$6,Data[#Headers],0))</f>
        <v>789471</v>
      </c>
      <c r="G204" s="22">
        <f>INDEX(Data[],MATCH($A204,Data[Dist],0),MATCH(G$6,Data[#Headers],0))</f>
        <v>3174900</v>
      </c>
      <c r="H204" s="22">
        <f>INDEX(Data[],MATCH($A204,Data[Dist],0),MATCH(H$6,Data[#Headers],0))-G204</f>
        <v>4762347</v>
      </c>
      <c r="I204" s="25"/>
      <c r="J204" s="22">
        <f>INDEX(Notes!$I$2:$N$11,MATCH(Notes!$B$2,Notes!$I$2:$I$11,0),4)*$C204</f>
        <v>3174900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793725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174612</v>
      </c>
      <c r="E205" s="160">
        <f>INDEX(Data[],MATCH($A205,Data[Dist],0),MATCH(E$6,Data[#Headers],0))</f>
        <v>174612</v>
      </c>
      <c r="F205" s="160">
        <f>INDEX(Data[],MATCH($A205,Data[Dist],0),MATCH(F$6,Data[#Headers],0))</f>
        <v>174611</v>
      </c>
      <c r="G205" s="22">
        <f>INDEX(Data[],MATCH($A205,Data[Dist],0),MATCH(G$6,Data[#Headers],0))</f>
        <v>701844</v>
      </c>
      <c r="H205" s="22">
        <f>INDEX(Data[],MATCH($A205,Data[Dist],0),MATCH(H$6,Data[#Headers],0))-G205</f>
        <v>1052766</v>
      </c>
      <c r="I205" s="25"/>
      <c r="J205" s="22">
        <f>INDEX(Notes!$I$2:$N$11,MATCH(Notes!$B$2,Notes!$I$2:$I$11,0),4)*$C205</f>
        <v>701844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175461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3433276</v>
      </c>
      <c r="E206" s="160">
        <f>INDEX(Data[],MATCH($A206,Data[Dist],0),MATCH(E$6,Data[#Headers],0))</f>
        <v>3433275</v>
      </c>
      <c r="F206" s="160">
        <f>INDEX(Data[],MATCH($A206,Data[Dist],0),MATCH(F$6,Data[#Headers],0))</f>
        <v>3433276</v>
      </c>
      <c r="G206" s="22">
        <f>INDEX(Data[],MATCH($A206,Data[Dist],0),MATCH(G$6,Data[#Headers],0))</f>
        <v>13803156</v>
      </c>
      <c r="H206" s="22">
        <f>INDEX(Data[],MATCH($A206,Data[Dist],0),MATCH(H$6,Data[#Headers],0))-G206</f>
        <v>20704736</v>
      </c>
      <c r="I206" s="25"/>
      <c r="J206" s="22">
        <f>INDEX(Notes!$I$2:$N$11,MATCH(Notes!$B$2,Notes!$I$2:$I$11,0),4)*$C206</f>
        <v>13803156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3450789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389669</v>
      </c>
      <c r="E207" s="160">
        <f>INDEX(Data[],MATCH($A207,Data[Dist],0),MATCH(E$6,Data[#Headers],0))</f>
        <v>389668</v>
      </c>
      <c r="F207" s="160">
        <f>INDEX(Data[],MATCH($A207,Data[Dist],0),MATCH(F$6,Data[#Headers],0))</f>
        <v>389669</v>
      </c>
      <c r="G207" s="22">
        <f>INDEX(Data[],MATCH($A207,Data[Dist],0),MATCH(G$6,Data[#Headers],0))</f>
        <v>1567752</v>
      </c>
      <c r="H207" s="22">
        <f>INDEX(Data[],MATCH($A207,Data[Dist],0),MATCH(H$6,Data[#Headers],0))-G207</f>
        <v>2351623</v>
      </c>
      <c r="I207" s="25"/>
      <c r="J207" s="22">
        <f>INDEX(Notes!$I$2:$N$11,MATCH(Notes!$B$2,Notes!$I$2:$I$11,0),4)*$C207</f>
        <v>1567752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391938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974232</v>
      </c>
      <c r="E208" s="160">
        <f>INDEX(Data[],MATCH($A208,Data[Dist],0),MATCH(E$6,Data[#Headers],0))</f>
        <v>974232</v>
      </c>
      <c r="F208" s="160">
        <f>INDEX(Data[],MATCH($A208,Data[Dist],0),MATCH(F$6,Data[#Headers],0))</f>
        <v>974233</v>
      </c>
      <c r="G208" s="22">
        <f>INDEX(Data[],MATCH($A208,Data[Dist],0),MATCH(G$6,Data[#Headers],0))</f>
        <v>3918360</v>
      </c>
      <c r="H208" s="22">
        <f>INDEX(Data[],MATCH($A208,Data[Dist],0),MATCH(H$6,Data[#Headers],0))-G208</f>
        <v>5877537</v>
      </c>
      <c r="I208" s="25"/>
      <c r="J208" s="22">
        <f>INDEX(Notes!$I$2:$N$11,MATCH(Notes!$B$2,Notes!$I$2:$I$11,0),4)*$C208</f>
        <v>3918360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979590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293013</v>
      </c>
      <c r="E209" s="160">
        <f>INDEX(Data[],MATCH($A209,Data[Dist],0),MATCH(E$6,Data[#Headers],0))</f>
        <v>293013</v>
      </c>
      <c r="F209" s="160">
        <f>INDEX(Data[],MATCH($A209,Data[Dist],0),MATCH(F$6,Data[#Headers],0))</f>
        <v>293013</v>
      </c>
      <c r="G209" s="22">
        <f>INDEX(Data[],MATCH($A209,Data[Dist],0),MATCH(G$6,Data[#Headers],0))</f>
        <v>1179648</v>
      </c>
      <c r="H209" s="22">
        <f>INDEX(Data[],MATCH($A209,Data[Dist],0),MATCH(H$6,Data[#Headers],0))-G209</f>
        <v>1769469</v>
      </c>
      <c r="I209" s="25"/>
      <c r="J209" s="22">
        <f>INDEX(Notes!$I$2:$N$11,MATCH(Notes!$B$2,Notes!$I$2:$I$11,0),4)*$C209</f>
        <v>1179648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294912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549655</v>
      </c>
      <c r="E210" s="160">
        <f>INDEX(Data[],MATCH($A210,Data[Dist],0),MATCH(E$6,Data[#Headers],0))</f>
        <v>549656</v>
      </c>
      <c r="F210" s="160">
        <f>INDEX(Data[],MATCH($A210,Data[Dist],0),MATCH(F$6,Data[#Headers],0))</f>
        <v>549654</v>
      </c>
      <c r="G210" s="22">
        <f>INDEX(Data[],MATCH($A210,Data[Dist],0),MATCH(G$6,Data[#Headers],0))</f>
        <v>2212864</v>
      </c>
      <c r="H210" s="22">
        <f>INDEX(Data[],MATCH($A210,Data[Dist],0),MATCH(H$6,Data[#Headers],0))-G210</f>
        <v>3319294</v>
      </c>
      <c r="I210" s="25"/>
      <c r="J210" s="22">
        <f>INDEX(Notes!$I$2:$N$11,MATCH(Notes!$B$2,Notes!$I$2:$I$11,0),4)*$C210</f>
        <v>2212864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553216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429423</v>
      </c>
      <c r="E211" s="160">
        <f>INDEX(Data[],MATCH($A211,Data[Dist],0),MATCH(E$6,Data[#Headers],0))</f>
        <v>429423</v>
      </c>
      <c r="F211" s="160">
        <f>INDEX(Data[],MATCH($A211,Data[Dist],0),MATCH(F$6,Data[#Headers],0))</f>
        <v>429421</v>
      </c>
      <c r="G211" s="22">
        <f>INDEX(Data[],MATCH($A211,Data[Dist],0),MATCH(G$6,Data[#Headers],0))</f>
        <v>1725992</v>
      </c>
      <c r="H211" s="22">
        <f>INDEX(Data[],MATCH($A211,Data[Dist],0),MATCH(H$6,Data[#Headers],0))-G211</f>
        <v>2588986</v>
      </c>
      <c r="I211" s="25"/>
      <c r="J211" s="22">
        <f>INDEX(Notes!$I$2:$N$11,MATCH(Notes!$B$2,Notes!$I$2:$I$11,0),4)*$C211</f>
        <v>1725992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431498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2317954</v>
      </c>
      <c r="E212" s="160">
        <f>INDEX(Data[],MATCH($A212,Data[Dist],0),MATCH(E$6,Data[#Headers],0))</f>
        <v>2317954</v>
      </c>
      <c r="F212" s="160">
        <f>INDEX(Data[],MATCH($A212,Data[Dist],0),MATCH(F$6,Data[#Headers],0))</f>
        <v>2317955</v>
      </c>
      <c r="G212" s="22">
        <f>INDEX(Data[],MATCH($A212,Data[Dist],0),MATCH(G$6,Data[#Headers],0))</f>
        <v>9317108</v>
      </c>
      <c r="H212" s="22">
        <f>INDEX(Data[],MATCH($A212,Data[Dist],0),MATCH(H$6,Data[#Headers],0))-G212</f>
        <v>13975661</v>
      </c>
      <c r="I212" s="25"/>
      <c r="J212" s="22">
        <f>INDEX(Notes!$I$2:$N$11,MATCH(Notes!$B$2,Notes!$I$2:$I$11,0),4)*$C212</f>
        <v>9317108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2329277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528839</v>
      </c>
      <c r="E213" s="160">
        <f>INDEX(Data[],MATCH($A213,Data[Dist],0),MATCH(E$6,Data[#Headers],0))</f>
        <v>528838</v>
      </c>
      <c r="F213" s="160">
        <f>INDEX(Data[],MATCH($A213,Data[Dist],0),MATCH(F$6,Data[#Headers],0))</f>
        <v>528839</v>
      </c>
      <c r="G213" s="22">
        <f>INDEX(Data[],MATCH($A213,Data[Dist],0),MATCH(G$6,Data[#Headers],0))</f>
        <v>2127684</v>
      </c>
      <c r="H213" s="22">
        <f>INDEX(Data[],MATCH($A213,Data[Dist],0),MATCH(H$6,Data[#Headers],0))-G213</f>
        <v>3191529</v>
      </c>
      <c r="I213" s="25"/>
      <c r="J213" s="22">
        <f>INDEX(Notes!$I$2:$N$11,MATCH(Notes!$B$2,Notes!$I$2:$I$11,0),4)*$C213</f>
        <v>2127684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531921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348347</v>
      </c>
      <c r="E214" s="160">
        <f>INDEX(Data[],MATCH($A214,Data[Dist],0),MATCH(E$6,Data[#Headers],0))</f>
        <v>348347</v>
      </c>
      <c r="F214" s="160">
        <f>INDEX(Data[],MATCH($A214,Data[Dist],0),MATCH(F$6,Data[#Headers],0))</f>
        <v>348348</v>
      </c>
      <c r="G214" s="22">
        <f>INDEX(Data[],MATCH($A214,Data[Dist],0),MATCH(G$6,Data[#Headers],0))</f>
        <v>1401456</v>
      </c>
      <c r="H214" s="22">
        <f>INDEX(Data[],MATCH($A214,Data[Dist],0),MATCH(H$6,Data[#Headers],0))-G214</f>
        <v>2102188</v>
      </c>
      <c r="I214" s="25"/>
      <c r="J214" s="22">
        <f>INDEX(Notes!$I$2:$N$11,MATCH(Notes!$B$2,Notes!$I$2:$I$11,0),4)*$C214</f>
        <v>1401456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350364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815811</v>
      </c>
      <c r="E215" s="160">
        <f>INDEX(Data[],MATCH($A215,Data[Dist],0),MATCH(E$6,Data[#Headers],0))</f>
        <v>815812</v>
      </c>
      <c r="F215" s="160">
        <f>INDEX(Data[],MATCH($A215,Data[Dist],0),MATCH(F$6,Data[#Headers],0))</f>
        <v>815810</v>
      </c>
      <c r="G215" s="22">
        <f>INDEX(Data[],MATCH($A215,Data[Dist],0),MATCH(G$6,Data[#Headers],0))</f>
        <v>3280672</v>
      </c>
      <c r="H215" s="22">
        <f>INDEX(Data[],MATCH($A215,Data[Dist],0),MATCH(H$6,Data[#Headers],0))-G215</f>
        <v>4921008</v>
      </c>
      <c r="I215" s="25"/>
      <c r="J215" s="22">
        <f>INDEX(Notes!$I$2:$N$11,MATCH(Notes!$B$2,Notes!$I$2:$I$11,0),4)*$C215</f>
        <v>3280672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820168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304902</v>
      </c>
      <c r="E216" s="160">
        <f>INDEX(Data[],MATCH($A216,Data[Dist],0),MATCH(E$6,Data[#Headers],0))</f>
        <v>304902</v>
      </c>
      <c r="F216" s="160">
        <f>INDEX(Data[],MATCH($A216,Data[Dist],0),MATCH(F$6,Data[#Headers],0))</f>
        <v>304901</v>
      </c>
      <c r="G216" s="22">
        <f>INDEX(Data[],MATCH($A216,Data[Dist],0),MATCH(G$6,Data[#Headers],0))</f>
        <v>1227088</v>
      </c>
      <c r="H216" s="22">
        <f>INDEX(Data[],MATCH($A216,Data[Dist],0),MATCH(H$6,Data[#Headers],0))-G216</f>
        <v>1840632</v>
      </c>
      <c r="I216" s="25"/>
      <c r="J216" s="22">
        <f>INDEX(Notes!$I$2:$N$11,MATCH(Notes!$B$2,Notes!$I$2:$I$11,0),4)*$C216</f>
        <v>1227088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306772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346570</v>
      </c>
      <c r="E217" s="160">
        <f>INDEX(Data[],MATCH($A217,Data[Dist],0),MATCH(E$6,Data[#Headers],0))</f>
        <v>346570</v>
      </c>
      <c r="F217" s="160">
        <f>INDEX(Data[],MATCH($A217,Data[Dist],0),MATCH(F$6,Data[#Headers],0))</f>
        <v>346569</v>
      </c>
      <c r="G217" s="22">
        <f>INDEX(Data[],MATCH($A217,Data[Dist],0),MATCH(G$6,Data[#Headers],0))</f>
        <v>1394808</v>
      </c>
      <c r="H217" s="22">
        <f>INDEX(Data[],MATCH($A217,Data[Dist],0),MATCH(H$6,Data[#Headers],0))-G217</f>
        <v>2092211</v>
      </c>
      <c r="I217" s="25"/>
      <c r="J217" s="22">
        <f>INDEX(Notes!$I$2:$N$11,MATCH(Notes!$B$2,Notes!$I$2:$I$11,0),4)*$C217</f>
        <v>1394808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348702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73592</v>
      </c>
      <c r="E218" s="160">
        <f>INDEX(Data[],MATCH($A218,Data[Dist],0),MATCH(E$6,Data[#Headers],0))</f>
        <v>73593</v>
      </c>
      <c r="F218" s="160">
        <f>INDEX(Data[],MATCH($A218,Data[Dist],0),MATCH(F$6,Data[#Headers],0))</f>
        <v>73591</v>
      </c>
      <c r="G218" s="22">
        <f>INDEX(Data[],MATCH($A218,Data[Dist],0),MATCH(G$6,Data[#Headers],0))</f>
        <v>297992</v>
      </c>
      <c r="H218" s="22">
        <f>INDEX(Data[],MATCH($A218,Data[Dist],0),MATCH(H$6,Data[#Headers],0))-G218</f>
        <v>446984</v>
      </c>
      <c r="I218" s="25"/>
      <c r="J218" s="22">
        <f>INDEX(Notes!$I$2:$N$11,MATCH(Notes!$B$2,Notes!$I$2:$I$11,0),4)*$C218</f>
        <v>297992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74498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1502841</v>
      </c>
      <c r="E219" s="160">
        <f>INDEX(Data[],MATCH($A219,Data[Dist],0),MATCH(E$6,Data[#Headers],0))</f>
        <v>1502840</v>
      </c>
      <c r="F219" s="160">
        <f>INDEX(Data[],MATCH($A219,Data[Dist],0),MATCH(F$6,Data[#Headers],0))</f>
        <v>1502841</v>
      </c>
      <c r="G219" s="22">
        <f>INDEX(Data[],MATCH($A219,Data[Dist],0),MATCH(G$6,Data[#Headers],0))</f>
        <v>6043412</v>
      </c>
      <c r="H219" s="22">
        <f>INDEX(Data[],MATCH($A219,Data[Dist],0),MATCH(H$6,Data[#Headers],0))-G219</f>
        <v>9065122</v>
      </c>
      <c r="I219" s="25"/>
      <c r="J219" s="22">
        <f>INDEX(Notes!$I$2:$N$11,MATCH(Notes!$B$2,Notes!$I$2:$I$11,0),4)*$C219</f>
        <v>6043412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1510853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2042109</v>
      </c>
      <c r="E220" s="160">
        <f>INDEX(Data[],MATCH($A220,Data[Dist],0),MATCH(E$6,Data[#Headers],0))</f>
        <v>2042110</v>
      </c>
      <c r="F220" s="160">
        <f>INDEX(Data[],MATCH($A220,Data[Dist],0),MATCH(F$6,Data[#Headers],0))</f>
        <v>2042108</v>
      </c>
      <c r="G220" s="22">
        <f>INDEX(Data[],MATCH($A220,Data[Dist],0),MATCH(G$6,Data[#Headers],0))</f>
        <v>8215872</v>
      </c>
      <c r="H220" s="22">
        <f>INDEX(Data[],MATCH($A220,Data[Dist],0),MATCH(H$6,Data[#Headers],0))-G220</f>
        <v>12323808</v>
      </c>
      <c r="I220" s="25"/>
      <c r="J220" s="22">
        <f>INDEX(Notes!$I$2:$N$11,MATCH(Notes!$B$2,Notes!$I$2:$I$11,0),4)*$C220</f>
        <v>8215872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2053968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269713</v>
      </c>
      <c r="E221" s="160">
        <f>INDEX(Data[],MATCH($A221,Data[Dist],0),MATCH(E$6,Data[#Headers],0))</f>
        <v>269714</v>
      </c>
      <c r="F221" s="160">
        <f>INDEX(Data[],MATCH($A221,Data[Dist],0),MATCH(F$6,Data[#Headers],0))</f>
        <v>269712</v>
      </c>
      <c r="G221" s="22">
        <f>INDEX(Data[],MATCH($A221,Data[Dist],0),MATCH(G$6,Data[#Headers],0))</f>
        <v>1085792</v>
      </c>
      <c r="H221" s="22">
        <f>INDEX(Data[],MATCH($A221,Data[Dist],0),MATCH(H$6,Data[#Headers],0))-G221</f>
        <v>1628685</v>
      </c>
      <c r="I221" s="25"/>
      <c r="J221" s="22">
        <f>INDEX(Notes!$I$2:$N$11,MATCH(Notes!$B$2,Notes!$I$2:$I$11,0),4)*$C221</f>
        <v>1085792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271448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335041</v>
      </c>
      <c r="E222" s="160">
        <f>INDEX(Data[],MATCH($A222,Data[Dist],0),MATCH(E$6,Data[#Headers],0))</f>
        <v>335041</v>
      </c>
      <c r="F222" s="160">
        <f>INDEX(Data[],MATCH($A222,Data[Dist],0),MATCH(F$6,Data[#Headers],0))</f>
        <v>335042</v>
      </c>
      <c r="G222" s="22">
        <f>INDEX(Data[],MATCH($A222,Data[Dist],0),MATCH(G$6,Data[#Headers],0))</f>
        <v>1347992</v>
      </c>
      <c r="H222" s="22">
        <f>INDEX(Data[],MATCH($A222,Data[Dist],0),MATCH(H$6,Data[#Headers],0))-G222</f>
        <v>2021985</v>
      </c>
      <c r="I222" s="25"/>
      <c r="J222" s="22">
        <f>INDEX(Notes!$I$2:$N$11,MATCH(Notes!$B$2,Notes!$I$2:$I$11,0),4)*$C222</f>
        <v>1347992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336998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2681216</v>
      </c>
      <c r="E223" s="160">
        <f>INDEX(Data[],MATCH($A223,Data[Dist],0),MATCH(E$6,Data[#Headers],0))</f>
        <v>2681217</v>
      </c>
      <c r="F223" s="160">
        <f>INDEX(Data[],MATCH($A223,Data[Dist],0),MATCH(F$6,Data[#Headers],0))</f>
        <v>2681215</v>
      </c>
      <c r="G223" s="22">
        <f>INDEX(Data[],MATCH($A223,Data[Dist],0),MATCH(G$6,Data[#Headers],0))</f>
        <v>10777320</v>
      </c>
      <c r="H223" s="22">
        <f>INDEX(Data[],MATCH($A223,Data[Dist],0),MATCH(H$6,Data[#Headers],0))-G223</f>
        <v>16165977</v>
      </c>
      <c r="I223" s="25"/>
      <c r="J223" s="22">
        <f>INDEX(Notes!$I$2:$N$11,MATCH(Notes!$B$2,Notes!$I$2:$I$11,0),4)*$C223</f>
        <v>10777320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2694330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442748</v>
      </c>
      <c r="E224" s="160">
        <f>INDEX(Data[],MATCH($A224,Data[Dist],0),MATCH(E$6,Data[#Headers],0))</f>
        <v>442748</v>
      </c>
      <c r="F224" s="160">
        <f>INDEX(Data[],MATCH($A224,Data[Dist],0),MATCH(F$6,Data[#Headers],0))</f>
        <v>442746</v>
      </c>
      <c r="G224" s="22">
        <f>INDEX(Data[],MATCH($A224,Data[Dist],0),MATCH(G$6,Data[#Headers],0))</f>
        <v>1781956</v>
      </c>
      <c r="H224" s="22">
        <f>INDEX(Data[],MATCH($A224,Data[Dist],0),MATCH(H$6,Data[#Headers],0))-G224</f>
        <v>2672937</v>
      </c>
      <c r="I224" s="25"/>
      <c r="J224" s="22">
        <f>INDEX(Notes!$I$2:$N$11,MATCH(Notes!$B$2,Notes!$I$2:$I$11,0),4)*$C224</f>
        <v>1781956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445489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541807</v>
      </c>
      <c r="E225" s="160">
        <f>INDEX(Data[],MATCH($A225,Data[Dist],0),MATCH(E$6,Data[#Headers],0))</f>
        <v>541807</v>
      </c>
      <c r="F225" s="160">
        <f>INDEX(Data[],MATCH($A225,Data[Dist],0),MATCH(F$6,Data[#Headers],0))</f>
        <v>541805</v>
      </c>
      <c r="G225" s="22">
        <f>INDEX(Data[],MATCH($A225,Data[Dist],0),MATCH(G$6,Data[#Headers],0))</f>
        <v>2181396</v>
      </c>
      <c r="H225" s="22">
        <f>INDEX(Data[],MATCH($A225,Data[Dist],0),MATCH(H$6,Data[#Headers],0))-G225</f>
        <v>3272092</v>
      </c>
      <c r="I225" s="25"/>
      <c r="J225" s="22">
        <f>INDEX(Notes!$I$2:$N$11,MATCH(Notes!$B$2,Notes!$I$2:$I$11,0),4)*$C225</f>
        <v>2181396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545349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1097614</v>
      </c>
      <c r="E226" s="160">
        <f>INDEX(Data[],MATCH($A226,Data[Dist],0),MATCH(E$6,Data[#Headers],0))</f>
        <v>1097614</v>
      </c>
      <c r="F226" s="160">
        <f>INDEX(Data[],MATCH($A226,Data[Dist],0),MATCH(F$6,Data[#Headers],0))</f>
        <v>1097614</v>
      </c>
      <c r="G226" s="22">
        <f>INDEX(Data[],MATCH($A226,Data[Dist],0),MATCH(G$6,Data[#Headers],0))</f>
        <v>4410760</v>
      </c>
      <c r="H226" s="22">
        <f>INDEX(Data[],MATCH($A226,Data[Dist],0),MATCH(H$6,Data[#Headers],0))-G226</f>
        <v>6616142</v>
      </c>
      <c r="I226" s="25"/>
      <c r="J226" s="22">
        <f>INDEX(Notes!$I$2:$N$11,MATCH(Notes!$B$2,Notes!$I$2:$I$11,0),4)*$C226</f>
        <v>4410760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1102690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331364</v>
      </c>
      <c r="E227" s="160">
        <f>INDEX(Data[],MATCH($A227,Data[Dist],0),MATCH(E$6,Data[#Headers],0))</f>
        <v>331364</v>
      </c>
      <c r="F227" s="160">
        <f>INDEX(Data[],MATCH($A227,Data[Dist],0),MATCH(F$6,Data[#Headers],0))</f>
        <v>331363</v>
      </c>
      <c r="G227" s="22">
        <f>INDEX(Data[],MATCH($A227,Data[Dist],0),MATCH(G$6,Data[#Headers],0))</f>
        <v>1334488</v>
      </c>
      <c r="H227" s="22">
        <f>INDEX(Data[],MATCH($A227,Data[Dist],0),MATCH(H$6,Data[#Headers],0))-G227</f>
        <v>2001731</v>
      </c>
      <c r="I227" s="25"/>
      <c r="J227" s="22">
        <f>INDEX(Notes!$I$2:$N$11,MATCH(Notes!$B$2,Notes!$I$2:$I$11,0),4)*$C227</f>
        <v>1334488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333622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78112</v>
      </c>
      <c r="E228" s="160">
        <f>INDEX(Data[],MATCH($A228,Data[Dist],0),MATCH(E$6,Data[#Headers],0))</f>
        <v>78113</v>
      </c>
      <c r="F228" s="160">
        <f>INDEX(Data[],MATCH($A228,Data[Dist],0),MATCH(F$6,Data[#Headers],0))</f>
        <v>78111</v>
      </c>
      <c r="G228" s="22">
        <f>INDEX(Data[],MATCH($A228,Data[Dist],0),MATCH(G$6,Data[#Headers],0))</f>
        <v>328772</v>
      </c>
      <c r="H228" s="22">
        <f>INDEX(Data[],MATCH($A228,Data[Dist],0),MATCH(H$6,Data[#Headers],0))-G228</f>
        <v>493155</v>
      </c>
      <c r="I228" s="25"/>
      <c r="J228" s="22">
        <f>INDEX(Notes!$I$2:$N$11,MATCH(Notes!$B$2,Notes!$I$2:$I$11,0),4)*$C228</f>
        <v>328772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82193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146308</v>
      </c>
      <c r="E229" s="160">
        <f>INDEX(Data[],MATCH($A229,Data[Dist],0),MATCH(E$6,Data[#Headers],0))</f>
        <v>146308</v>
      </c>
      <c r="F229" s="160">
        <f>INDEX(Data[],MATCH($A229,Data[Dist],0),MATCH(F$6,Data[#Headers],0))</f>
        <v>146306</v>
      </c>
      <c r="G229" s="22">
        <f>INDEX(Data[],MATCH($A229,Data[Dist],0),MATCH(G$6,Data[#Headers],0))</f>
        <v>588528</v>
      </c>
      <c r="H229" s="22">
        <f>INDEX(Data[],MATCH($A229,Data[Dist],0),MATCH(H$6,Data[#Headers],0))-G229</f>
        <v>882796</v>
      </c>
      <c r="I229" s="25"/>
      <c r="J229" s="22">
        <f>INDEX(Notes!$I$2:$N$11,MATCH(Notes!$B$2,Notes!$I$2:$I$11,0),4)*$C229</f>
        <v>588528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147132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80198</v>
      </c>
      <c r="E230" s="160">
        <f>INDEX(Data[],MATCH($A230,Data[Dist],0),MATCH(E$6,Data[#Headers],0))</f>
        <v>80198</v>
      </c>
      <c r="F230" s="160">
        <f>INDEX(Data[],MATCH($A230,Data[Dist],0),MATCH(F$6,Data[#Headers],0))</f>
        <v>80197</v>
      </c>
      <c r="G230" s="22">
        <f>INDEX(Data[],MATCH($A230,Data[Dist],0),MATCH(G$6,Data[#Headers],0))</f>
        <v>323516</v>
      </c>
      <c r="H230" s="22">
        <f>INDEX(Data[],MATCH($A230,Data[Dist],0),MATCH(H$6,Data[#Headers],0))-G230</f>
        <v>485278</v>
      </c>
      <c r="I230" s="25"/>
      <c r="J230" s="22">
        <f>INDEX(Notes!$I$2:$N$11,MATCH(Notes!$B$2,Notes!$I$2:$I$11,0),4)*$C230</f>
        <v>323516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80879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588518</v>
      </c>
      <c r="E231" s="160">
        <f>INDEX(Data[],MATCH($A231,Data[Dist],0),MATCH(E$6,Data[#Headers],0))</f>
        <v>588518</v>
      </c>
      <c r="F231" s="160">
        <f>INDEX(Data[],MATCH($A231,Data[Dist],0),MATCH(F$6,Data[#Headers],0))</f>
        <v>588516</v>
      </c>
      <c r="G231" s="22">
        <f>INDEX(Data[],MATCH($A231,Data[Dist],0),MATCH(G$6,Data[#Headers],0))</f>
        <v>2367744</v>
      </c>
      <c r="H231" s="22">
        <f>INDEX(Data[],MATCH($A231,Data[Dist],0),MATCH(H$6,Data[#Headers],0))-G231</f>
        <v>3551611</v>
      </c>
      <c r="I231" s="25"/>
      <c r="J231" s="22">
        <f>INDEX(Notes!$I$2:$N$11,MATCH(Notes!$B$2,Notes!$I$2:$I$11,0),4)*$C231</f>
        <v>2367744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591936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1692094</v>
      </c>
      <c r="E232" s="160">
        <f>INDEX(Data[],MATCH($A232,Data[Dist],0),MATCH(E$6,Data[#Headers],0))</f>
        <v>1692093</v>
      </c>
      <c r="F232" s="160">
        <f>INDEX(Data[],MATCH($A232,Data[Dist],0),MATCH(F$6,Data[#Headers],0))</f>
        <v>1692094</v>
      </c>
      <c r="G232" s="22">
        <f>INDEX(Data[],MATCH($A232,Data[Dist],0),MATCH(G$6,Data[#Headers],0))</f>
        <v>6802900</v>
      </c>
      <c r="H232" s="22">
        <f>INDEX(Data[],MATCH($A232,Data[Dist],0),MATCH(H$6,Data[#Headers],0))-G232</f>
        <v>10204349</v>
      </c>
      <c r="I232" s="25"/>
      <c r="J232" s="22">
        <f>INDEX(Notes!$I$2:$N$11,MATCH(Notes!$B$2,Notes!$I$2:$I$11,0),4)*$C232</f>
        <v>6802900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1700725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4469599</v>
      </c>
      <c r="E233" s="160">
        <f>INDEX(Data[],MATCH($A233,Data[Dist],0),MATCH(E$6,Data[#Headers],0))</f>
        <v>4469598</v>
      </c>
      <c r="F233" s="160">
        <f>INDEX(Data[],MATCH($A233,Data[Dist],0),MATCH(F$6,Data[#Headers],0))</f>
        <v>4469599</v>
      </c>
      <c r="G233" s="22">
        <f>INDEX(Data[],MATCH($A233,Data[Dist],0),MATCH(G$6,Data[#Headers],0))</f>
        <v>17955992</v>
      </c>
      <c r="H233" s="22">
        <f>INDEX(Data[],MATCH($A233,Data[Dist],0),MATCH(H$6,Data[#Headers],0))-G233</f>
        <v>26933983</v>
      </c>
      <c r="I233" s="25"/>
      <c r="J233" s="22">
        <f>INDEX(Notes!$I$2:$N$11,MATCH(Notes!$B$2,Notes!$I$2:$I$11,0),4)*$C233</f>
        <v>17955992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4488998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353851</v>
      </c>
      <c r="E234" s="160">
        <f>INDEX(Data[],MATCH($A234,Data[Dist],0),MATCH(E$6,Data[#Headers],0))</f>
        <v>353851</v>
      </c>
      <c r="F234" s="160">
        <f>INDEX(Data[],MATCH($A234,Data[Dist],0),MATCH(F$6,Data[#Headers],0))</f>
        <v>353849</v>
      </c>
      <c r="G234" s="22">
        <f>INDEX(Data[],MATCH($A234,Data[Dist],0),MATCH(G$6,Data[#Headers],0))</f>
        <v>1425248</v>
      </c>
      <c r="H234" s="22">
        <f>INDEX(Data[],MATCH($A234,Data[Dist],0),MATCH(H$6,Data[#Headers],0))-G234</f>
        <v>2137871</v>
      </c>
      <c r="I234" s="25"/>
      <c r="J234" s="22">
        <f>INDEX(Notes!$I$2:$N$11,MATCH(Notes!$B$2,Notes!$I$2:$I$11,0),4)*$C234</f>
        <v>1425248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356312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100274</v>
      </c>
      <c r="E235" s="160">
        <f>INDEX(Data[],MATCH($A235,Data[Dist],0),MATCH(E$6,Data[#Headers],0))</f>
        <v>100274</v>
      </c>
      <c r="F235" s="160">
        <f>INDEX(Data[],MATCH($A235,Data[Dist],0),MATCH(F$6,Data[#Headers],0))</f>
        <v>100272</v>
      </c>
      <c r="G235" s="22">
        <f>INDEX(Data[],MATCH($A235,Data[Dist],0),MATCH(G$6,Data[#Headers],0))</f>
        <v>403952</v>
      </c>
      <c r="H235" s="22">
        <f>INDEX(Data[],MATCH($A235,Data[Dist],0),MATCH(H$6,Data[#Headers],0))-G235</f>
        <v>605931</v>
      </c>
      <c r="I235" s="25"/>
      <c r="J235" s="22">
        <f>INDEX(Notes!$I$2:$N$11,MATCH(Notes!$B$2,Notes!$I$2:$I$11,0),4)*$C235</f>
        <v>403952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100988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174991</v>
      </c>
      <c r="E236" s="160">
        <f>INDEX(Data[],MATCH($A236,Data[Dist],0),MATCH(E$6,Data[#Headers],0))</f>
        <v>174991</v>
      </c>
      <c r="F236" s="160">
        <f>INDEX(Data[],MATCH($A236,Data[Dist],0),MATCH(F$6,Data[#Headers],0))</f>
        <v>174989</v>
      </c>
      <c r="G236" s="22">
        <f>INDEX(Data[],MATCH($A236,Data[Dist],0),MATCH(G$6,Data[#Headers],0))</f>
        <v>708560</v>
      </c>
      <c r="H236" s="22">
        <f>INDEX(Data[],MATCH($A236,Data[Dist],0),MATCH(H$6,Data[#Headers],0))-G236</f>
        <v>1062842</v>
      </c>
      <c r="I236" s="25"/>
      <c r="J236" s="22">
        <f>INDEX(Notes!$I$2:$N$11,MATCH(Notes!$B$2,Notes!$I$2:$I$11,0),4)*$C236</f>
        <v>708560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177140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326040</v>
      </c>
      <c r="E237" s="160">
        <f>INDEX(Data[],MATCH($A237,Data[Dist],0),MATCH(E$6,Data[#Headers],0))</f>
        <v>326040</v>
      </c>
      <c r="F237" s="160">
        <f>INDEX(Data[],MATCH($A237,Data[Dist],0),MATCH(F$6,Data[#Headers],0))</f>
        <v>326039</v>
      </c>
      <c r="G237" s="22">
        <f>INDEX(Data[],MATCH($A237,Data[Dist],0),MATCH(G$6,Data[#Headers],0))</f>
        <v>1312568</v>
      </c>
      <c r="H237" s="22">
        <f>INDEX(Data[],MATCH($A237,Data[Dist],0),MATCH(H$6,Data[#Headers],0))-G237</f>
        <v>1968852</v>
      </c>
      <c r="I237" s="25"/>
      <c r="J237" s="22">
        <f>INDEX(Notes!$I$2:$N$11,MATCH(Notes!$B$2,Notes!$I$2:$I$11,0),4)*$C237</f>
        <v>1312568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328142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1363913</v>
      </c>
      <c r="E238" s="160">
        <f>INDEX(Data[],MATCH($A238,Data[Dist],0),MATCH(E$6,Data[#Headers],0))</f>
        <v>1363912</v>
      </c>
      <c r="F238" s="160">
        <f>INDEX(Data[],MATCH($A238,Data[Dist],0),MATCH(F$6,Data[#Headers],0))</f>
        <v>1363913</v>
      </c>
      <c r="G238" s="22">
        <f>INDEX(Data[],MATCH($A238,Data[Dist],0),MATCH(G$6,Data[#Headers],0))</f>
        <v>5489028</v>
      </c>
      <c r="H238" s="22">
        <f>INDEX(Data[],MATCH($A238,Data[Dist],0),MATCH(H$6,Data[#Headers],0))-G238</f>
        <v>8233543</v>
      </c>
      <c r="I238" s="25"/>
      <c r="J238" s="22">
        <f>INDEX(Notes!$I$2:$N$11,MATCH(Notes!$B$2,Notes!$I$2:$I$11,0),4)*$C238</f>
        <v>5489028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1372257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1583068</v>
      </c>
      <c r="E239" s="160">
        <f>INDEX(Data[],MATCH($A239,Data[Dist],0),MATCH(E$6,Data[#Headers],0))</f>
        <v>1583068</v>
      </c>
      <c r="F239" s="160">
        <f>INDEX(Data[],MATCH($A239,Data[Dist],0),MATCH(F$6,Data[#Headers],0))</f>
        <v>1583068</v>
      </c>
      <c r="G239" s="22">
        <f>INDEX(Data[],MATCH($A239,Data[Dist],0),MATCH(G$6,Data[#Headers],0))</f>
        <v>6360664</v>
      </c>
      <c r="H239" s="22">
        <f>INDEX(Data[],MATCH($A239,Data[Dist],0),MATCH(H$6,Data[#Headers],0))-G239</f>
        <v>9540997</v>
      </c>
      <c r="I239" s="25"/>
      <c r="J239" s="22">
        <f>INDEX(Notes!$I$2:$N$11,MATCH(Notes!$B$2,Notes!$I$2:$I$11,0),4)*$C239</f>
        <v>6360664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1590166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3690624</v>
      </c>
      <c r="E240" s="160">
        <f>INDEX(Data[],MATCH($A240,Data[Dist],0),MATCH(E$6,Data[#Headers],0))</f>
        <v>3690624</v>
      </c>
      <c r="F240" s="160">
        <f>INDEX(Data[],MATCH($A240,Data[Dist],0),MATCH(F$6,Data[#Headers],0))</f>
        <v>3690625</v>
      </c>
      <c r="G240" s="22">
        <f>INDEX(Data[],MATCH($A240,Data[Dist],0),MATCH(G$6,Data[#Headers],0))</f>
        <v>14847588</v>
      </c>
      <c r="H240" s="22">
        <f>INDEX(Data[],MATCH($A240,Data[Dist],0),MATCH(H$6,Data[#Headers],0))-G240</f>
        <v>22271385</v>
      </c>
      <c r="I240" s="25"/>
      <c r="J240" s="22">
        <f>INDEX(Notes!$I$2:$N$11,MATCH(Notes!$B$2,Notes!$I$2:$I$11,0),4)*$C240</f>
        <v>14847588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3711897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558818</v>
      </c>
      <c r="E241" s="160">
        <f>INDEX(Data[],MATCH($A241,Data[Dist],0),MATCH(E$6,Data[#Headers],0))</f>
        <v>558818</v>
      </c>
      <c r="F241" s="160">
        <f>INDEX(Data[],MATCH($A241,Data[Dist],0),MATCH(F$6,Data[#Headers],0))</f>
        <v>558817</v>
      </c>
      <c r="G241" s="22">
        <f>INDEX(Data[],MATCH($A241,Data[Dist],0),MATCH(G$6,Data[#Headers],0))</f>
        <v>2246172</v>
      </c>
      <c r="H241" s="22">
        <f>INDEX(Data[],MATCH($A241,Data[Dist],0),MATCH(H$6,Data[#Headers],0))-G241</f>
        <v>3369257</v>
      </c>
      <c r="I241" s="25"/>
      <c r="J241" s="22">
        <f>INDEX(Notes!$I$2:$N$11,MATCH(Notes!$B$2,Notes!$I$2:$I$11,0),4)*$C241</f>
        <v>2246172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561543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257645</v>
      </c>
      <c r="E242" s="160">
        <f>INDEX(Data[],MATCH($A242,Data[Dist],0),MATCH(E$6,Data[#Headers],0))</f>
        <v>257644</v>
      </c>
      <c r="F242" s="160">
        <f>INDEX(Data[],MATCH($A242,Data[Dist],0),MATCH(F$6,Data[#Headers],0))</f>
        <v>257645</v>
      </c>
      <c r="G242" s="22">
        <f>INDEX(Data[],MATCH($A242,Data[Dist],0),MATCH(G$6,Data[#Headers],0))</f>
        <v>1040832</v>
      </c>
      <c r="H242" s="22">
        <f>INDEX(Data[],MATCH($A242,Data[Dist],0),MATCH(H$6,Data[#Headers],0))-G242</f>
        <v>1561252</v>
      </c>
      <c r="I242" s="25"/>
      <c r="J242" s="22">
        <f>INDEX(Notes!$I$2:$N$11,MATCH(Notes!$B$2,Notes!$I$2:$I$11,0),4)*$C242</f>
        <v>1040832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260208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575253</v>
      </c>
      <c r="E243" s="160">
        <f>INDEX(Data[],MATCH($A243,Data[Dist],0),MATCH(E$6,Data[#Headers],0))</f>
        <v>575254</v>
      </c>
      <c r="F243" s="160">
        <f>INDEX(Data[],MATCH($A243,Data[Dist],0),MATCH(F$6,Data[#Headers],0))</f>
        <v>575252</v>
      </c>
      <c r="G243" s="22">
        <f>INDEX(Data[],MATCH($A243,Data[Dist],0),MATCH(G$6,Data[#Headers],0))</f>
        <v>2311628</v>
      </c>
      <c r="H243" s="22">
        <f>INDEX(Data[],MATCH($A243,Data[Dist],0),MATCH(H$6,Data[#Headers],0))-G243</f>
        <v>3467441</v>
      </c>
      <c r="I243" s="25"/>
      <c r="J243" s="22">
        <f>INDEX(Notes!$I$2:$N$11,MATCH(Notes!$B$2,Notes!$I$2:$I$11,0),4)*$C243</f>
        <v>2311628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577907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723826</v>
      </c>
      <c r="E244" s="160">
        <f>INDEX(Data[],MATCH($A244,Data[Dist],0),MATCH(E$6,Data[#Headers],0))</f>
        <v>723826</v>
      </c>
      <c r="F244" s="160">
        <f>INDEX(Data[],MATCH($A244,Data[Dist],0),MATCH(F$6,Data[#Headers],0))</f>
        <v>723825</v>
      </c>
      <c r="G244" s="22">
        <f>INDEX(Data[],MATCH($A244,Data[Dist],0),MATCH(G$6,Data[#Headers],0))</f>
        <v>2911108</v>
      </c>
      <c r="H244" s="22">
        <f>INDEX(Data[],MATCH($A244,Data[Dist],0),MATCH(H$6,Data[#Headers],0))-G244</f>
        <v>4366662</v>
      </c>
      <c r="I244" s="25"/>
      <c r="J244" s="22">
        <f>INDEX(Notes!$I$2:$N$11,MATCH(Notes!$B$2,Notes!$I$2:$I$11,0),4)*$C244</f>
        <v>2911108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727777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751535</v>
      </c>
      <c r="E245" s="160">
        <f>INDEX(Data[],MATCH($A245,Data[Dist],0),MATCH(E$6,Data[#Headers],0))</f>
        <v>751536</v>
      </c>
      <c r="F245" s="160">
        <f>INDEX(Data[],MATCH($A245,Data[Dist],0),MATCH(F$6,Data[#Headers],0))</f>
        <v>751534</v>
      </c>
      <c r="G245" s="22">
        <f>INDEX(Data[],MATCH($A245,Data[Dist],0),MATCH(G$6,Data[#Headers],0))</f>
        <v>3021988</v>
      </c>
      <c r="H245" s="22">
        <f>INDEX(Data[],MATCH($A245,Data[Dist],0),MATCH(H$6,Data[#Headers],0))-G245</f>
        <v>4532984</v>
      </c>
      <c r="I245" s="25"/>
      <c r="J245" s="22">
        <f>INDEX(Notes!$I$2:$N$11,MATCH(Notes!$B$2,Notes!$I$2:$I$11,0),4)*$C245</f>
        <v>3021988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755497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147730</v>
      </c>
      <c r="E246" s="160">
        <f>INDEX(Data[],MATCH($A246,Data[Dist],0),MATCH(E$6,Data[#Headers],0))</f>
        <v>147729</v>
      </c>
      <c r="F246" s="160">
        <f>INDEX(Data[],MATCH($A246,Data[Dist],0),MATCH(F$6,Data[#Headers],0))</f>
        <v>147730</v>
      </c>
      <c r="G246" s="22">
        <f>INDEX(Data[],MATCH($A246,Data[Dist],0),MATCH(G$6,Data[#Headers],0))</f>
        <v>596032</v>
      </c>
      <c r="H246" s="22">
        <f>INDEX(Data[],MATCH($A246,Data[Dist],0),MATCH(H$6,Data[#Headers],0))-G246</f>
        <v>894049</v>
      </c>
      <c r="I246" s="25"/>
      <c r="J246" s="22">
        <f>INDEX(Notes!$I$2:$N$11,MATCH(Notes!$B$2,Notes!$I$2:$I$11,0),4)*$C246</f>
        <v>596032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149008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152923</v>
      </c>
      <c r="E247" s="160">
        <f>INDEX(Data[],MATCH($A247,Data[Dist],0),MATCH(E$6,Data[#Headers],0))</f>
        <v>152922</v>
      </c>
      <c r="F247" s="160">
        <f>INDEX(Data[],MATCH($A247,Data[Dist],0),MATCH(F$6,Data[#Headers],0))</f>
        <v>152923</v>
      </c>
      <c r="G247" s="22">
        <f>INDEX(Data[],MATCH($A247,Data[Dist],0),MATCH(G$6,Data[#Headers],0))</f>
        <v>616764</v>
      </c>
      <c r="H247" s="22">
        <f>INDEX(Data[],MATCH($A247,Data[Dist],0),MATCH(H$6,Data[#Headers],0))-G247</f>
        <v>925150</v>
      </c>
      <c r="I247" s="25"/>
      <c r="J247" s="22">
        <f>INDEX(Notes!$I$2:$N$11,MATCH(Notes!$B$2,Notes!$I$2:$I$11,0),4)*$C247</f>
        <v>616764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154191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594834</v>
      </c>
      <c r="E248" s="160">
        <f>INDEX(Data[],MATCH($A248,Data[Dist],0),MATCH(E$6,Data[#Headers],0))</f>
        <v>594834</v>
      </c>
      <c r="F248" s="160">
        <f>INDEX(Data[],MATCH($A248,Data[Dist],0),MATCH(F$6,Data[#Headers],0))</f>
        <v>594833</v>
      </c>
      <c r="G248" s="22">
        <f>INDEX(Data[],MATCH($A248,Data[Dist],0),MATCH(G$6,Data[#Headers],0))</f>
        <v>2392368</v>
      </c>
      <c r="H248" s="22">
        <f>INDEX(Data[],MATCH($A248,Data[Dist],0),MATCH(H$6,Data[#Headers],0))-G248</f>
        <v>3588555</v>
      </c>
      <c r="I248" s="25"/>
      <c r="J248" s="22">
        <f>INDEX(Notes!$I$2:$N$11,MATCH(Notes!$B$2,Notes!$I$2:$I$11,0),4)*$C248</f>
        <v>2392368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598092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677695</v>
      </c>
      <c r="E249" s="160">
        <f>INDEX(Data[],MATCH($A249,Data[Dist],0),MATCH(E$6,Data[#Headers],0))</f>
        <v>677695</v>
      </c>
      <c r="F249" s="160">
        <f>INDEX(Data[],MATCH($A249,Data[Dist],0),MATCH(F$6,Data[#Headers],0))</f>
        <v>677694</v>
      </c>
      <c r="G249" s="22">
        <f>INDEX(Data[],MATCH($A249,Data[Dist],0),MATCH(G$6,Data[#Headers],0))</f>
        <v>2726160</v>
      </c>
      <c r="H249" s="22">
        <f>INDEX(Data[],MATCH($A249,Data[Dist],0),MATCH(H$6,Data[#Headers],0))-G249</f>
        <v>4089236</v>
      </c>
      <c r="I249" s="25"/>
      <c r="J249" s="22">
        <f>INDEX(Notes!$I$2:$N$11,MATCH(Notes!$B$2,Notes!$I$2:$I$11,0),4)*$C249</f>
        <v>2726160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681540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267647</v>
      </c>
      <c r="E250" s="160">
        <f>INDEX(Data[],MATCH($A250,Data[Dist],0),MATCH(E$6,Data[#Headers],0))</f>
        <v>267647</v>
      </c>
      <c r="F250" s="160">
        <f>INDEX(Data[],MATCH($A250,Data[Dist],0),MATCH(F$6,Data[#Headers],0))</f>
        <v>267645</v>
      </c>
      <c r="G250" s="22">
        <f>INDEX(Data[],MATCH($A250,Data[Dist],0),MATCH(G$6,Data[#Headers],0))</f>
        <v>1077108</v>
      </c>
      <c r="H250" s="22">
        <f>INDEX(Data[],MATCH($A250,Data[Dist],0),MATCH(H$6,Data[#Headers],0))-G250</f>
        <v>1615665</v>
      </c>
      <c r="I250" s="25"/>
      <c r="J250" s="22">
        <f>INDEX(Notes!$I$2:$N$11,MATCH(Notes!$B$2,Notes!$I$2:$I$11,0),4)*$C250</f>
        <v>1077108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269277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125791</v>
      </c>
      <c r="E251" s="160">
        <f>INDEX(Data[],MATCH($A251,Data[Dist],0),MATCH(E$6,Data[#Headers],0))</f>
        <v>125790</v>
      </c>
      <c r="F251" s="160">
        <f>INDEX(Data[],MATCH($A251,Data[Dist],0),MATCH(F$6,Data[#Headers],0))</f>
        <v>125791</v>
      </c>
      <c r="G251" s="22">
        <f>INDEX(Data[],MATCH($A251,Data[Dist],0),MATCH(G$6,Data[#Headers],0))</f>
        <v>506120</v>
      </c>
      <c r="H251" s="22">
        <f>INDEX(Data[],MATCH($A251,Data[Dist],0),MATCH(H$6,Data[#Headers],0))-G251</f>
        <v>759176</v>
      </c>
      <c r="I251" s="25"/>
      <c r="J251" s="22">
        <f>INDEX(Notes!$I$2:$N$11,MATCH(Notes!$B$2,Notes!$I$2:$I$11,0),4)*$C251</f>
        <v>506120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126530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316917</v>
      </c>
      <c r="E252" s="160">
        <f>INDEX(Data[],MATCH($A252,Data[Dist],0),MATCH(E$6,Data[#Headers],0))</f>
        <v>316917</v>
      </c>
      <c r="F252" s="160">
        <f>INDEX(Data[],MATCH($A252,Data[Dist],0),MATCH(F$6,Data[#Headers],0))</f>
        <v>316917</v>
      </c>
      <c r="G252" s="22">
        <f>INDEX(Data[],MATCH($A252,Data[Dist],0),MATCH(G$6,Data[#Headers],0))</f>
        <v>1276408</v>
      </c>
      <c r="H252" s="22">
        <f>INDEX(Data[],MATCH($A252,Data[Dist],0),MATCH(H$6,Data[#Headers],0))-G252</f>
        <v>1914611</v>
      </c>
      <c r="I252" s="25"/>
      <c r="J252" s="22">
        <f>INDEX(Notes!$I$2:$N$11,MATCH(Notes!$B$2,Notes!$I$2:$I$11,0),4)*$C252</f>
        <v>1276408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319102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309284</v>
      </c>
      <c r="E253" s="160">
        <f>INDEX(Data[],MATCH($A253,Data[Dist],0),MATCH(E$6,Data[#Headers],0))</f>
        <v>309284</v>
      </c>
      <c r="F253" s="160">
        <f>INDEX(Data[],MATCH($A253,Data[Dist],0),MATCH(F$6,Data[#Headers],0))</f>
        <v>309282</v>
      </c>
      <c r="G253" s="22">
        <f>INDEX(Data[],MATCH($A253,Data[Dist],0),MATCH(G$6,Data[#Headers],0))</f>
        <v>1253476</v>
      </c>
      <c r="H253" s="22">
        <f>INDEX(Data[],MATCH($A253,Data[Dist],0),MATCH(H$6,Data[#Headers],0))-G253</f>
        <v>1880211</v>
      </c>
      <c r="I253" s="25"/>
      <c r="J253" s="22">
        <f>INDEX(Notes!$I$2:$N$11,MATCH(Notes!$B$2,Notes!$I$2:$I$11,0),4)*$C253</f>
        <v>1253476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313369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193238</v>
      </c>
      <c r="E254" s="160">
        <f>INDEX(Data[],MATCH($A254,Data[Dist],0),MATCH(E$6,Data[#Headers],0))</f>
        <v>193238</v>
      </c>
      <c r="F254" s="160">
        <f>INDEX(Data[],MATCH($A254,Data[Dist],0),MATCH(F$6,Data[#Headers],0))</f>
        <v>193236</v>
      </c>
      <c r="G254" s="22">
        <f>INDEX(Data[],MATCH($A254,Data[Dist],0),MATCH(G$6,Data[#Headers],0))</f>
        <v>778404</v>
      </c>
      <c r="H254" s="22">
        <f>INDEX(Data[],MATCH($A254,Data[Dist],0),MATCH(H$6,Data[#Headers],0))-G254</f>
        <v>1167603</v>
      </c>
      <c r="I254" s="25"/>
      <c r="J254" s="22">
        <f>INDEX(Notes!$I$2:$N$11,MATCH(Notes!$B$2,Notes!$I$2:$I$11,0),4)*$C254</f>
        <v>778404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194601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95625</v>
      </c>
      <c r="E255" s="160">
        <f>INDEX(Data[],MATCH($A255,Data[Dist],0),MATCH(E$6,Data[#Headers],0))</f>
        <v>95625</v>
      </c>
      <c r="F255" s="160">
        <f>INDEX(Data[],MATCH($A255,Data[Dist],0),MATCH(F$6,Data[#Headers],0))</f>
        <v>95625</v>
      </c>
      <c r="G255" s="22">
        <f>INDEX(Data[],MATCH($A255,Data[Dist],0),MATCH(G$6,Data[#Headers],0))</f>
        <v>385808</v>
      </c>
      <c r="H255" s="22">
        <f>INDEX(Data[],MATCH($A255,Data[Dist],0),MATCH(H$6,Data[#Headers],0))-G255</f>
        <v>578712</v>
      </c>
      <c r="I255" s="25"/>
      <c r="J255" s="22">
        <f>INDEX(Notes!$I$2:$N$11,MATCH(Notes!$B$2,Notes!$I$2:$I$11,0),4)*$C255</f>
        <v>385808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96452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842719</v>
      </c>
      <c r="E256" s="160">
        <f>INDEX(Data[],MATCH($A256,Data[Dist],0),MATCH(E$6,Data[#Headers],0))</f>
        <v>842718</v>
      </c>
      <c r="F256" s="160">
        <f>INDEX(Data[],MATCH($A256,Data[Dist],0),MATCH(F$6,Data[#Headers],0))</f>
        <v>842719</v>
      </c>
      <c r="G256" s="22">
        <f>INDEX(Data[],MATCH($A256,Data[Dist],0),MATCH(G$6,Data[#Headers],0))</f>
        <v>3392672</v>
      </c>
      <c r="H256" s="22">
        <f>INDEX(Data[],MATCH($A256,Data[Dist],0),MATCH(H$6,Data[#Headers],0))-G256</f>
        <v>5089011</v>
      </c>
      <c r="I256" s="25"/>
      <c r="J256" s="22">
        <f>INDEX(Notes!$I$2:$N$11,MATCH(Notes!$B$2,Notes!$I$2:$I$11,0),4)*$C256</f>
        <v>3392672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848168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149196</v>
      </c>
      <c r="E257" s="160">
        <f>INDEX(Data[],MATCH($A257,Data[Dist],0),MATCH(E$6,Data[#Headers],0))</f>
        <v>149197</v>
      </c>
      <c r="F257" s="160">
        <f>INDEX(Data[],MATCH($A257,Data[Dist],0),MATCH(F$6,Data[#Headers],0))</f>
        <v>149195</v>
      </c>
      <c r="G257" s="22">
        <f>INDEX(Data[],MATCH($A257,Data[Dist],0),MATCH(G$6,Data[#Headers],0))</f>
        <v>600416</v>
      </c>
      <c r="H257" s="22">
        <f>INDEX(Data[],MATCH($A257,Data[Dist],0),MATCH(H$6,Data[#Headers],0))-G257</f>
        <v>900622</v>
      </c>
      <c r="I257" s="25"/>
      <c r="J257" s="22">
        <f>INDEX(Notes!$I$2:$N$11,MATCH(Notes!$B$2,Notes!$I$2:$I$11,0),4)*$C257</f>
        <v>600416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150104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462647</v>
      </c>
      <c r="E258" s="160">
        <f>INDEX(Data[],MATCH($A258,Data[Dist],0),MATCH(E$6,Data[#Headers],0))</f>
        <v>462647</v>
      </c>
      <c r="F258" s="160">
        <f>INDEX(Data[],MATCH($A258,Data[Dist],0),MATCH(F$6,Data[#Headers],0))</f>
        <v>462647</v>
      </c>
      <c r="G258" s="22">
        <f>INDEX(Data[],MATCH($A258,Data[Dist],0),MATCH(G$6,Data[#Headers],0))</f>
        <v>1862284</v>
      </c>
      <c r="H258" s="22">
        <f>INDEX(Data[],MATCH($A258,Data[Dist],0),MATCH(H$6,Data[#Headers],0))-G258</f>
        <v>2793427</v>
      </c>
      <c r="I258" s="25"/>
      <c r="J258" s="22">
        <f>INDEX(Notes!$I$2:$N$11,MATCH(Notes!$B$2,Notes!$I$2:$I$11,0),4)*$C258</f>
        <v>1862284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465571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787546</v>
      </c>
      <c r="E259" s="160">
        <f>INDEX(Data[],MATCH($A259,Data[Dist],0),MATCH(E$6,Data[#Headers],0))</f>
        <v>787545</v>
      </c>
      <c r="F259" s="160">
        <f>INDEX(Data[],MATCH($A259,Data[Dist],0),MATCH(F$6,Data[#Headers],0))</f>
        <v>787546</v>
      </c>
      <c r="G259" s="22">
        <f>INDEX(Data[],MATCH($A259,Data[Dist],0),MATCH(G$6,Data[#Headers],0))</f>
        <v>3167064</v>
      </c>
      <c r="H259" s="22">
        <f>INDEX(Data[],MATCH($A259,Data[Dist],0),MATCH(H$6,Data[#Headers],0))-G259</f>
        <v>4750600</v>
      </c>
      <c r="I259" s="25"/>
      <c r="J259" s="22">
        <f>INDEX(Notes!$I$2:$N$11,MATCH(Notes!$B$2,Notes!$I$2:$I$11,0),4)*$C259</f>
        <v>3167064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791766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705585</v>
      </c>
      <c r="E260" s="160">
        <f>INDEX(Data[],MATCH($A260,Data[Dist],0),MATCH(E$6,Data[#Headers],0))</f>
        <v>705585</v>
      </c>
      <c r="F260" s="160">
        <f>INDEX(Data[],MATCH($A260,Data[Dist],0),MATCH(F$6,Data[#Headers],0))</f>
        <v>705584</v>
      </c>
      <c r="G260" s="22">
        <f>INDEX(Data[],MATCH($A260,Data[Dist],0),MATCH(G$6,Data[#Headers],0))</f>
        <v>2838420</v>
      </c>
      <c r="H260" s="22">
        <f>INDEX(Data[],MATCH($A260,Data[Dist],0),MATCH(H$6,Data[#Headers],0))-G260</f>
        <v>4257634</v>
      </c>
      <c r="I260" s="25"/>
      <c r="J260" s="22">
        <f>INDEX(Notes!$I$2:$N$11,MATCH(Notes!$B$2,Notes!$I$2:$I$11,0),4)*$C260</f>
        <v>2838420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709605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442455</v>
      </c>
      <c r="E261" s="160">
        <f>INDEX(Data[],MATCH($A261,Data[Dist],0),MATCH(E$6,Data[#Headers],0))</f>
        <v>442455</v>
      </c>
      <c r="F261" s="160">
        <f>INDEX(Data[],MATCH($A261,Data[Dist],0),MATCH(F$6,Data[#Headers],0))</f>
        <v>442454</v>
      </c>
      <c r="G261" s="22">
        <f>INDEX(Data[],MATCH($A261,Data[Dist],0),MATCH(G$6,Data[#Headers],0))</f>
        <v>1780372</v>
      </c>
      <c r="H261" s="22">
        <f>INDEX(Data[],MATCH($A261,Data[Dist],0),MATCH(H$6,Data[#Headers],0))-G261</f>
        <v>2670555</v>
      </c>
      <c r="I261" s="25"/>
      <c r="J261" s="22">
        <f>INDEX(Notes!$I$2:$N$11,MATCH(Notes!$B$2,Notes!$I$2:$I$11,0),4)*$C261</f>
        <v>1780372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445093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271772</v>
      </c>
      <c r="E262" s="160">
        <f>INDEX(Data[],MATCH($A262,Data[Dist],0),MATCH(E$6,Data[#Headers],0))</f>
        <v>271772</v>
      </c>
      <c r="F262" s="160">
        <f>INDEX(Data[],MATCH($A262,Data[Dist],0),MATCH(F$6,Data[#Headers],0))</f>
        <v>271770</v>
      </c>
      <c r="G262" s="22">
        <f>INDEX(Data[],MATCH($A262,Data[Dist],0),MATCH(G$6,Data[#Headers],0))</f>
        <v>1092996</v>
      </c>
      <c r="H262" s="22">
        <f>INDEX(Data[],MATCH($A262,Data[Dist],0),MATCH(H$6,Data[#Headers],0))-G262</f>
        <v>1639496</v>
      </c>
      <c r="I262" s="25"/>
      <c r="J262" s="22">
        <f>INDEX(Notes!$I$2:$N$11,MATCH(Notes!$B$2,Notes!$I$2:$I$11,0),4)*$C262</f>
        <v>1092996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273249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398253</v>
      </c>
      <c r="E263" s="160">
        <f>INDEX(Data[],MATCH($A263,Data[Dist],0),MATCH(E$6,Data[#Headers],0))</f>
        <v>398253</v>
      </c>
      <c r="F263" s="160">
        <f>INDEX(Data[],MATCH($A263,Data[Dist],0),MATCH(F$6,Data[#Headers],0))</f>
        <v>398252</v>
      </c>
      <c r="G263" s="22">
        <f>INDEX(Data[],MATCH($A263,Data[Dist],0),MATCH(G$6,Data[#Headers],0))</f>
        <v>1601468</v>
      </c>
      <c r="H263" s="22">
        <f>INDEX(Data[],MATCH($A263,Data[Dist],0),MATCH(H$6,Data[#Headers],0))-G263</f>
        <v>2402203</v>
      </c>
      <c r="I263" s="25"/>
      <c r="J263" s="22">
        <f>INDEX(Notes!$I$2:$N$11,MATCH(Notes!$B$2,Notes!$I$2:$I$11,0),4)*$C263</f>
        <v>1601468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400367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1102333</v>
      </c>
      <c r="E264" s="160">
        <f>INDEX(Data[],MATCH($A264,Data[Dist],0),MATCH(E$6,Data[#Headers],0))</f>
        <v>1102333</v>
      </c>
      <c r="F264" s="160">
        <f>INDEX(Data[],MATCH($A264,Data[Dist],0),MATCH(F$6,Data[#Headers],0))</f>
        <v>1102334</v>
      </c>
      <c r="G264" s="22">
        <f>INDEX(Data[],MATCH($A264,Data[Dist],0),MATCH(G$6,Data[#Headers],0))</f>
        <v>4432308</v>
      </c>
      <c r="H264" s="22">
        <f>INDEX(Data[],MATCH($A264,Data[Dist],0),MATCH(H$6,Data[#Headers],0))-G264</f>
        <v>6648463</v>
      </c>
      <c r="I264" s="25"/>
      <c r="J264" s="22">
        <f>INDEX(Notes!$I$2:$N$11,MATCH(Notes!$B$2,Notes!$I$2:$I$11,0),4)*$C264</f>
        <v>4432308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1108077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INDEX($A$7:$H$331,MATCH($S264,$A$7:$A$331,0),3)-Q264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12928007</v>
      </c>
      <c r="E265" s="160">
        <f>INDEX(Data[],MATCH($A265,Data[Dist],0),MATCH(E$6,Data[#Headers],0))</f>
        <v>12928007</v>
      </c>
      <c r="F265" s="160">
        <f>INDEX(Data[],MATCH($A265,Data[Dist],0),MATCH(F$6,Data[#Headers],0))</f>
        <v>12928006</v>
      </c>
      <c r="G265" s="22">
        <f>INDEX(Data[],MATCH($A265,Data[Dist],0),MATCH(G$6,Data[#Headers],0))</f>
        <v>51939268</v>
      </c>
      <c r="H265" s="22">
        <f>INDEX(Data[],MATCH($A265,Data[Dist],0),MATCH(H$6,Data[#Headers],0))-G265</f>
        <v>77908905</v>
      </c>
      <c r="I265" s="25"/>
      <c r="J265" s="22">
        <f>INDEX(Notes!$I$2:$N$11,MATCH(Notes!$B$2,Notes!$I$2:$I$11,0),4)*$C265</f>
        <v>51939268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12984817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269140</v>
      </c>
      <c r="E266" s="160">
        <f>INDEX(Data[],MATCH($A266,Data[Dist],0),MATCH(E$6,Data[#Headers],0))</f>
        <v>269140</v>
      </c>
      <c r="F266" s="160">
        <f>INDEX(Data[],MATCH($A266,Data[Dist],0),MATCH(F$6,Data[#Headers],0))</f>
        <v>269141</v>
      </c>
      <c r="G266" s="22">
        <f>INDEX(Data[],MATCH($A266,Data[Dist],0),MATCH(G$6,Data[#Headers],0))</f>
        <v>1083316</v>
      </c>
      <c r="H266" s="22">
        <f>INDEX(Data[],MATCH($A266,Data[Dist],0),MATCH(H$6,Data[#Headers],0))-G266</f>
        <v>1624978</v>
      </c>
      <c r="I266" s="25"/>
      <c r="J266" s="22">
        <f>INDEX(Notes!$I$2:$N$11,MATCH(Notes!$B$2,Notes!$I$2:$I$11,0),4)*$C266</f>
        <v>1083316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270829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521994</v>
      </c>
      <c r="E267" s="160">
        <f>INDEX(Data[],MATCH($A267,Data[Dist],0),MATCH(E$6,Data[#Headers],0))</f>
        <v>521995</v>
      </c>
      <c r="F267" s="160">
        <f>INDEX(Data[],MATCH($A267,Data[Dist],0),MATCH(F$6,Data[#Headers],0))</f>
        <v>521993</v>
      </c>
      <c r="G267" s="22">
        <f>INDEX(Data[],MATCH($A267,Data[Dist],0),MATCH(G$6,Data[#Headers],0))</f>
        <v>2102196</v>
      </c>
      <c r="H267" s="22">
        <f>INDEX(Data[],MATCH($A267,Data[Dist],0),MATCH(H$6,Data[#Headers],0))-G267</f>
        <v>3153294</v>
      </c>
      <c r="I267" s="25"/>
      <c r="J267" s="22">
        <f>INDEX(Notes!$I$2:$N$11,MATCH(Notes!$B$2,Notes!$I$2:$I$11,0),4)*$C267</f>
        <v>2102196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525549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936693</v>
      </c>
      <c r="E268" s="160">
        <f>INDEX(Data[],MATCH($A268,Data[Dist],0),MATCH(E$6,Data[#Headers],0))</f>
        <v>936693</v>
      </c>
      <c r="F268" s="160">
        <f>INDEX(Data[],MATCH($A268,Data[Dist],0),MATCH(F$6,Data[#Headers],0))</f>
        <v>936691</v>
      </c>
      <c r="G268" s="22">
        <f>INDEX(Data[],MATCH($A268,Data[Dist],0),MATCH(G$6,Data[#Headers],0))</f>
        <v>3768996</v>
      </c>
      <c r="H268" s="22">
        <f>INDEX(Data[],MATCH($A268,Data[Dist],0),MATCH(H$6,Data[#Headers],0))-G268</f>
        <v>5653492</v>
      </c>
      <c r="I268" s="25"/>
      <c r="J268" s="22">
        <f>INDEX(Notes!$I$2:$N$11,MATCH(Notes!$B$2,Notes!$I$2:$I$11,0),4)*$C268</f>
        <v>3768996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942249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374935</v>
      </c>
      <c r="E269" s="160">
        <f>INDEX(Data[],MATCH($A269,Data[Dist],0),MATCH(E$6,Data[#Headers],0))</f>
        <v>374936</v>
      </c>
      <c r="F269" s="160">
        <f>INDEX(Data[],MATCH($A269,Data[Dist],0),MATCH(F$6,Data[#Headers],0))</f>
        <v>374934</v>
      </c>
      <c r="G269" s="22">
        <f>INDEX(Data[],MATCH($A269,Data[Dist],0),MATCH(G$6,Data[#Headers],0))</f>
        <v>1507488</v>
      </c>
      <c r="H269" s="22">
        <f>INDEX(Data[],MATCH($A269,Data[Dist],0),MATCH(H$6,Data[#Headers],0))-G269</f>
        <v>2261228</v>
      </c>
      <c r="I269" s="25"/>
      <c r="J269" s="22">
        <f>INDEX(Notes!$I$2:$N$11,MATCH(Notes!$B$2,Notes!$I$2:$I$11,0),4)*$C269</f>
        <v>1507488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376872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363248</v>
      </c>
      <c r="E270" s="160">
        <f>INDEX(Data[],MATCH($A270,Data[Dist],0),MATCH(E$6,Data[#Headers],0))</f>
        <v>363249</v>
      </c>
      <c r="F270" s="160">
        <f>INDEX(Data[],MATCH($A270,Data[Dist],0),MATCH(F$6,Data[#Headers],0))</f>
        <v>363247</v>
      </c>
      <c r="G270" s="22">
        <f>INDEX(Data[],MATCH($A270,Data[Dist],0),MATCH(G$6,Data[#Headers],0))</f>
        <v>1462592</v>
      </c>
      <c r="H270" s="22">
        <f>INDEX(Data[],MATCH($A270,Data[Dist],0),MATCH(H$6,Data[#Headers],0))-G270</f>
        <v>2193885</v>
      </c>
      <c r="I270" s="25"/>
      <c r="J270" s="22">
        <f>INDEX(Notes!$I$2:$N$11,MATCH(Notes!$B$2,Notes!$I$2:$I$11,0),4)*$C270</f>
        <v>1462592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365648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696873</v>
      </c>
      <c r="E271" s="160">
        <f>INDEX(Data[],MATCH($A271,Data[Dist],0),MATCH(E$6,Data[#Headers],0))</f>
        <v>696873</v>
      </c>
      <c r="F271" s="160">
        <f>INDEX(Data[],MATCH($A271,Data[Dist],0),MATCH(F$6,Data[#Headers],0))</f>
        <v>696873</v>
      </c>
      <c r="G271" s="22">
        <f>INDEX(Data[],MATCH($A271,Data[Dist],0),MATCH(G$6,Data[#Headers],0))</f>
        <v>2804240</v>
      </c>
      <c r="H271" s="22">
        <f>INDEX(Data[],MATCH($A271,Data[Dist],0),MATCH(H$6,Data[#Headers],0))-G271</f>
        <v>4206360</v>
      </c>
      <c r="I271" s="25"/>
      <c r="J271" s="22">
        <f>INDEX(Notes!$I$2:$N$11,MATCH(Notes!$B$2,Notes!$I$2:$I$11,0),4)*$C271</f>
        <v>2804240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701060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122300</v>
      </c>
      <c r="E272" s="160">
        <f>INDEX(Data[],MATCH($A272,Data[Dist],0),MATCH(E$6,Data[#Headers],0))</f>
        <v>122300</v>
      </c>
      <c r="F272" s="160">
        <f>INDEX(Data[],MATCH($A272,Data[Dist],0),MATCH(F$6,Data[#Headers],0))</f>
        <v>122298</v>
      </c>
      <c r="G272" s="22">
        <f>INDEX(Data[],MATCH($A272,Data[Dist],0),MATCH(G$6,Data[#Headers],0))</f>
        <v>492160</v>
      </c>
      <c r="H272" s="22">
        <f>INDEX(Data[],MATCH($A272,Data[Dist],0),MATCH(H$6,Data[#Headers],0))-G272</f>
        <v>738240</v>
      </c>
      <c r="I272" s="25"/>
      <c r="J272" s="22">
        <f>INDEX(Notes!$I$2:$N$11,MATCH(Notes!$B$2,Notes!$I$2:$I$11,0),4)*$C272</f>
        <v>492160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123040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1164514</v>
      </c>
      <c r="E273" s="160">
        <f>INDEX(Data[],MATCH($A273,Data[Dist],0),MATCH(E$6,Data[#Headers],0))</f>
        <v>1164514</v>
      </c>
      <c r="F273" s="160">
        <f>INDEX(Data[],MATCH($A273,Data[Dist],0),MATCH(F$6,Data[#Headers],0))</f>
        <v>1164514</v>
      </c>
      <c r="G273" s="22">
        <f>INDEX(Data[],MATCH($A273,Data[Dist],0),MATCH(G$6,Data[#Headers],0))</f>
        <v>4680224</v>
      </c>
      <c r="H273" s="22">
        <f>INDEX(Data[],MATCH($A273,Data[Dist],0),MATCH(H$6,Data[#Headers],0))-G273</f>
        <v>7020331</v>
      </c>
      <c r="I273" s="25"/>
      <c r="J273" s="22">
        <f>INDEX(Notes!$I$2:$N$11,MATCH(Notes!$B$2,Notes!$I$2:$I$11,0),4)*$C273</f>
        <v>4680224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1170056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351018</v>
      </c>
      <c r="E274" s="160">
        <f>INDEX(Data[],MATCH($A274,Data[Dist],0),MATCH(E$6,Data[#Headers],0))</f>
        <v>351018</v>
      </c>
      <c r="F274" s="160">
        <f>INDEX(Data[],MATCH($A274,Data[Dist],0),MATCH(F$6,Data[#Headers],0))</f>
        <v>351016</v>
      </c>
      <c r="G274" s="22">
        <f>INDEX(Data[],MATCH($A274,Data[Dist],0),MATCH(G$6,Data[#Headers],0))</f>
        <v>1411984</v>
      </c>
      <c r="H274" s="22">
        <f>INDEX(Data[],MATCH($A274,Data[Dist],0),MATCH(H$6,Data[#Headers],0))-G274</f>
        <v>2117975</v>
      </c>
      <c r="I274" s="25"/>
      <c r="J274" s="22">
        <f>INDEX(Notes!$I$2:$N$11,MATCH(Notes!$B$2,Notes!$I$2:$I$11,0),4)*$C274</f>
        <v>1411984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352996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5357133</v>
      </c>
      <c r="E275" s="160">
        <f>INDEX(Data[],MATCH($A275,Data[Dist],0),MATCH(E$6,Data[#Headers],0))</f>
        <v>5357133</v>
      </c>
      <c r="F275" s="160">
        <f>INDEX(Data[],MATCH($A275,Data[Dist],0),MATCH(F$6,Data[#Headers],0))</f>
        <v>5357131</v>
      </c>
      <c r="G275" s="22">
        <f>INDEX(Data[],MATCH($A275,Data[Dist],0),MATCH(G$6,Data[#Headers],0))</f>
        <v>21538956</v>
      </c>
      <c r="H275" s="22">
        <f>INDEX(Data[],MATCH($A275,Data[Dist],0),MATCH(H$6,Data[#Headers],0))-G275</f>
        <v>32308433</v>
      </c>
      <c r="I275" s="25"/>
      <c r="J275" s="22">
        <f>INDEX(Notes!$I$2:$N$11,MATCH(Notes!$B$2,Notes!$I$2:$I$11,0),4)*$C275</f>
        <v>21538956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5384739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1558224</v>
      </c>
      <c r="E276" s="160">
        <f>INDEX(Data[],MATCH($A276,Data[Dist],0),MATCH(E$6,Data[#Headers],0))</f>
        <v>1558224</v>
      </c>
      <c r="F276" s="160">
        <f>INDEX(Data[],MATCH($A276,Data[Dist],0),MATCH(F$6,Data[#Headers],0))</f>
        <v>1558223</v>
      </c>
      <c r="G276" s="22">
        <f>INDEX(Data[],MATCH($A276,Data[Dist],0),MATCH(G$6,Data[#Headers],0))</f>
        <v>6263908</v>
      </c>
      <c r="H276" s="22">
        <f>INDEX(Data[],MATCH($A276,Data[Dist],0),MATCH(H$6,Data[#Headers],0))-G276</f>
        <v>9395864</v>
      </c>
      <c r="I276" s="25"/>
      <c r="J276" s="22">
        <f>INDEX(Notes!$I$2:$N$11,MATCH(Notes!$B$2,Notes!$I$2:$I$11,0),4)*$C276</f>
        <v>6263908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1565977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305081</v>
      </c>
      <c r="E277" s="160">
        <f>INDEX(Data[],MATCH($A277,Data[Dist],0),MATCH(E$6,Data[#Headers],0))</f>
        <v>305081</v>
      </c>
      <c r="F277" s="160">
        <f>INDEX(Data[],MATCH($A277,Data[Dist],0),MATCH(F$6,Data[#Headers],0))</f>
        <v>305082</v>
      </c>
      <c r="G277" s="22">
        <f>INDEX(Data[],MATCH($A277,Data[Dist],0),MATCH(G$6,Data[#Headers],0))</f>
        <v>1238212</v>
      </c>
      <c r="H277" s="22">
        <f>INDEX(Data[],MATCH($A277,Data[Dist],0),MATCH(H$6,Data[#Headers],0))-G277</f>
        <v>1857314</v>
      </c>
      <c r="I277" s="25"/>
      <c r="J277" s="22">
        <f>INDEX(Notes!$I$2:$N$11,MATCH(Notes!$B$2,Notes!$I$2:$I$11,0),4)*$C277</f>
        <v>1238212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309553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283945</v>
      </c>
      <c r="E278" s="160">
        <f>INDEX(Data[],MATCH($A278,Data[Dist],0),MATCH(E$6,Data[#Headers],0))</f>
        <v>283945</v>
      </c>
      <c r="F278" s="160">
        <f>INDEX(Data[],MATCH($A278,Data[Dist],0),MATCH(F$6,Data[#Headers],0))</f>
        <v>283944</v>
      </c>
      <c r="G278" s="22">
        <f>INDEX(Data[],MATCH($A278,Data[Dist],0),MATCH(G$6,Data[#Headers],0))</f>
        <v>1142008</v>
      </c>
      <c r="H278" s="22">
        <f>INDEX(Data[],MATCH($A278,Data[Dist],0),MATCH(H$6,Data[#Headers],0))-G278</f>
        <v>1713011</v>
      </c>
      <c r="I278" s="25"/>
      <c r="J278" s="22">
        <f>INDEX(Notes!$I$2:$N$11,MATCH(Notes!$B$2,Notes!$I$2:$I$11,0),4)*$C278</f>
        <v>1142008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285502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150398</v>
      </c>
      <c r="E279" s="160">
        <f>INDEX(Data[],MATCH($A279,Data[Dist],0),MATCH(E$6,Data[#Headers],0))</f>
        <v>150398</v>
      </c>
      <c r="F279" s="160">
        <f>INDEX(Data[],MATCH($A279,Data[Dist],0),MATCH(F$6,Data[#Headers],0))</f>
        <v>150398</v>
      </c>
      <c r="G279" s="22">
        <f>INDEX(Data[],MATCH($A279,Data[Dist],0),MATCH(G$6,Data[#Headers],0))</f>
        <v>604612</v>
      </c>
      <c r="H279" s="22">
        <f>INDEX(Data[],MATCH($A279,Data[Dist],0),MATCH(H$6,Data[#Headers],0))-G279</f>
        <v>906913</v>
      </c>
      <c r="I279" s="25"/>
      <c r="J279" s="22">
        <f>INDEX(Notes!$I$2:$N$11,MATCH(Notes!$B$2,Notes!$I$2:$I$11,0),4)*$C279</f>
        <v>604612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151153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405853</v>
      </c>
      <c r="E280" s="160">
        <f>INDEX(Data[],MATCH($A280,Data[Dist],0),MATCH(E$6,Data[#Headers],0))</f>
        <v>405852</v>
      </c>
      <c r="F280" s="160">
        <f>INDEX(Data[],MATCH($A280,Data[Dist],0),MATCH(F$6,Data[#Headers],0))</f>
        <v>405853</v>
      </c>
      <c r="G280" s="22">
        <f>INDEX(Data[],MATCH($A280,Data[Dist],0),MATCH(G$6,Data[#Headers],0))</f>
        <v>1632360</v>
      </c>
      <c r="H280" s="22">
        <f>INDEX(Data[],MATCH($A280,Data[Dist],0),MATCH(H$6,Data[#Headers],0))-G280</f>
        <v>2448543</v>
      </c>
      <c r="I280" s="25"/>
      <c r="J280" s="22">
        <f>INDEX(Notes!$I$2:$N$11,MATCH(Notes!$B$2,Notes!$I$2:$I$11,0),4)*$C280</f>
        <v>1632360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408090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2267564</v>
      </c>
      <c r="E281" s="160">
        <f>INDEX(Data[],MATCH($A281,Data[Dist],0),MATCH(E$6,Data[#Headers],0))</f>
        <v>2267564</v>
      </c>
      <c r="F281" s="160">
        <f>INDEX(Data[],MATCH($A281,Data[Dist],0),MATCH(F$6,Data[#Headers],0))</f>
        <v>2267564</v>
      </c>
      <c r="G281" s="22">
        <f>INDEX(Data[],MATCH($A281,Data[Dist],0),MATCH(G$6,Data[#Headers],0))</f>
        <v>9109028</v>
      </c>
      <c r="H281" s="22">
        <f>INDEX(Data[],MATCH($A281,Data[Dist],0),MATCH(H$6,Data[#Headers],0))-G281</f>
        <v>13663537</v>
      </c>
      <c r="I281" s="25"/>
      <c r="J281" s="22">
        <f>INDEX(Notes!$I$2:$N$11,MATCH(Notes!$B$2,Notes!$I$2:$I$11,0),4)*$C281</f>
        <v>9109028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2277257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91152</v>
      </c>
      <c r="E282" s="160">
        <f>INDEX(Data[],MATCH($A282,Data[Dist],0),MATCH(E$6,Data[#Headers],0))</f>
        <v>91152</v>
      </c>
      <c r="F282" s="160">
        <f>INDEX(Data[],MATCH($A282,Data[Dist],0),MATCH(F$6,Data[#Headers],0))</f>
        <v>91153</v>
      </c>
      <c r="G282" s="22">
        <f>INDEX(Data[],MATCH($A282,Data[Dist],0),MATCH(G$6,Data[#Headers],0))</f>
        <v>366644</v>
      </c>
      <c r="H282" s="22">
        <f>INDEX(Data[],MATCH($A282,Data[Dist],0),MATCH(H$6,Data[#Headers],0))-G282</f>
        <v>549963</v>
      </c>
      <c r="I282" s="25"/>
      <c r="J282" s="22">
        <f>INDEX(Notes!$I$2:$N$11,MATCH(Notes!$B$2,Notes!$I$2:$I$11,0),4)*$C282</f>
        <v>366644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91661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547460</v>
      </c>
      <c r="E283" s="160">
        <f>INDEX(Data[],MATCH($A283,Data[Dist],0),MATCH(E$6,Data[#Headers],0))</f>
        <v>547460</v>
      </c>
      <c r="F283" s="160">
        <f>INDEX(Data[],MATCH($A283,Data[Dist],0),MATCH(F$6,Data[#Headers],0))</f>
        <v>547458</v>
      </c>
      <c r="G283" s="22">
        <f>INDEX(Data[],MATCH($A283,Data[Dist],0),MATCH(G$6,Data[#Headers],0))</f>
        <v>2204344</v>
      </c>
      <c r="H283" s="22">
        <f>INDEX(Data[],MATCH($A283,Data[Dist],0),MATCH(H$6,Data[#Headers],0))-G283</f>
        <v>3306515</v>
      </c>
      <c r="I283" s="25"/>
      <c r="J283" s="22">
        <f>INDEX(Notes!$I$2:$N$11,MATCH(Notes!$B$2,Notes!$I$2:$I$11,0),4)*$C283</f>
        <v>2204344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551086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512534</v>
      </c>
      <c r="E284" s="160">
        <f>INDEX(Data[],MATCH($A284,Data[Dist],0),MATCH(E$6,Data[#Headers],0))</f>
        <v>512534</v>
      </c>
      <c r="F284" s="160">
        <f>INDEX(Data[],MATCH($A284,Data[Dist],0),MATCH(F$6,Data[#Headers],0))</f>
        <v>512534</v>
      </c>
      <c r="G284" s="22">
        <f>INDEX(Data[],MATCH($A284,Data[Dist],0),MATCH(G$6,Data[#Headers],0))</f>
        <v>2061920</v>
      </c>
      <c r="H284" s="22">
        <f>INDEX(Data[],MATCH($A284,Data[Dist],0),MATCH(H$6,Data[#Headers],0))-G284</f>
        <v>3092882</v>
      </c>
      <c r="I284" s="25"/>
      <c r="J284" s="22">
        <f>INDEX(Notes!$I$2:$N$11,MATCH(Notes!$B$2,Notes!$I$2:$I$11,0),4)*$C284</f>
        <v>2061920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515480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583024</v>
      </c>
      <c r="E285" s="160">
        <f>INDEX(Data[],MATCH($A285,Data[Dist],0),MATCH(E$6,Data[#Headers],0))</f>
        <v>583024</v>
      </c>
      <c r="F285" s="160">
        <f>INDEX(Data[],MATCH($A285,Data[Dist],0),MATCH(F$6,Data[#Headers],0))</f>
        <v>583022</v>
      </c>
      <c r="G285" s="22">
        <f>INDEX(Data[],MATCH($A285,Data[Dist],0),MATCH(G$6,Data[#Headers],0))</f>
        <v>2344784</v>
      </c>
      <c r="H285" s="22">
        <f>INDEX(Data[],MATCH($A285,Data[Dist],0),MATCH(H$6,Data[#Headers],0))-G285</f>
        <v>3517177</v>
      </c>
      <c r="I285" s="25"/>
      <c r="J285" s="22">
        <f>INDEX(Notes!$I$2:$N$11,MATCH(Notes!$B$2,Notes!$I$2:$I$11,0),4)*$C285</f>
        <v>2344784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586196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339153</v>
      </c>
      <c r="E286" s="160">
        <f>INDEX(Data[],MATCH($A286,Data[Dist],0),MATCH(E$6,Data[#Headers],0))</f>
        <v>339153</v>
      </c>
      <c r="F286" s="160">
        <f>INDEX(Data[],MATCH($A286,Data[Dist],0),MATCH(F$6,Data[#Headers],0))</f>
        <v>339151</v>
      </c>
      <c r="G286" s="22">
        <f>INDEX(Data[],MATCH($A286,Data[Dist],0),MATCH(G$6,Data[#Headers],0))</f>
        <v>1365420</v>
      </c>
      <c r="H286" s="22">
        <f>INDEX(Data[],MATCH($A286,Data[Dist],0),MATCH(H$6,Data[#Headers],0))-G286</f>
        <v>2048128</v>
      </c>
      <c r="I286" s="25"/>
      <c r="J286" s="22">
        <f>INDEX(Notes!$I$2:$N$11,MATCH(Notes!$B$2,Notes!$I$2:$I$11,0),4)*$C286</f>
        <v>1365420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341355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453546</v>
      </c>
      <c r="E287" s="160">
        <f>INDEX(Data[],MATCH($A287,Data[Dist],0),MATCH(E$6,Data[#Headers],0))</f>
        <v>453546</v>
      </c>
      <c r="F287" s="160">
        <f>INDEX(Data[],MATCH($A287,Data[Dist],0),MATCH(F$6,Data[#Headers],0))</f>
        <v>453547</v>
      </c>
      <c r="G287" s="22">
        <f>INDEX(Data[],MATCH($A287,Data[Dist],0),MATCH(G$6,Data[#Headers],0))</f>
        <v>1824232</v>
      </c>
      <c r="H287" s="22">
        <f>INDEX(Data[],MATCH($A287,Data[Dist],0),MATCH(H$6,Data[#Headers],0))-G287</f>
        <v>2736348</v>
      </c>
      <c r="I287" s="25"/>
      <c r="J287" s="22">
        <f>INDEX(Notes!$I$2:$N$11,MATCH(Notes!$B$2,Notes!$I$2:$I$11,0),4)*$C287</f>
        <v>1824232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456058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177382</v>
      </c>
      <c r="E288" s="160">
        <f>INDEX(Data[],MATCH($A288,Data[Dist],0),MATCH(E$6,Data[#Headers],0))</f>
        <v>177382</v>
      </c>
      <c r="F288" s="160">
        <f>INDEX(Data[],MATCH($A288,Data[Dist],0),MATCH(F$6,Data[#Headers],0))</f>
        <v>177381</v>
      </c>
      <c r="G288" s="22">
        <f>INDEX(Data[],MATCH($A288,Data[Dist],0),MATCH(G$6,Data[#Headers],0))</f>
        <v>713600</v>
      </c>
      <c r="H288" s="22">
        <f>INDEX(Data[],MATCH($A288,Data[Dist],0),MATCH(H$6,Data[#Headers],0))-G288</f>
        <v>1070396</v>
      </c>
      <c r="I288" s="25"/>
      <c r="J288" s="22">
        <f>INDEX(Notes!$I$2:$N$11,MATCH(Notes!$B$2,Notes!$I$2:$I$11,0),4)*$C288</f>
        <v>713600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178400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276695</v>
      </c>
      <c r="E289" s="160">
        <f>INDEX(Data[],MATCH($A289,Data[Dist],0),MATCH(E$6,Data[#Headers],0))</f>
        <v>276695</v>
      </c>
      <c r="F289" s="160">
        <f>INDEX(Data[],MATCH($A289,Data[Dist],0),MATCH(F$6,Data[#Headers],0))</f>
        <v>276696</v>
      </c>
      <c r="G289" s="22">
        <f>INDEX(Data[],MATCH($A289,Data[Dist],0),MATCH(G$6,Data[#Headers],0))</f>
        <v>1112612</v>
      </c>
      <c r="H289" s="22">
        <f>INDEX(Data[],MATCH($A289,Data[Dist],0),MATCH(H$6,Data[#Headers],0))-G289</f>
        <v>1668916</v>
      </c>
      <c r="I289" s="25"/>
      <c r="J289" s="22">
        <f>INDEX(Notes!$I$2:$N$11,MATCH(Notes!$B$2,Notes!$I$2:$I$11,0),4)*$C289</f>
        <v>1112612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278153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220829</v>
      </c>
      <c r="E290" s="160">
        <f>INDEX(Data[],MATCH($A290,Data[Dist],0),MATCH(E$6,Data[#Headers],0))</f>
        <v>220829</v>
      </c>
      <c r="F290" s="160">
        <f>INDEX(Data[],MATCH($A290,Data[Dist],0),MATCH(F$6,Data[#Headers],0))</f>
        <v>220829</v>
      </c>
      <c r="G290" s="22">
        <f>INDEX(Data[],MATCH($A290,Data[Dist],0),MATCH(G$6,Data[#Headers],0))</f>
        <v>888748</v>
      </c>
      <c r="H290" s="22">
        <f>INDEX(Data[],MATCH($A290,Data[Dist],0),MATCH(H$6,Data[#Headers],0))-G290</f>
        <v>1333124</v>
      </c>
      <c r="I290" s="25"/>
      <c r="J290" s="22">
        <f>INDEX(Notes!$I$2:$N$11,MATCH(Notes!$B$2,Notes!$I$2:$I$11,0),4)*$C290</f>
        <v>888748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222187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254643</v>
      </c>
      <c r="E291" s="160">
        <f>INDEX(Data[],MATCH($A291,Data[Dist],0),MATCH(E$6,Data[#Headers],0))</f>
        <v>254643</v>
      </c>
      <c r="F291" s="160">
        <f>INDEX(Data[],MATCH($A291,Data[Dist],0),MATCH(F$6,Data[#Headers],0))</f>
        <v>254642</v>
      </c>
      <c r="G291" s="22">
        <f>INDEX(Data[],MATCH($A291,Data[Dist],0),MATCH(G$6,Data[#Headers],0))</f>
        <v>1023516</v>
      </c>
      <c r="H291" s="22">
        <f>INDEX(Data[],MATCH($A291,Data[Dist],0),MATCH(H$6,Data[#Headers],0))-G291</f>
        <v>1535276</v>
      </c>
      <c r="I291" s="25"/>
      <c r="J291" s="22">
        <f>INDEX(Notes!$I$2:$N$11,MATCH(Notes!$B$2,Notes!$I$2:$I$11,0),4)*$C291</f>
        <v>1023516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255879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80367</v>
      </c>
      <c r="E292" s="160">
        <f>INDEX(Data[],MATCH($A292,Data[Dist],0),MATCH(E$6,Data[#Headers],0))</f>
        <v>80366</v>
      </c>
      <c r="F292" s="160">
        <f>INDEX(Data[],MATCH($A292,Data[Dist],0),MATCH(F$6,Data[#Headers],0))</f>
        <v>80367</v>
      </c>
      <c r="G292" s="22">
        <f>INDEX(Data[],MATCH($A292,Data[Dist],0),MATCH(G$6,Data[#Headers],0))</f>
        <v>323916</v>
      </c>
      <c r="H292" s="22">
        <f>INDEX(Data[],MATCH($A292,Data[Dist],0),MATCH(H$6,Data[#Headers],0))-G292</f>
        <v>485874</v>
      </c>
      <c r="I292" s="25"/>
      <c r="J292" s="22">
        <f>INDEX(Notes!$I$2:$N$11,MATCH(Notes!$B$2,Notes!$I$2:$I$11,0),4)*$C292</f>
        <v>323916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80979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511652</v>
      </c>
      <c r="E293" s="160">
        <f>INDEX(Data[],MATCH($A293,Data[Dist],0),MATCH(E$6,Data[#Headers],0))</f>
        <v>511653</v>
      </c>
      <c r="F293" s="160">
        <f>INDEX(Data[],MATCH($A293,Data[Dist],0),MATCH(F$6,Data[#Headers],0))</f>
        <v>511651</v>
      </c>
      <c r="G293" s="22">
        <f>INDEX(Data[],MATCH($A293,Data[Dist],0),MATCH(G$6,Data[#Headers],0))</f>
        <v>2058320</v>
      </c>
      <c r="H293" s="22">
        <f>INDEX(Data[],MATCH($A293,Data[Dist],0),MATCH(H$6,Data[#Headers],0))-G293</f>
        <v>3087479</v>
      </c>
      <c r="I293" s="25"/>
      <c r="J293" s="22">
        <f>INDEX(Notes!$I$2:$N$11,MATCH(Notes!$B$2,Notes!$I$2:$I$11,0),4)*$C293</f>
        <v>2058320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514580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161791</v>
      </c>
      <c r="E294" s="160">
        <f>INDEX(Data[],MATCH($A294,Data[Dist],0),MATCH(E$6,Data[#Headers],0))</f>
        <v>161791</v>
      </c>
      <c r="F294" s="160">
        <f>INDEX(Data[],MATCH($A294,Data[Dist],0),MATCH(F$6,Data[#Headers],0))</f>
        <v>161790</v>
      </c>
      <c r="G294" s="22">
        <f>INDEX(Data[],MATCH($A294,Data[Dist],0),MATCH(G$6,Data[#Headers],0))</f>
        <v>653076</v>
      </c>
      <c r="H294" s="22">
        <f>INDEX(Data[],MATCH($A294,Data[Dist],0),MATCH(H$6,Data[#Headers],0))-G294</f>
        <v>979609</v>
      </c>
      <c r="I294" s="25"/>
      <c r="J294" s="22">
        <f>INDEX(Notes!$I$2:$N$11,MATCH(Notes!$B$2,Notes!$I$2:$I$11,0),4)*$C294</f>
        <v>653076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163269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2356720</v>
      </c>
      <c r="E295" s="160">
        <f>INDEX(Data[],MATCH($A295,Data[Dist],0),MATCH(E$6,Data[#Headers],0))</f>
        <v>2356720</v>
      </c>
      <c r="F295" s="160">
        <f>INDEX(Data[],MATCH($A295,Data[Dist],0),MATCH(F$6,Data[#Headers],0))</f>
        <v>2356720</v>
      </c>
      <c r="G295" s="22">
        <f>INDEX(Data[],MATCH($A295,Data[Dist],0),MATCH(G$6,Data[#Headers],0))</f>
        <v>9479680</v>
      </c>
      <c r="H295" s="22">
        <f>INDEX(Data[],MATCH($A295,Data[Dist],0),MATCH(H$6,Data[#Headers],0))-G295</f>
        <v>14219521</v>
      </c>
      <c r="I295" s="25"/>
      <c r="J295" s="22">
        <f>INDEX(Notes!$I$2:$N$11,MATCH(Notes!$B$2,Notes!$I$2:$I$11,0),4)*$C295</f>
        <v>9479680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2369920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621154</v>
      </c>
      <c r="E296" s="160">
        <f>INDEX(Data[],MATCH($A296,Data[Dist],0),MATCH(E$6,Data[#Headers],0))</f>
        <v>621154</v>
      </c>
      <c r="F296" s="160">
        <f>INDEX(Data[],MATCH($A296,Data[Dist],0),MATCH(F$6,Data[#Headers],0))</f>
        <v>621155</v>
      </c>
      <c r="G296" s="22">
        <f>INDEX(Data[],MATCH($A296,Data[Dist],0),MATCH(G$6,Data[#Headers],0))</f>
        <v>2499424</v>
      </c>
      <c r="H296" s="22">
        <f>INDEX(Data[],MATCH($A296,Data[Dist],0),MATCH(H$6,Data[#Headers],0))-G296</f>
        <v>3749139</v>
      </c>
      <c r="I296" s="25"/>
      <c r="J296" s="22">
        <f>INDEX(Notes!$I$2:$N$11,MATCH(Notes!$B$2,Notes!$I$2:$I$11,0),4)*$C296</f>
        <v>2499424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624856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595255</v>
      </c>
      <c r="E297" s="160">
        <f>INDEX(Data[],MATCH($A297,Data[Dist],0),MATCH(E$6,Data[#Headers],0))</f>
        <v>595255</v>
      </c>
      <c r="F297" s="160">
        <f>INDEX(Data[],MATCH($A297,Data[Dist],0),MATCH(F$6,Data[#Headers],0))</f>
        <v>595254</v>
      </c>
      <c r="G297" s="22">
        <f>INDEX(Data[],MATCH($A297,Data[Dist],0),MATCH(G$6,Data[#Headers],0))</f>
        <v>2394716</v>
      </c>
      <c r="H297" s="22">
        <f>INDEX(Data[],MATCH($A297,Data[Dist],0),MATCH(H$6,Data[#Headers],0))-G297</f>
        <v>3592076</v>
      </c>
      <c r="I297" s="25"/>
      <c r="J297" s="22">
        <f>INDEX(Notes!$I$2:$N$11,MATCH(Notes!$B$2,Notes!$I$2:$I$11,0),4)*$C297</f>
        <v>2394716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598679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207620</v>
      </c>
      <c r="E298" s="160">
        <f>INDEX(Data[],MATCH($A298,Data[Dist],0),MATCH(E$6,Data[#Headers],0))</f>
        <v>207621</v>
      </c>
      <c r="F298" s="160">
        <f>INDEX(Data[],MATCH($A298,Data[Dist],0),MATCH(F$6,Data[#Headers],0))</f>
        <v>207619</v>
      </c>
      <c r="G298" s="22">
        <f>INDEX(Data[],MATCH($A298,Data[Dist],0),MATCH(G$6,Data[#Headers],0))</f>
        <v>835248</v>
      </c>
      <c r="H298" s="22">
        <f>INDEX(Data[],MATCH($A298,Data[Dist],0),MATCH(H$6,Data[#Headers],0))-G298</f>
        <v>1252868</v>
      </c>
      <c r="I298" s="25"/>
      <c r="J298" s="22">
        <f>INDEX(Notes!$I$2:$N$11,MATCH(Notes!$B$2,Notes!$I$2:$I$11,0),4)*$C298</f>
        <v>835248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208812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1168991</v>
      </c>
      <c r="E299" s="160">
        <f>INDEX(Data[],MATCH($A299,Data[Dist],0),MATCH(E$6,Data[#Headers],0))</f>
        <v>1168990</v>
      </c>
      <c r="F299" s="160">
        <f>INDEX(Data[],MATCH($A299,Data[Dist],0),MATCH(F$6,Data[#Headers],0))</f>
        <v>1168991</v>
      </c>
      <c r="G299" s="22">
        <f>INDEX(Data[],MATCH($A299,Data[Dist],0),MATCH(G$6,Data[#Headers],0))</f>
        <v>4700792</v>
      </c>
      <c r="H299" s="22">
        <f>INDEX(Data[],MATCH($A299,Data[Dist],0),MATCH(H$6,Data[#Headers],0))-G299</f>
        <v>7051189</v>
      </c>
      <c r="I299" s="25"/>
      <c r="J299" s="22">
        <f>INDEX(Notes!$I$2:$N$11,MATCH(Notes!$B$2,Notes!$I$2:$I$11,0),4)*$C299</f>
        <v>4700792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1175198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376193</v>
      </c>
      <c r="E300" s="160">
        <f>INDEX(Data[],MATCH($A300,Data[Dist],0),MATCH(E$6,Data[#Headers],0))</f>
        <v>376193</v>
      </c>
      <c r="F300" s="160">
        <f>INDEX(Data[],MATCH($A300,Data[Dist],0),MATCH(F$6,Data[#Headers],0))</f>
        <v>376194</v>
      </c>
      <c r="G300" s="22">
        <f>INDEX(Data[],MATCH($A300,Data[Dist],0),MATCH(G$6,Data[#Headers],0))</f>
        <v>1512268</v>
      </c>
      <c r="H300" s="22">
        <f>INDEX(Data[],MATCH($A300,Data[Dist],0),MATCH(H$6,Data[#Headers],0))-G300</f>
        <v>2268401</v>
      </c>
      <c r="I300" s="25"/>
      <c r="J300" s="22">
        <f>INDEX(Notes!$I$2:$N$11,MATCH(Notes!$B$2,Notes!$I$2:$I$11,0),4)*$C300</f>
        <v>1512268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378067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510466</v>
      </c>
      <c r="E301" s="160">
        <f>INDEX(Data[],MATCH($A301,Data[Dist],0),MATCH(E$6,Data[#Headers],0))</f>
        <v>510466</v>
      </c>
      <c r="F301" s="160">
        <f>INDEX(Data[],MATCH($A301,Data[Dist],0),MATCH(F$6,Data[#Headers],0))</f>
        <v>510464</v>
      </c>
      <c r="G301" s="22">
        <f>INDEX(Data[],MATCH($A301,Data[Dist],0),MATCH(G$6,Data[#Headers],0))</f>
        <v>2054656</v>
      </c>
      <c r="H301" s="22">
        <f>INDEX(Data[],MATCH($A301,Data[Dist],0),MATCH(H$6,Data[#Headers],0))-G301</f>
        <v>3081985</v>
      </c>
      <c r="I301" s="25"/>
      <c r="J301" s="22">
        <f>INDEX(Notes!$I$2:$N$11,MATCH(Notes!$B$2,Notes!$I$2:$I$11,0),4)*$C301</f>
        <v>2054656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513664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372273</v>
      </c>
      <c r="E302" s="160">
        <f>INDEX(Data[],MATCH($A302,Data[Dist],0),MATCH(E$6,Data[#Headers],0))</f>
        <v>372272</v>
      </c>
      <c r="F302" s="160">
        <f>INDEX(Data[],MATCH($A302,Data[Dist],0),MATCH(F$6,Data[#Headers],0))</f>
        <v>372273</v>
      </c>
      <c r="G302" s="22">
        <f>INDEX(Data[],MATCH($A302,Data[Dist],0),MATCH(G$6,Data[#Headers],0))</f>
        <v>1497276</v>
      </c>
      <c r="H302" s="22">
        <f>INDEX(Data[],MATCH($A302,Data[Dist],0),MATCH(H$6,Data[#Headers],0))-G302</f>
        <v>2245910</v>
      </c>
      <c r="I302" s="25"/>
      <c r="J302" s="22">
        <f>INDEX(Notes!$I$2:$N$11,MATCH(Notes!$B$2,Notes!$I$2:$I$11,0),4)*$C302</f>
        <v>1497276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374319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477609</v>
      </c>
      <c r="E303" s="160">
        <f>INDEX(Data[],MATCH($A303,Data[Dist],0),MATCH(E$6,Data[#Headers],0))</f>
        <v>477609</v>
      </c>
      <c r="F303" s="160">
        <f>INDEX(Data[],MATCH($A303,Data[Dist],0),MATCH(F$6,Data[#Headers],0))</f>
        <v>477610</v>
      </c>
      <c r="G303" s="22">
        <f>INDEX(Data[],MATCH($A303,Data[Dist],0),MATCH(G$6,Data[#Headers],0))</f>
        <v>1920508</v>
      </c>
      <c r="H303" s="22">
        <f>INDEX(Data[],MATCH($A303,Data[Dist],0),MATCH(H$6,Data[#Headers],0))-G303</f>
        <v>2880762</v>
      </c>
      <c r="I303" s="25"/>
      <c r="J303" s="22">
        <f>INDEX(Notes!$I$2:$N$11,MATCH(Notes!$B$2,Notes!$I$2:$I$11,0),4)*$C303</f>
        <v>1920508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480127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1240195</v>
      </c>
      <c r="E304" s="160">
        <f>INDEX(Data[],MATCH($A304,Data[Dist],0),MATCH(E$6,Data[#Headers],0))</f>
        <v>1240196</v>
      </c>
      <c r="F304" s="160">
        <f>INDEX(Data[],MATCH($A304,Data[Dist],0),MATCH(F$6,Data[#Headers],0))</f>
        <v>1240194</v>
      </c>
      <c r="G304" s="22">
        <f>INDEX(Data[],MATCH($A304,Data[Dist],0),MATCH(G$6,Data[#Headers],0))</f>
        <v>4985680</v>
      </c>
      <c r="H304" s="22">
        <f>INDEX(Data[],MATCH($A304,Data[Dist],0),MATCH(H$6,Data[#Headers],0))-G304</f>
        <v>7478521</v>
      </c>
      <c r="I304" s="25"/>
      <c r="J304" s="22">
        <f>INDEX(Notes!$I$2:$N$11,MATCH(Notes!$B$2,Notes!$I$2:$I$11,0),4)*$C304</f>
        <v>4985680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1246420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9245403</v>
      </c>
      <c r="E305" s="160">
        <f>INDEX(Data[],MATCH($A305,Data[Dist],0),MATCH(E$6,Data[#Headers],0))</f>
        <v>9245402</v>
      </c>
      <c r="F305" s="160">
        <f>INDEX(Data[],MATCH($A305,Data[Dist],0),MATCH(F$6,Data[#Headers],0))</f>
        <v>9245403</v>
      </c>
      <c r="G305" s="22">
        <f>INDEX(Data[],MATCH($A305,Data[Dist],0),MATCH(G$6,Data[#Headers],0))</f>
        <v>37145036</v>
      </c>
      <c r="H305" s="22">
        <f>INDEX(Data[],MATCH($A305,Data[Dist],0),MATCH(H$6,Data[#Headers],0))-G305</f>
        <v>55717558</v>
      </c>
      <c r="I305" s="25"/>
      <c r="J305" s="22">
        <f>INDEX(Notes!$I$2:$N$11,MATCH(Notes!$B$2,Notes!$I$2:$I$11,0),4)*$C305</f>
        <v>37145036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9286259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8251497</v>
      </c>
      <c r="E306" s="160">
        <f>INDEX(Data[],MATCH($A306,Data[Dist],0),MATCH(E$6,Data[#Headers],0))</f>
        <v>8251497</v>
      </c>
      <c r="F306" s="160">
        <f>INDEX(Data[],MATCH($A306,Data[Dist],0),MATCH(F$6,Data[#Headers],0))</f>
        <v>8251496</v>
      </c>
      <c r="G306" s="22">
        <f>INDEX(Data[],MATCH($A306,Data[Dist],0),MATCH(G$6,Data[#Headers],0))</f>
        <v>33207420</v>
      </c>
      <c r="H306" s="22">
        <f>INDEX(Data[],MATCH($A306,Data[Dist],0),MATCH(H$6,Data[#Headers],0))-G306</f>
        <v>49811127</v>
      </c>
      <c r="I306" s="25"/>
      <c r="J306" s="22">
        <f>INDEX(Notes!$I$2:$N$11,MATCH(Notes!$B$2,Notes!$I$2:$I$11,0),4)*$C306</f>
        <v>33207420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8301855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1562055</v>
      </c>
      <c r="E307" s="160">
        <f>INDEX(Data[],MATCH($A307,Data[Dist],0),MATCH(E$6,Data[#Headers],0))</f>
        <v>1562054</v>
      </c>
      <c r="F307" s="160">
        <f>INDEX(Data[],MATCH($A307,Data[Dist],0),MATCH(F$6,Data[#Headers],0))</f>
        <v>1562055</v>
      </c>
      <c r="G307" s="22">
        <f>INDEX(Data[],MATCH($A307,Data[Dist],0),MATCH(G$6,Data[#Headers],0))</f>
        <v>6281872</v>
      </c>
      <c r="H307" s="22">
        <f>INDEX(Data[],MATCH($A307,Data[Dist],0),MATCH(H$6,Data[#Headers],0))-G307</f>
        <v>9422811</v>
      </c>
      <c r="I307" s="25"/>
      <c r="J307" s="22">
        <f>INDEX(Notes!$I$2:$N$11,MATCH(Notes!$B$2,Notes!$I$2:$I$11,0),4)*$C307</f>
        <v>6281872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1570468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364044</v>
      </c>
      <c r="E308" s="160">
        <f>INDEX(Data[],MATCH($A308,Data[Dist],0),MATCH(E$6,Data[#Headers],0))</f>
        <v>364044</v>
      </c>
      <c r="F308" s="160">
        <f>INDEX(Data[],MATCH($A308,Data[Dist],0),MATCH(F$6,Data[#Headers],0))</f>
        <v>364043</v>
      </c>
      <c r="G308" s="22">
        <f>INDEX(Data[],MATCH($A308,Data[Dist],0),MATCH(G$6,Data[#Headers],0))</f>
        <v>1464972</v>
      </c>
      <c r="H308" s="22">
        <f>INDEX(Data[],MATCH($A308,Data[Dist],0),MATCH(H$6,Data[#Headers],0))-G308</f>
        <v>2197459</v>
      </c>
      <c r="I308" s="25"/>
      <c r="J308" s="22">
        <f>INDEX(Notes!$I$2:$N$11,MATCH(Notes!$B$2,Notes!$I$2:$I$11,0),4)*$C308</f>
        <v>1464972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366243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1173063</v>
      </c>
      <c r="E309" s="160">
        <f>INDEX(Data[],MATCH($A309,Data[Dist],0),MATCH(E$6,Data[#Headers],0))</f>
        <v>1173064</v>
      </c>
      <c r="F309" s="160">
        <f>INDEX(Data[],MATCH($A309,Data[Dist],0),MATCH(F$6,Data[#Headers],0))</f>
        <v>1173062</v>
      </c>
      <c r="G309" s="22">
        <f>INDEX(Data[],MATCH($A309,Data[Dist],0),MATCH(G$6,Data[#Headers],0))</f>
        <v>4718736</v>
      </c>
      <c r="H309" s="22">
        <f>INDEX(Data[],MATCH($A309,Data[Dist],0),MATCH(H$6,Data[#Headers],0))-G309</f>
        <v>7078100</v>
      </c>
      <c r="I309" s="25"/>
      <c r="J309" s="22">
        <f>INDEX(Notes!$I$2:$N$11,MATCH(Notes!$B$2,Notes!$I$2:$I$11,0),4)*$C309</f>
        <v>4718736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1179684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170961</v>
      </c>
      <c r="E310" s="160">
        <f>INDEX(Data[],MATCH($A310,Data[Dist],0),MATCH(E$6,Data[#Headers],0))</f>
        <v>170961</v>
      </c>
      <c r="F310" s="160">
        <f>INDEX(Data[],MATCH($A310,Data[Dist],0),MATCH(F$6,Data[#Headers],0))</f>
        <v>170961</v>
      </c>
      <c r="G310" s="22">
        <f>INDEX(Data[],MATCH($A310,Data[Dist],0),MATCH(G$6,Data[#Headers],0))</f>
        <v>688868</v>
      </c>
      <c r="H310" s="22">
        <f>INDEX(Data[],MATCH($A310,Data[Dist],0),MATCH(H$6,Data[#Headers],0))-G310</f>
        <v>1033302</v>
      </c>
      <c r="I310" s="25"/>
      <c r="J310" s="22">
        <f>INDEX(Notes!$I$2:$N$11,MATCH(Notes!$B$2,Notes!$I$2:$I$11,0),4)*$C310</f>
        <v>688868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172217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494619</v>
      </c>
      <c r="E311" s="160">
        <f>INDEX(Data[],MATCH($A311,Data[Dist],0),MATCH(E$6,Data[#Headers],0))</f>
        <v>494619</v>
      </c>
      <c r="F311" s="160">
        <f>INDEX(Data[],MATCH($A311,Data[Dist],0),MATCH(F$6,Data[#Headers],0))</f>
        <v>494619</v>
      </c>
      <c r="G311" s="22">
        <f>INDEX(Data[],MATCH($A311,Data[Dist],0),MATCH(G$6,Data[#Headers],0))</f>
        <v>1990512</v>
      </c>
      <c r="H311" s="22">
        <f>INDEX(Data[],MATCH($A311,Data[Dist],0),MATCH(H$6,Data[#Headers],0))-G311</f>
        <v>2985766</v>
      </c>
      <c r="I311" s="25"/>
      <c r="J311" s="22">
        <f>INDEX(Notes!$I$2:$N$11,MATCH(Notes!$B$2,Notes!$I$2:$I$11,0),4)*$C311</f>
        <v>1990512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497628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278928</v>
      </c>
      <c r="E312" s="160">
        <f>INDEX(Data[],MATCH($A312,Data[Dist],0),MATCH(E$6,Data[#Headers],0))</f>
        <v>278928</v>
      </c>
      <c r="F312" s="160">
        <f>INDEX(Data[],MATCH($A312,Data[Dist],0),MATCH(F$6,Data[#Headers],0))</f>
        <v>278929</v>
      </c>
      <c r="G312" s="22">
        <f>INDEX(Data[],MATCH($A312,Data[Dist],0),MATCH(G$6,Data[#Headers],0))</f>
        <v>1121912</v>
      </c>
      <c r="H312" s="22">
        <f>INDEX(Data[],MATCH($A312,Data[Dist],0),MATCH(H$6,Data[#Headers],0))-G312</f>
        <v>1682872</v>
      </c>
      <c r="I312" s="25"/>
      <c r="J312" s="22">
        <f>INDEX(Notes!$I$2:$N$11,MATCH(Notes!$B$2,Notes!$I$2:$I$11,0),4)*$C312</f>
        <v>1121912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280478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161683</v>
      </c>
      <c r="E313" s="160">
        <f>INDEX(Data[],MATCH($A313,Data[Dist],0),MATCH(E$6,Data[#Headers],0))</f>
        <v>161682</v>
      </c>
      <c r="F313" s="160">
        <f>INDEX(Data[],MATCH($A313,Data[Dist],0),MATCH(F$6,Data[#Headers],0))</f>
        <v>161683</v>
      </c>
      <c r="G313" s="22">
        <f>INDEX(Data[],MATCH($A313,Data[Dist],0),MATCH(G$6,Data[#Headers],0))</f>
        <v>650840</v>
      </c>
      <c r="H313" s="22">
        <f>INDEX(Data[],MATCH($A313,Data[Dist],0),MATCH(H$6,Data[#Headers],0))-G313</f>
        <v>976256</v>
      </c>
      <c r="I313" s="25"/>
      <c r="J313" s="22">
        <f>INDEX(Notes!$I$2:$N$11,MATCH(Notes!$B$2,Notes!$I$2:$I$11,0),4)*$C313</f>
        <v>650840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162710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888334</v>
      </c>
      <c r="E314" s="160">
        <f>INDEX(Data[],MATCH($A314,Data[Dist],0),MATCH(E$6,Data[#Headers],0))</f>
        <v>888334</v>
      </c>
      <c r="F314" s="160">
        <f>INDEX(Data[],MATCH($A314,Data[Dist],0),MATCH(F$6,Data[#Headers],0))</f>
        <v>888332</v>
      </c>
      <c r="G314" s="22">
        <f>INDEX(Data[],MATCH($A314,Data[Dist],0),MATCH(G$6,Data[#Headers],0))</f>
        <v>3574216</v>
      </c>
      <c r="H314" s="22">
        <f>INDEX(Data[],MATCH($A314,Data[Dist],0),MATCH(H$6,Data[#Headers],0))-G314</f>
        <v>5361322</v>
      </c>
      <c r="I314" s="25"/>
      <c r="J314" s="22">
        <f>INDEX(Notes!$I$2:$N$11,MATCH(Notes!$B$2,Notes!$I$2:$I$11,0),4)*$C314</f>
        <v>3574216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893554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5072605</v>
      </c>
      <c r="E315" s="160">
        <f>INDEX(Data[],MATCH($A315,Data[Dist],0),MATCH(E$6,Data[#Headers],0))</f>
        <v>5072605</v>
      </c>
      <c r="F315" s="160">
        <f>INDEX(Data[],MATCH($A315,Data[Dist],0),MATCH(F$6,Data[#Headers],0))</f>
        <v>5072604</v>
      </c>
      <c r="G315" s="22">
        <f>INDEX(Data[],MATCH($A315,Data[Dist],0),MATCH(G$6,Data[#Headers],0))</f>
        <v>20423316</v>
      </c>
      <c r="H315" s="22">
        <f>INDEX(Data[],MATCH($A315,Data[Dist],0),MATCH(H$6,Data[#Headers],0))-G315</f>
        <v>30634977</v>
      </c>
      <c r="I315" s="25"/>
      <c r="J315" s="22">
        <f>INDEX(Notes!$I$2:$N$11,MATCH(Notes!$B$2,Notes!$I$2:$I$11,0),4)*$C315</f>
        <v>20423316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5105829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2035551</v>
      </c>
      <c r="E316" s="160">
        <f>INDEX(Data[],MATCH($A316,Data[Dist],0),MATCH(E$6,Data[#Headers],0))</f>
        <v>2035550</v>
      </c>
      <c r="F316" s="160">
        <f>INDEX(Data[],MATCH($A316,Data[Dist],0),MATCH(F$6,Data[#Headers],0))</f>
        <v>2035551</v>
      </c>
      <c r="G316" s="22">
        <f>INDEX(Data[],MATCH($A316,Data[Dist],0),MATCH(G$6,Data[#Headers],0))</f>
        <v>8191208</v>
      </c>
      <c r="H316" s="22">
        <f>INDEX(Data[],MATCH($A316,Data[Dist],0),MATCH(H$6,Data[#Headers],0))-G316</f>
        <v>12286812</v>
      </c>
      <c r="I316" s="25"/>
      <c r="J316" s="22">
        <f>INDEX(Notes!$I$2:$N$11,MATCH(Notes!$B$2,Notes!$I$2:$I$11,0),4)*$C316</f>
        <v>8191208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2047802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198216</v>
      </c>
      <c r="E317" s="160">
        <f>INDEX(Data[],MATCH($A317,Data[Dist],0),MATCH(E$6,Data[#Headers],0))</f>
        <v>198216</v>
      </c>
      <c r="F317" s="160">
        <f>INDEX(Data[],MATCH($A317,Data[Dist],0),MATCH(F$6,Data[#Headers],0))</f>
        <v>198216</v>
      </c>
      <c r="G317" s="22">
        <f>INDEX(Data[],MATCH($A317,Data[Dist],0),MATCH(G$6,Data[#Headers],0))</f>
        <v>798320</v>
      </c>
      <c r="H317" s="22">
        <f>INDEX(Data[],MATCH($A317,Data[Dist],0),MATCH(H$6,Data[#Headers],0))-G317</f>
        <v>1197480</v>
      </c>
      <c r="I317" s="25"/>
      <c r="J317" s="22">
        <f>INDEX(Notes!$I$2:$N$11,MATCH(Notes!$B$2,Notes!$I$2:$I$11,0),4)*$C317</f>
        <v>798320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199580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976936</v>
      </c>
      <c r="E318" s="160">
        <f>INDEX(Data[],MATCH($A318,Data[Dist],0),MATCH(E$6,Data[#Headers],0))</f>
        <v>976937</v>
      </c>
      <c r="F318" s="160">
        <f>INDEX(Data[],MATCH($A318,Data[Dist],0),MATCH(F$6,Data[#Headers],0))</f>
        <v>976935</v>
      </c>
      <c r="G318" s="22">
        <f>INDEX(Data[],MATCH($A318,Data[Dist],0),MATCH(G$6,Data[#Headers],0))</f>
        <v>3926660</v>
      </c>
      <c r="H318" s="22">
        <f>INDEX(Data[],MATCH($A318,Data[Dist],0),MATCH(H$6,Data[#Headers],0))-G318</f>
        <v>5889988</v>
      </c>
      <c r="I318" s="25"/>
      <c r="J318" s="22">
        <f>INDEX(Notes!$I$2:$N$11,MATCH(Notes!$B$2,Notes!$I$2:$I$11,0),4)*$C318</f>
        <v>3926660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981665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559981</v>
      </c>
      <c r="E319" s="160">
        <f>INDEX(Data[],MATCH($A319,Data[Dist],0),MATCH(E$6,Data[#Headers],0))</f>
        <v>559981</v>
      </c>
      <c r="F319" s="160">
        <f>INDEX(Data[],MATCH($A319,Data[Dist],0),MATCH(F$6,Data[#Headers],0))</f>
        <v>559982</v>
      </c>
      <c r="G319" s="22">
        <f>INDEX(Data[],MATCH($A319,Data[Dist],0),MATCH(G$6,Data[#Headers],0))</f>
        <v>2254292</v>
      </c>
      <c r="H319" s="22">
        <f>INDEX(Data[],MATCH($A319,Data[Dist],0),MATCH(H$6,Data[#Headers],0))-G319</f>
        <v>3381442</v>
      </c>
      <c r="I319" s="25"/>
      <c r="J319" s="22">
        <f>INDEX(Notes!$I$2:$N$11,MATCH(Notes!$B$2,Notes!$I$2:$I$11,0),4)*$C319</f>
        <v>2254292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563573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517852</v>
      </c>
      <c r="E320" s="160">
        <f>INDEX(Data[],MATCH($A320,Data[Dist],0),MATCH(E$6,Data[#Headers],0))</f>
        <v>517852</v>
      </c>
      <c r="F320" s="160">
        <f>INDEX(Data[],MATCH($A320,Data[Dist],0),MATCH(F$6,Data[#Headers],0))</f>
        <v>517851</v>
      </c>
      <c r="G320" s="22">
        <f>INDEX(Data[],MATCH($A320,Data[Dist],0),MATCH(G$6,Data[#Headers],0))</f>
        <v>2083456</v>
      </c>
      <c r="H320" s="22">
        <f>INDEX(Data[],MATCH($A320,Data[Dist],0),MATCH(H$6,Data[#Headers],0))-G320</f>
        <v>3125182</v>
      </c>
      <c r="I320" s="25"/>
      <c r="J320" s="22">
        <f>INDEX(Notes!$I$2:$N$11,MATCH(Notes!$B$2,Notes!$I$2:$I$11,0),4)*$C320</f>
        <v>2083456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520864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399915</v>
      </c>
      <c r="E321" s="160">
        <f>INDEX(Data[],MATCH($A321,Data[Dist],0),MATCH(E$6,Data[#Headers],0))</f>
        <v>399915</v>
      </c>
      <c r="F321" s="160">
        <f>INDEX(Data[],MATCH($A321,Data[Dist],0),MATCH(F$6,Data[#Headers],0))</f>
        <v>399913</v>
      </c>
      <c r="G321" s="22">
        <f>INDEX(Data[],MATCH($A321,Data[Dist],0),MATCH(G$6,Data[#Headers],0))</f>
        <v>1608872</v>
      </c>
      <c r="H321" s="22">
        <f>INDEX(Data[],MATCH($A321,Data[Dist],0),MATCH(H$6,Data[#Headers],0))-G321</f>
        <v>2413311</v>
      </c>
      <c r="I321" s="25"/>
      <c r="J321" s="22">
        <f>INDEX(Notes!$I$2:$N$11,MATCH(Notes!$B$2,Notes!$I$2:$I$11,0),4)*$C321</f>
        <v>1608872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402218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640678</v>
      </c>
      <c r="E322" s="160">
        <f>INDEX(Data[],MATCH($A322,Data[Dist],0),MATCH(E$6,Data[#Headers],0))</f>
        <v>640678</v>
      </c>
      <c r="F322" s="160">
        <f>INDEX(Data[],MATCH($A322,Data[Dist],0),MATCH(F$6,Data[#Headers],0))</f>
        <v>640676</v>
      </c>
      <c r="G322" s="22">
        <f>INDEX(Data[],MATCH($A322,Data[Dist],0),MATCH(G$6,Data[#Headers],0))</f>
        <v>2574884</v>
      </c>
      <c r="H322" s="22">
        <f>INDEX(Data[],MATCH($A322,Data[Dist],0),MATCH(H$6,Data[#Headers],0))-G322</f>
        <v>3862329</v>
      </c>
      <c r="I322" s="25"/>
      <c r="J322" s="22">
        <f>INDEX(Notes!$I$2:$N$11,MATCH(Notes!$B$2,Notes!$I$2:$I$11,0),4)*$C322</f>
        <v>2574884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643721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274334</v>
      </c>
      <c r="E323" s="160">
        <f>INDEX(Data[],MATCH($A323,Data[Dist],0),MATCH(E$6,Data[#Headers],0))</f>
        <v>274334</v>
      </c>
      <c r="F323" s="160">
        <f>INDEX(Data[],MATCH($A323,Data[Dist],0),MATCH(F$6,Data[#Headers],0))</f>
        <v>274332</v>
      </c>
      <c r="G323" s="22">
        <f>INDEX(Data[],MATCH($A323,Data[Dist],0),MATCH(G$6,Data[#Headers],0))</f>
        <v>1105476</v>
      </c>
      <c r="H323" s="22">
        <f>INDEX(Data[],MATCH($A323,Data[Dist],0),MATCH(H$6,Data[#Headers],0))-G323</f>
        <v>1658215</v>
      </c>
      <c r="I323" s="25"/>
      <c r="J323" s="22">
        <f>INDEX(Notes!$I$2:$N$11,MATCH(Notes!$B$2,Notes!$I$2:$I$11,0),4)*$C323</f>
        <v>1105476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276369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104514</v>
      </c>
      <c r="E324" s="160">
        <f>INDEX(Data[],MATCH($A324,Data[Dist],0),MATCH(E$6,Data[#Headers],0))</f>
        <v>104514</v>
      </c>
      <c r="F324" s="160">
        <f>INDEX(Data[],MATCH($A324,Data[Dist],0),MATCH(F$6,Data[#Headers],0))</f>
        <v>104513</v>
      </c>
      <c r="G324" s="22">
        <f>INDEX(Data[],MATCH($A324,Data[Dist],0),MATCH(G$6,Data[#Headers],0))</f>
        <v>420880</v>
      </c>
      <c r="H324" s="22">
        <f>INDEX(Data[],MATCH($A324,Data[Dist],0),MATCH(H$6,Data[#Headers],0))-G324</f>
        <v>631319</v>
      </c>
      <c r="I324" s="25"/>
      <c r="J324" s="22">
        <f>INDEX(Notes!$I$2:$N$11,MATCH(Notes!$B$2,Notes!$I$2:$I$11,0),4)*$C324</f>
        <v>420880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105220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776689</v>
      </c>
      <c r="E325" s="160">
        <f>INDEX(Data[],MATCH($A325,Data[Dist],0),MATCH(E$6,Data[#Headers],0))</f>
        <v>776689</v>
      </c>
      <c r="F325" s="160">
        <f>INDEX(Data[],MATCH($A325,Data[Dist],0),MATCH(F$6,Data[#Headers],0))</f>
        <v>776688</v>
      </c>
      <c r="G325" s="22">
        <f>INDEX(Data[],MATCH($A325,Data[Dist],0),MATCH(G$6,Data[#Headers],0))</f>
        <v>3124524</v>
      </c>
      <c r="H325" s="22">
        <f>INDEX(Data[],MATCH($A325,Data[Dist],0),MATCH(H$6,Data[#Headers],0))-G325</f>
        <v>4686783</v>
      </c>
      <c r="I325" s="25"/>
      <c r="J325" s="22">
        <f>INDEX(Notes!$I$2:$N$11,MATCH(Notes!$B$2,Notes!$I$2:$I$11,0),4)*$C325</f>
        <v>3124524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781131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625319</v>
      </c>
      <c r="E326" s="160">
        <f>INDEX(Data[],MATCH($A326,Data[Dist],0),MATCH(E$6,Data[#Headers],0))</f>
        <v>625319</v>
      </c>
      <c r="F326" s="160">
        <f>INDEX(Data[],MATCH($A326,Data[Dist],0),MATCH(F$6,Data[#Headers],0))</f>
        <v>625319</v>
      </c>
      <c r="G326" s="22">
        <f>INDEX(Data[],MATCH($A326,Data[Dist],0),MATCH(G$6,Data[#Headers],0))</f>
        <v>2514324</v>
      </c>
      <c r="H326" s="22">
        <f>INDEX(Data[],MATCH($A326,Data[Dist],0),MATCH(H$6,Data[#Headers],0))-G326</f>
        <v>3771482</v>
      </c>
      <c r="I326" s="25"/>
      <c r="J326" s="22">
        <f>INDEX(Notes!$I$2:$N$11,MATCH(Notes!$B$2,Notes!$I$2:$I$11,0),4)*$C326</f>
        <v>2514324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628581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217075</v>
      </c>
      <c r="E327" s="160">
        <f>INDEX(Data[],MATCH($A327,Data[Dist],0),MATCH(E$6,Data[#Headers],0))</f>
        <v>217075</v>
      </c>
      <c r="F327" s="160">
        <f>INDEX(Data[],MATCH($A327,Data[Dist],0),MATCH(F$6,Data[#Headers],0))</f>
        <v>217075</v>
      </c>
      <c r="G327" s="22">
        <f>INDEX(Data[],MATCH($A327,Data[Dist],0),MATCH(G$6,Data[#Headers],0))</f>
        <v>872992</v>
      </c>
      <c r="H327" s="22">
        <f>INDEX(Data[],MATCH($A327,Data[Dist],0),MATCH(H$6,Data[#Headers],0))-G327</f>
        <v>1309483</v>
      </c>
      <c r="I327" s="25"/>
      <c r="J327" s="22">
        <f>INDEX(Notes!$I$2:$N$11,MATCH(Notes!$B$2,Notes!$I$2:$I$11,0),4)*$C327</f>
        <v>872992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218248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1175272</v>
      </c>
      <c r="E328" s="160">
        <f>INDEX(Data[],MATCH($A328,Data[Dist],0),MATCH(E$6,Data[#Headers],0))</f>
        <v>1175272</v>
      </c>
      <c r="F328" s="160">
        <f>INDEX(Data[],MATCH($A328,Data[Dist],0),MATCH(F$6,Data[#Headers],0))</f>
        <v>1175270</v>
      </c>
      <c r="G328" s="22">
        <f>INDEX(Data[],MATCH($A328,Data[Dist],0),MATCH(G$6,Data[#Headers],0))</f>
        <v>4726616</v>
      </c>
      <c r="H328" s="22">
        <f>INDEX(Data[],MATCH($A328,Data[Dist],0),MATCH(H$6,Data[#Headers],0))-G328</f>
        <v>7089928</v>
      </c>
      <c r="I328" s="25"/>
      <c r="J328" s="22">
        <f>INDEX(Notes!$I$2:$N$11,MATCH(Notes!$B$2,Notes!$I$2:$I$11,0),4)*$C328</f>
        <v>4726616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1181654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INDEX($A$7:$H$331,MATCH($S328,$A$7:$A$331,0),3)-Q328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323515</v>
      </c>
      <c r="E329" s="160">
        <f>INDEX(Data[],MATCH($A329,Data[Dist],0),MATCH(E$6,Data[#Headers],0))</f>
        <v>323515</v>
      </c>
      <c r="F329" s="160">
        <f>INDEX(Data[],MATCH($A329,Data[Dist],0),MATCH(F$6,Data[#Headers],0))</f>
        <v>323513</v>
      </c>
      <c r="G329" s="22">
        <f>INDEX(Data[],MATCH($A329,Data[Dist],0),MATCH(G$6,Data[#Headers],0))</f>
        <v>1301192</v>
      </c>
      <c r="H329" s="22">
        <f>INDEX(Data[],MATCH($A329,Data[Dist],0),MATCH(H$6,Data[#Headers],0))-G329</f>
        <v>1951792</v>
      </c>
      <c r="I329" s="25"/>
      <c r="J329" s="22">
        <f>INDEX(Notes!$I$2:$N$11,MATCH(Notes!$B$2,Notes!$I$2:$I$11,0),4)*$C329</f>
        <v>1301192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325298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363227</v>
      </c>
      <c r="E330" s="160">
        <f>INDEX(Data[],MATCH($A330,Data[Dist],0),MATCH(E$6,Data[#Headers],0))</f>
        <v>363227</v>
      </c>
      <c r="F330" s="160">
        <f>INDEX(Data[],MATCH($A330,Data[Dist],0),MATCH(F$6,Data[#Headers],0))</f>
        <v>363226</v>
      </c>
      <c r="G330" s="22">
        <f>INDEX(Data[],MATCH($A330,Data[Dist],0),MATCH(G$6,Data[#Headers],0))</f>
        <v>1460820</v>
      </c>
      <c r="H330" s="22">
        <f>INDEX(Data[],MATCH($A330,Data[Dist],0),MATCH(H$6,Data[#Headers],0))-G330</f>
        <v>2191225</v>
      </c>
      <c r="I330" s="25"/>
      <c r="J330" s="22">
        <f>INDEX(Notes!$I$2:$N$11,MATCH(Notes!$B$2,Notes!$I$2:$I$11,0),4)*$C330</f>
        <v>1460820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365205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736894</v>
      </c>
      <c r="E331" s="160">
        <f>INDEX(Data[],MATCH($A331,Data[Dist],0),MATCH(E$6,Data[#Headers],0))</f>
        <v>736894</v>
      </c>
      <c r="F331" s="160">
        <f>INDEX(Data[],MATCH($A331,Data[Dist],0),MATCH(F$6,Data[#Headers],0))</f>
        <v>736894</v>
      </c>
      <c r="G331" s="22">
        <f>INDEX(Data[],MATCH($A331,Data[Dist],0),MATCH(G$6,Data[#Headers],0))</f>
        <v>2963856</v>
      </c>
      <c r="H331" s="22">
        <f>INDEX(Data[],MATCH($A331,Data[Dist],0),MATCH(H$6,Data[#Headers],0))-G331</f>
        <v>4445779</v>
      </c>
      <c r="I331" s="25"/>
      <c r="J331" s="22">
        <f>INDEX(Notes!$I$2:$N$11,MATCH(Notes!$B$2,Notes!$I$2:$I$11,0),4)*$C331</f>
        <v>2963856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740964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345516078</v>
      </c>
      <c r="E332" s="161">
        <f t="shared" si="24"/>
        <v>345516077</v>
      </c>
      <c r="F332" s="161">
        <f t="shared" si="24"/>
        <v>345515901</v>
      </c>
      <c r="G332" s="24">
        <f t="shared" si="24"/>
        <v>1389513848</v>
      </c>
      <c r="H332" s="24">
        <f t="shared" si="24"/>
        <v>2084270650</v>
      </c>
      <c r="Q332" s="21">
        <f>SUM(Q7:Q331)</f>
        <v>347378462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hidden="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hidden="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(December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December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289979</v>
      </c>
      <c r="I6" s="22">
        <f>INDEX(Data[],MATCH($A6,Data[Dist],0),MATCH(I$5,Data[#Headers],0))</f>
        <v>389254</v>
      </c>
      <c r="K6" s="69">
        <f>INDEX('Payment Total'!$A$7:$H$331,MATCH('Payment by Source'!$A6,'Payment Total'!$A$7:$A$331,0),3)-I6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2899779</v>
      </c>
      <c r="V6" s="152">
        <f>ROUND(U6/10,0)</f>
        <v>289978</v>
      </c>
      <c r="W6" s="152">
        <f>V6*10</f>
        <v>2899780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148990</v>
      </c>
      <c r="I7" s="22">
        <f>INDEX(Data[],MATCH($A7,Data[Dist],0),MATCH(I$5,Data[#Headers],0))</f>
        <v>193391</v>
      </c>
      <c r="K7" s="69">
        <f>INDEX('Payment Total'!$A$7:$H$331,MATCH('Payment by Source'!$A7,'Payment Total'!$A$7:$A$331,0),3)-I7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1489909</v>
      </c>
      <c r="V7" s="152">
        <f t="shared" ref="V7:V70" si="1">ROUND(U7/10,0)</f>
        <v>148991</v>
      </c>
      <c r="W7" s="152">
        <f t="shared" ref="W7:W70" si="2">V7*10</f>
        <v>1489910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1293186</v>
      </c>
      <c r="I8" s="22">
        <f>INDEX(Data[],MATCH($A8,Data[Dist],0),MATCH(I$5,Data[#Headers],0))</f>
        <v>1558123</v>
      </c>
      <c r="K8" s="69">
        <f>INDEX('Payment Total'!$A$7:$H$331,MATCH('Payment by Source'!$A8,'Payment Total'!$A$7:$A$331,0),3)-I8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12931847</v>
      </c>
      <c r="V8" s="152">
        <f t="shared" si="1"/>
        <v>1293185</v>
      </c>
      <c r="W8" s="152">
        <f t="shared" si="2"/>
        <v>12931850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321626</v>
      </c>
      <c r="I9" s="22">
        <f>INDEX(Data[],MATCH($A9,Data[Dist],0),MATCH(I$5,Data[#Headers],0))</f>
        <v>398622</v>
      </c>
      <c r="K9" s="69">
        <f>INDEX('Payment Total'!$A$7:$H$331,MATCH('Payment by Source'!$A9,'Payment Total'!$A$7:$A$331,0),3)-I9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3216273</v>
      </c>
      <c r="V9" s="152">
        <f t="shared" si="1"/>
        <v>321627</v>
      </c>
      <c r="W9" s="152">
        <f t="shared" si="2"/>
        <v>3216270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75861</v>
      </c>
      <c r="I10" s="22">
        <f>INDEX(Data[],MATCH($A10,Data[Dist],0),MATCH(I$5,Data[#Headers],0))</f>
        <v>102363</v>
      </c>
      <c r="K10" s="69">
        <f>INDEX('Payment Total'!$A$7:$H$331,MATCH('Payment by Source'!$A10,'Payment Total'!$A$7:$A$331,0),3)-I10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758600</v>
      </c>
      <c r="V10" s="152">
        <f t="shared" si="1"/>
        <v>75860</v>
      </c>
      <c r="W10" s="152">
        <f t="shared" si="2"/>
        <v>758600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679286</v>
      </c>
      <c r="I11" s="22">
        <f>INDEX(Data[],MATCH($A11,Data[Dist],0),MATCH(I$5,Data[#Headers],0))</f>
        <v>826850</v>
      </c>
      <c r="K11" s="69">
        <f>INDEX('Payment Total'!$A$7:$H$331,MATCH('Payment by Source'!$A11,'Payment Total'!$A$7:$A$331,0),3)-I11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6792864</v>
      </c>
      <c r="V11" s="152">
        <f t="shared" si="1"/>
        <v>679286</v>
      </c>
      <c r="W11" s="152">
        <f t="shared" si="2"/>
        <v>6792860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258288</v>
      </c>
      <c r="I12" s="22">
        <f>INDEX(Data[],MATCH($A12,Data[Dist],0),MATCH(I$5,Data[#Headers],0))</f>
        <v>332186</v>
      </c>
      <c r="K12" s="69">
        <f>INDEX('Payment Total'!$A$7:$H$331,MATCH('Payment by Source'!$A12,'Payment Total'!$A$7:$A$331,0),3)-I12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2582878</v>
      </c>
      <c r="V12" s="152">
        <f t="shared" si="1"/>
        <v>258288</v>
      </c>
      <c r="W12" s="152">
        <f t="shared" si="2"/>
        <v>2582880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125185</v>
      </c>
      <c r="I13" s="22">
        <f>INDEX(Data[],MATCH($A13,Data[Dist],0),MATCH(I$5,Data[#Headers],0))</f>
        <v>161653</v>
      </c>
      <c r="K13" s="69">
        <f>INDEX('Payment Total'!$A$7:$H$331,MATCH('Payment by Source'!$A13,'Payment Total'!$A$7:$A$331,0),3)-I13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1251851</v>
      </c>
      <c r="V13" s="152">
        <f t="shared" si="1"/>
        <v>125185</v>
      </c>
      <c r="W13" s="152">
        <f t="shared" si="2"/>
        <v>1251850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674129</v>
      </c>
      <c r="I14" s="22">
        <f>INDEX(Data[],MATCH($A14,Data[Dist],0),MATCH(I$5,Data[#Headers],0))</f>
        <v>887278</v>
      </c>
      <c r="K14" s="69">
        <f>INDEX('Payment Total'!$A$7:$H$331,MATCH('Payment by Source'!$A14,'Payment Total'!$A$7:$A$331,0),3)-I14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6741290</v>
      </c>
      <c r="V14" s="152">
        <f t="shared" si="1"/>
        <v>674129</v>
      </c>
      <c r="W14" s="152">
        <f t="shared" si="2"/>
        <v>6741290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577541</v>
      </c>
      <c r="I15" s="22">
        <f>INDEX(Data[],MATCH($A15,Data[Dist],0),MATCH(I$5,Data[#Headers],0))</f>
        <v>735100</v>
      </c>
      <c r="K15" s="69">
        <f>INDEX('Payment Total'!$A$7:$H$331,MATCH('Payment by Source'!$A15,'Payment Total'!$A$7:$A$331,0),3)-I15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5775414</v>
      </c>
      <c r="V15" s="152">
        <f t="shared" si="1"/>
        <v>577541</v>
      </c>
      <c r="W15" s="152">
        <f t="shared" si="2"/>
        <v>5775410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273235</v>
      </c>
      <c r="I16" s="22">
        <f>INDEX(Data[],MATCH($A16,Data[Dist],0),MATCH(I$5,Data[#Headers],0))</f>
        <v>353878</v>
      </c>
      <c r="K16" s="69">
        <f>INDEX('Payment Total'!$A$7:$H$331,MATCH('Payment by Source'!$A16,'Payment Total'!$A$7:$A$331,0),3)-I16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2732358</v>
      </c>
      <c r="V16" s="152">
        <f t="shared" si="1"/>
        <v>273236</v>
      </c>
      <c r="W16" s="152">
        <f t="shared" si="2"/>
        <v>2732360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387669</v>
      </c>
      <c r="I17" s="22">
        <f>INDEX(Data[],MATCH($A17,Data[Dist],0),MATCH(I$5,Data[#Headers],0))</f>
        <v>511200</v>
      </c>
      <c r="K17" s="69">
        <f>INDEX('Payment Total'!$A$7:$H$331,MATCH('Payment by Source'!$A17,'Payment Total'!$A$7:$A$331,0),3)-I17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3876698</v>
      </c>
      <c r="V17" s="152">
        <f t="shared" si="1"/>
        <v>387670</v>
      </c>
      <c r="W17" s="152">
        <f t="shared" si="2"/>
        <v>3876700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1784678</v>
      </c>
      <c r="I18" s="22">
        <f>INDEX(Data[],MATCH($A18,Data[Dist],0),MATCH(I$5,Data[#Headers],0))</f>
        <v>2389456</v>
      </c>
      <c r="K18" s="69">
        <f>INDEX('Payment Total'!$A$7:$H$331,MATCH('Payment by Source'!$A18,'Payment Total'!$A$7:$A$331,0),3)-I18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17846795</v>
      </c>
      <c r="V18" s="152">
        <f t="shared" si="1"/>
        <v>1784680</v>
      </c>
      <c r="W18" s="152">
        <f t="shared" si="2"/>
        <v>17846800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710515</v>
      </c>
      <c r="I19" s="22">
        <f>INDEX(Data[],MATCH($A19,Data[Dist],0),MATCH(I$5,Data[#Headers],0))</f>
        <v>889245</v>
      </c>
      <c r="K19" s="69">
        <f>INDEX('Payment Total'!$A$7:$H$331,MATCH('Payment by Source'!$A19,'Payment Total'!$A$7:$A$331,0),3)-I19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7105156</v>
      </c>
      <c r="V19" s="152">
        <f t="shared" si="1"/>
        <v>710516</v>
      </c>
      <c r="W19" s="152">
        <f t="shared" si="2"/>
        <v>7105160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126251</v>
      </c>
      <c r="I20" s="22">
        <f>INDEX(Data[],MATCH($A20,Data[Dist],0),MATCH(I$5,Data[#Headers],0))</f>
        <v>159159</v>
      </c>
      <c r="K20" s="69">
        <f>INDEX('Payment Total'!$A$7:$H$331,MATCH('Payment by Source'!$A20,'Payment Total'!$A$7:$A$331,0),3)-I20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1262517</v>
      </c>
      <c r="V20" s="152">
        <f t="shared" si="1"/>
        <v>126252</v>
      </c>
      <c r="W20" s="152">
        <f t="shared" si="2"/>
        <v>1262520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7075071</v>
      </c>
      <c r="I21" s="22">
        <f>INDEX(Data[],MATCH($A21,Data[Dist],0),MATCH(I$5,Data[#Headers],0))</f>
        <v>8580825</v>
      </c>
      <c r="K21" s="69">
        <f>INDEX('Payment Total'!$A$7:$H$331,MATCH('Payment by Source'!$A21,'Payment Total'!$A$7:$A$331,0),3)-I21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70750701</v>
      </c>
      <c r="V21" s="152">
        <f t="shared" si="1"/>
        <v>7075070</v>
      </c>
      <c r="W21" s="152">
        <f t="shared" si="2"/>
        <v>70750700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465722</v>
      </c>
      <c r="I22" s="22">
        <f>INDEX(Data[],MATCH($A22,Data[Dist],0),MATCH(I$5,Data[#Headers],0))</f>
        <v>577411</v>
      </c>
      <c r="K22" s="69">
        <f>INDEX('Payment Total'!$A$7:$H$331,MATCH('Payment by Source'!$A22,'Payment Total'!$A$7:$A$331,0),3)-I22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4657212</v>
      </c>
      <c r="V22" s="152">
        <f t="shared" si="1"/>
        <v>465721</v>
      </c>
      <c r="W22" s="152">
        <f t="shared" si="2"/>
        <v>4657210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109432</v>
      </c>
      <c r="I23" s="22">
        <f>INDEX(Data[],MATCH($A23,Data[Dist],0),MATCH(I$5,Data[#Headers],0))</f>
        <v>168790</v>
      </c>
      <c r="K23" s="69">
        <f>INDEX('Payment Total'!$A$7:$H$331,MATCH('Payment by Source'!$A23,'Payment Total'!$A$7:$A$331,0),3)-I23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1094324</v>
      </c>
      <c r="V23" s="152">
        <f t="shared" si="1"/>
        <v>109432</v>
      </c>
      <c r="W23" s="152">
        <f t="shared" si="2"/>
        <v>1094320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79503</v>
      </c>
      <c r="I24" s="22">
        <f>INDEX(Data[],MATCH($A24,Data[Dist],0),MATCH(I$5,Data[#Headers],0))</f>
        <v>118840</v>
      </c>
      <c r="K24" s="69">
        <f>INDEX('Payment Total'!$A$7:$H$331,MATCH('Payment by Source'!$A24,'Payment Total'!$A$7:$A$331,0),3)-I24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795034</v>
      </c>
      <c r="V24" s="152">
        <f t="shared" si="1"/>
        <v>79503</v>
      </c>
      <c r="W24" s="152">
        <f t="shared" si="2"/>
        <v>795030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873614</v>
      </c>
      <c r="I25" s="22">
        <f>INDEX(Data[],MATCH($A25,Data[Dist],0),MATCH(I$5,Data[#Headers],0))</f>
        <v>1074434</v>
      </c>
      <c r="K25" s="69">
        <f>INDEX('Payment Total'!$A$7:$H$331,MATCH('Payment by Source'!$A25,'Payment Total'!$A$7:$A$331,0),3)-I25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8736142</v>
      </c>
      <c r="V25" s="152">
        <f t="shared" si="1"/>
        <v>873614</v>
      </c>
      <c r="W25" s="152">
        <f t="shared" si="2"/>
        <v>8736140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257054</v>
      </c>
      <c r="I26" s="22">
        <f>INDEX(Data[],MATCH($A26,Data[Dist],0),MATCH(I$5,Data[#Headers],0))</f>
        <v>332700</v>
      </c>
      <c r="K26" s="69">
        <f>INDEX('Payment Total'!$A$7:$H$331,MATCH('Payment by Source'!$A26,'Payment Total'!$A$7:$A$331,0),3)-I26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2570552</v>
      </c>
      <c r="V26" s="152">
        <f t="shared" si="1"/>
        <v>257055</v>
      </c>
      <c r="W26" s="152">
        <f t="shared" si="2"/>
        <v>2570550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312693</v>
      </c>
      <c r="I27" s="22">
        <f>INDEX(Data[],MATCH($A27,Data[Dist],0),MATCH(I$5,Data[#Headers],0))</f>
        <v>417462</v>
      </c>
      <c r="K27" s="69">
        <f>INDEX('Payment Total'!$A$7:$H$331,MATCH('Payment by Source'!$A27,'Payment Total'!$A$7:$A$331,0),3)-I27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3126937</v>
      </c>
      <c r="V27" s="152">
        <f t="shared" si="1"/>
        <v>312694</v>
      </c>
      <c r="W27" s="152">
        <f t="shared" si="2"/>
        <v>3126940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1111408</v>
      </c>
      <c r="I28" s="22">
        <f>INDEX(Data[],MATCH($A28,Data[Dist],0),MATCH(I$5,Data[#Headers],0))</f>
        <v>1353835</v>
      </c>
      <c r="K28" s="69">
        <f>INDEX('Payment Total'!$A$7:$H$331,MATCH('Payment by Source'!$A28,'Payment Total'!$A$7:$A$331,0),3)-I28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11114084</v>
      </c>
      <c r="V28" s="152">
        <f t="shared" si="1"/>
        <v>1111408</v>
      </c>
      <c r="W28" s="152">
        <f t="shared" si="2"/>
        <v>11114080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220475</v>
      </c>
      <c r="I29" s="22">
        <f>INDEX(Data[],MATCH($A29,Data[Dist],0),MATCH(I$5,Data[#Headers],0))</f>
        <v>273179</v>
      </c>
      <c r="K29" s="69">
        <f>INDEX('Payment Total'!$A$7:$H$331,MATCH('Payment by Source'!$A29,'Payment Total'!$A$7:$A$331,0),3)-I29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2204759</v>
      </c>
      <c r="V29" s="152">
        <f t="shared" si="1"/>
        <v>220476</v>
      </c>
      <c r="W29" s="152">
        <f t="shared" si="2"/>
        <v>2204760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190331</v>
      </c>
      <c r="I30" s="22">
        <f>INDEX(Data[],MATCH($A30,Data[Dist],0),MATCH(I$5,Data[#Headers],0))</f>
        <v>256258</v>
      </c>
      <c r="K30" s="69">
        <f>INDEX('Payment Total'!$A$7:$H$331,MATCH('Payment by Source'!$A30,'Payment Total'!$A$7:$A$331,0),3)-I30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1903309</v>
      </c>
      <c r="V30" s="152">
        <f t="shared" si="1"/>
        <v>190331</v>
      </c>
      <c r="W30" s="152">
        <f t="shared" si="2"/>
        <v>1903310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263591</v>
      </c>
      <c r="I31" s="22">
        <f>INDEX(Data[],MATCH($A31,Data[Dist],0),MATCH(I$5,Data[#Headers],0))</f>
        <v>335123</v>
      </c>
      <c r="K31" s="69">
        <f>INDEX('Payment Total'!$A$7:$H$331,MATCH('Payment by Source'!$A31,'Payment Total'!$A$7:$A$331,0),3)-I31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2635918</v>
      </c>
      <c r="V31" s="152">
        <f t="shared" si="1"/>
        <v>263592</v>
      </c>
      <c r="W31" s="152">
        <f t="shared" si="2"/>
        <v>2635920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269134</v>
      </c>
      <c r="I32" s="22">
        <f>INDEX(Data[],MATCH($A32,Data[Dist],0),MATCH(I$5,Data[#Headers],0))</f>
        <v>333192</v>
      </c>
      <c r="K32" s="69">
        <f>INDEX('Payment Total'!$A$7:$H$331,MATCH('Payment by Source'!$A32,'Payment Total'!$A$7:$A$331,0),3)-I32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2691330</v>
      </c>
      <c r="V32" s="152">
        <f t="shared" si="1"/>
        <v>269133</v>
      </c>
      <c r="W32" s="152">
        <f t="shared" si="2"/>
        <v>2691330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301970</v>
      </c>
      <c r="I33" s="22">
        <f>INDEX(Data[],MATCH($A33,Data[Dist],0),MATCH(I$5,Data[#Headers],0))</f>
        <v>400316</v>
      </c>
      <c r="K33" s="69">
        <f>INDEX('Payment Total'!$A$7:$H$331,MATCH('Payment by Source'!$A33,'Payment Total'!$A$7:$A$331,0),3)-I33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3019696</v>
      </c>
      <c r="V33" s="152">
        <f t="shared" si="1"/>
        <v>301970</v>
      </c>
      <c r="W33" s="152">
        <f t="shared" si="2"/>
        <v>3019700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396512</v>
      </c>
      <c r="I34" s="22">
        <f>INDEX(Data[],MATCH($A34,Data[Dist],0),MATCH(I$5,Data[#Headers],0))</f>
        <v>494265</v>
      </c>
      <c r="K34" s="69">
        <f>INDEX('Payment Total'!$A$7:$H$331,MATCH('Payment by Source'!$A34,'Payment Total'!$A$7:$A$331,0),3)-I34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3965125</v>
      </c>
      <c r="V34" s="152">
        <f t="shared" si="1"/>
        <v>396513</v>
      </c>
      <c r="W34" s="152">
        <f t="shared" si="2"/>
        <v>3965130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81365</v>
      </c>
      <c r="I35" s="22">
        <f>INDEX(Data[],MATCH($A35,Data[Dist],0),MATCH(I$5,Data[#Headers],0))</f>
        <v>103181</v>
      </c>
      <c r="K35" s="69">
        <f>INDEX('Payment Total'!$A$7:$H$331,MATCH('Payment by Source'!$A35,'Payment Total'!$A$7:$A$331,0),3)-I35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813652</v>
      </c>
      <c r="V35" s="152">
        <f t="shared" si="1"/>
        <v>81365</v>
      </c>
      <c r="W35" s="152">
        <f t="shared" si="2"/>
        <v>813650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748405</v>
      </c>
      <c r="I36" s="22">
        <f>INDEX(Data[],MATCH($A36,Data[Dist],0),MATCH(I$5,Data[#Headers],0))</f>
        <v>965133</v>
      </c>
      <c r="K36" s="69">
        <f>INDEX('Payment Total'!$A$7:$H$331,MATCH('Payment by Source'!$A36,'Payment Total'!$A$7:$A$331,0),3)-I36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7484063</v>
      </c>
      <c r="V36" s="152">
        <f t="shared" si="1"/>
        <v>748406</v>
      </c>
      <c r="W36" s="152">
        <f t="shared" si="2"/>
        <v>7484060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2217606</v>
      </c>
      <c r="I37" s="22">
        <f>INDEX(Data[],MATCH($A37,Data[Dist],0),MATCH(I$5,Data[#Headers],0))</f>
        <v>2778355</v>
      </c>
      <c r="K37" s="69">
        <f>INDEX('Payment Total'!$A$7:$H$331,MATCH('Payment by Source'!$A37,'Payment Total'!$A$7:$A$331,0),3)-I37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22176053</v>
      </c>
      <c r="V37" s="152">
        <f t="shared" si="1"/>
        <v>2217605</v>
      </c>
      <c r="W37" s="152">
        <f t="shared" si="2"/>
        <v>22176050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331101</v>
      </c>
      <c r="I38" s="22">
        <f>INDEX(Data[],MATCH($A38,Data[Dist],0),MATCH(I$5,Data[#Headers],0))</f>
        <v>451573</v>
      </c>
      <c r="K38" s="69">
        <f>INDEX('Payment Total'!$A$7:$H$331,MATCH('Payment by Source'!$A38,'Payment Total'!$A$7:$A$331,0),3)-I38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3311003</v>
      </c>
      <c r="V38" s="152">
        <f t="shared" si="1"/>
        <v>331100</v>
      </c>
      <c r="W38" s="152">
        <f t="shared" si="2"/>
        <v>3311000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1531559</v>
      </c>
      <c r="I39" s="22">
        <f>INDEX(Data[],MATCH($A39,Data[Dist],0),MATCH(I$5,Data[#Headers],0))</f>
        <v>1858788</v>
      </c>
      <c r="K39" s="69">
        <f>INDEX('Payment Total'!$A$7:$H$331,MATCH('Payment by Source'!$A39,'Payment Total'!$A$7:$A$331,0),3)-I39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15315598</v>
      </c>
      <c r="V39" s="152">
        <f t="shared" si="1"/>
        <v>1531560</v>
      </c>
      <c r="W39" s="152">
        <f t="shared" si="2"/>
        <v>15315600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1339724</v>
      </c>
      <c r="I40" s="22">
        <f>INDEX(Data[],MATCH($A40,Data[Dist],0),MATCH(I$5,Data[#Headers],0))</f>
        <v>1624929</v>
      </c>
      <c r="K40" s="69">
        <f>INDEX('Payment Total'!$A$7:$H$331,MATCH('Payment by Source'!$A40,'Payment Total'!$A$7:$A$331,0),3)-I40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13397230</v>
      </c>
      <c r="V40" s="152">
        <f t="shared" si="1"/>
        <v>1339723</v>
      </c>
      <c r="W40" s="152">
        <f t="shared" si="2"/>
        <v>13397230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305447</v>
      </c>
      <c r="I41" s="22">
        <f>INDEX(Data[],MATCH($A41,Data[Dist],0),MATCH(I$5,Data[#Headers],0))</f>
        <v>395044</v>
      </c>
      <c r="K41" s="69">
        <f>INDEX('Payment Total'!$A$7:$H$331,MATCH('Payment by Source'!$A41,'Payment Total'!$A$7:$A$331,0),3)-I41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3054469</v>
      </c>
      <c r="V41" s="152">
        <f t="shared" si="1"/>
        <v>305447</v>
      </c>
      <c r="W41" s="152">
        <f t="shared" si="2"/>
        <v>3054470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243918</v>
      </c>
      <c r="I42" s="22">
        <f>INDEX(Data[],MATCH($A42,Data[Dist],0),MATCH(I$5,Data[#Headers],0))</f>
        <v>325134</v>
      </c>
      <c r="K42" s="69">
        <f>INDEX('Payment Total'!$A$7:$H$331,MATCH('Payment by Source'!$A42,'Payment Total'!$A$7:$A$331,0),3)-I42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2439170</v>
      </c>
      <c r="V42" s="152">
        <f t="shared" si="1"/>
        <v>243917</v>
      </c>
      <c r="W42" s="152">
        <f t="shared" si="2"/>
        <v>2439170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255862</v>
      </c>
      <c r="I43" s="22">
        <f>INDEX(Data[],MATCH($A43,Data[Dist],0),MATCH(I$5,Data[#Headers],0))</f>
        <v>327962</v>
      </c>
      <c r="K43" s="69">
        <f>INDEX('Payment Total'!$A$7:$H$331,MATCH('Payment by Source'!$A43,'Payment Total'!$A$7:$A$331,0),3)-I43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2558634</v>
      </c>
      <c r="V43" s="152">
        <f t="shared" si="1"/>
        <v>255863</v>
      </c>
      <c r="W43" s="152">
        <f t="shared" si="2"/>
        <v>2558630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182336</v>
      </c>
      <c r="I44" s="22">
        <f>INDEX(Data[],MATCH($A44,Data[Dist],0),MATCH(I$5,Data[#Headers],0))</f>
        <v>252969</v>
      </c>
      <c r="K44" s="69">
        <f>INDEX('Payment Total'!$A$7:$H$331,MATCH('Payment by Source'!$A44,'Payment Total'!$A$7:$A$331,0),3)-I44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1823362</v>
      </c>
      <c r="V44" s="152">
        <f t="shared" si="1"/>
        <v>182336</v>
      </c>
      <c r="W44" s="152">
        <f t="shared" si="2"/>
        <v>1823360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2622753</v>
      </c>
      <c r="I45" s="22">
        <f>INDEX(Data[],MATCH($A45,Data[Dist],0),MATCH(I$5,Data[#Headers],0))</f>
        <v>3134033</v>
      </c>
      <c r="K45" s="69">
        <f>INDEX('Payment Total'!$A$7:$H$331,MATCH('Payment by Source'!$A45,'Payment Total'!$A$7:$A$331,0),3)-I45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26227536</v>
      </c>
      <c r="V45" s="152">
        <f t="shared" si="1"/>
        <v>2622754</v>
      </c>
      <c r="W45" s="152">
        <f t="shared" si="2"/>
        <v>26227540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116507</v>
      </c>
      <c r="I46" s="22">
        <f>INDEX(Data[],MATCH($A46,Data[Dist],0),MATCH(I$5,Data[#Headers],0))</f>
        <v>182528</v>
      </c>
      <c r="K46" s="69">
        <f>INDEX('Payment Total'!$A$7:$H$331,MATCH('Payment by Source'!$A46,'Payment Total'!$A$7:$A$331,0),3)-I46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1165068</v>
      </c>
      <c r="V46" s="152">
        <f t="shared" si="1"/>
        <v>116507</v>
      </c>
      <c r="W46" s="152">
        <f t="shared" si="2"/>
        <v>1165070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147676</v>
      </c>
      <c r="I47" s="22">
        <f>INDEX(Data[],MATCH($A47,Data[Dist],0),MATCH(I$5,Data[#Headers],0))</f>
        <v>188465</v>
      </c>
      <c r="K47" s="69">
        <f>INDEX('Payment Total'!$A$7:$H$331,MATCH('Payment by Source'!$A47,'Payment Total'!$A$7:$A$331,0),3)-I47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1476754</v>
      </c>
      <c r="V47" s="152">
        <f t="shared" si="1"/>
        <v>147675</v>
      </c>
      <c r="W47" s="152">
        <f t="shared" si="2"/>
        <v>1476750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183588</v>
      </c>
      <c r="I48" s="22">
        <f>INDEX(Data[],MATCH($A48,Data[Dist],0),MATCH(I$5,Data[#Headers],0))</f>
        <v>235649</v>
      </c>
      <c r="K48" s="69">
        <f>INDEX('Payment Total'!$A$7:$H$331,MATCH('Payment by Source'!$A48,'Payment Total'!$A$7:$A$331,0),3)-I48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1835887</v>
      </c>
      <c r="V48" s="152">
        <f t="shared" si="1"/>
        <v>183589</v>
      </c>
      <c r="W48" s="152">
        <f t="shared" si="2"/>
        <v>1835890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449460</v>
      </c>
      <c r="I49" s="22">
        <f>INDEX(Data[],MATCH($A49,Data[Dist],0),MATCH(I$5,Data[#Headers],0))</f>
        <v>571963</v>
      </c>
      <c r="K49" s="69">
        <f>INDEX('Payment Total'!$A$7:$H$331,MATCH('Payment by Source'!$A49,'Payment Total'!$A$7:$A$331,0),3)-I49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4494604</v>
      </c>
      <c r="V49" s="152">
        <f t="shared" si="1"/>
        <v>449460</v>
      </c>
      <c r="W49" s="152">
        <f t="shared" si="2"/>
        <v>4494600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367728</v>
      </c>
      <c r="I50" s="22">
        <f>INDEX(Data[],MATCH($A50,Data[Dist],0),MATCH(I$5,Data[#Headers],0))</f>
        <v>464053</v>
      </c>
      <c r="K50" s="69">
        <f>INDEX('Payment Total'!$A$7:$H$331,MATCH('Payment by Source'!$A50,'Payment Total'!$A$7:$A$331,0),3)-I50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3677273</v>
      </c>
      <c r="V50" s="152">
        <f t="shared" si="1"/>
        <v>367727</v>
      </c>
      <c r="W50" s="152">
        <f t="shared" si="2"/>
        <v>3677270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1361015</v>
      </c>
      <c r="I51" s="22">
        <f>INDEX(Data[],MATCH($A51,Data[Dist],0),MATCH(I$5,Data[#Headers],0))</f>
        <v>1635893</v>
      </c>
      <c r="K51" s="69">
        <f>INDEX('Payment Total'!$A$7:$H$331,MATCH('Payment by Source'!$A51,'Payment Total'!$A$7:$A$331,0),3)-I51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13610160</v>
      </c>
      <c r="V51" s="152">
        <f t="shared" si="1"/>
        <v>1361016</v>
      </c>
      <c r="W51" s="152">
        <f t="shared" si="2"/>
        <v>13610160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712027</v>
      </c>
      <c r="I52" s="22">
        <f>INDEX(Data[],MATCH($A52,Data[Dist],0),MATCH(I$5,Data[#Headers],0))</f>
        <v>963957</v>
      </c>
      <c r="K52" s="69">
        <f>INDEX('Payment Total'!$A$7:$H$331,MATCH('Payment by Source'!$A52,'Payment Total'!$A$7:$A$331,0),3)-I52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7120275</v>
      </c>
      <c r="V52" s="152">
        <f t="shared" si="1"/>
        <v>712028</v>
      </c>
      <c r="W52" s="152">
        <f t="shared" si="2"/>
        <v>7120280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3118815</v>
      </c>
      <c r="I53" s="22">
        <f>INDEX(Data[],MATCH($A53,Data[Dist],0),MATCH(I$5,Data[#Headers],0))</f>
        <v>3825888</v>
      </c>
      <c r="K53" s="69">
        <f>INDEX('Payment Total'!$A$7:$H$331,MATCH('Payment by Source'!$A53,'Payment Total'!$A$7:$A$331,0),3)-I53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31188144</v>
      </c>
      <c r="V53" s="152">
        <f t="shared" si="1"/>
        <v>3118814</v>
      </c>
      <c r="W53" s="152">
        <f t="shared" si="2"/>
        <v>31188140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9465844</v>
      </c>
      <c r="I54" s="22">
        <f>INDEX(Data[],MATCH($A54,Data[Dist],0),MATCH(I$5,Data[#Headers],0))</f>
        <v>11600199</v>
      </c>
      <c r="K54" s="69">
        <f>INDEX('Payment Total'!$A$7:$H$331,MATCH('Payment by Source'!$A54,'Payment Total'!$A$7:$A$331,0),3)-I54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94658429</v>
      </c>
      <c r="V54" s="152">
        <f t="shared" si="1"/>
        <v>9465843</v>
      </c>
      <c r="W54" s="152">
        <f t="shared" si="2"/>
        <v>94658430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723149</v>
      </c>
      <c r="I55" s="22">
        <f>INDEX(Data[],MATCH($A55,Data[Dist],0),MATCH(I$5,Data[#Headers],0))</f>
        <v>890500</v>
      </c>
      <c r="K55" s="69">
        <f>INDEX('Payment Total'!$A$7:$H$331,MATCH('Payment by Source'!$A55,'Payment Total'!$A$7:$A$331,0),3)-I55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7231485</v>
      </c>
      <c r="V55" s="152">
        <f t="shared" si="1"/>
        <v>723149</v>
      </c>
      <c r="W55" s="152">
        <f t="shared" si="2"/>
        <v>7231490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909814</v>
      </c>
      <c r="I56" s="22">
        <f>INDEX(Data[],MATCH($A56,Data[Dist],0),MATCH(I$5,Data[#Headers],0))</f>
        <v>1091051</v>
      </c>
      <c r="K56" s="69">
        <f>INDEX('Payment Total'!$A$7:$H$331,MATCH('Payment by Source'!$A56,'Payment Total'!$A$7:$A$331,0),3)-I56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9098152</v>
      </c>
      <c r="V56" s="152">
        <f t="shared" si="1"/>
        <v>909815</v>
      </c>
      <c r="W56" s="152">
        <f t="shared" si="2"/>
        <v>9098150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398599</v>
      </c>
      <c r="I57" s="22">
        <f>INDEX(Data[],MATCH($A57,Data[Dist],0),MATCH(I$5,Data[#Headers],0))</f>
        <v>518381</v>
      </c>
      <c r="K57" s="69">
        <f>INDEX('Payment Total'!$A$7:$H$331,MATCH('Payment by Source'!$A57,'Payment Total'!$A$7:$A$331,0),3)-I57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3985978</v>
      </c>
      <c r="V57" s="152">
        <f t="shared" si="1"/>
        <v>398598</v>
      </c>
      <c r="W57" s="152">
        <f t="shared" si="2"/>
        <v>3985980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245875</v>
      </c>
      <c r="I58" s="22">
        <f>INDEX(Data[],MATCH($A58,Data[Dist],0),MATCH(I$5,Data[#Headers],0))</f>
        <v>311680</v>
      </c>
      <c r="K58" s="69">
        <f>INDEX('Payment Total'!$A$7:$H$331,MATCH('Payment by Source'!$A58,'Payment Total'!$A$7:$A$331,0),3)-I58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2458760</v>
      </c>
      <c r="V58" s="152">
        <f t="shared" si="1"/>
        <v>245876</v>
      </c>
      <c r="W58" s="152">
        <f t="shared" si="2"/>
        <v>2458760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778213</v>
      </c>
      <c r="I59" s="22">
        <f>INDEX(Data[],MATCH($A59,Data[Dist],0),MATCH(I$5,Data[#Headers],0))</f>
        <v>984385</v>
      </c>
      <c r="K59" s="69">
        <f>INDEX('Payment Total'!$A$7:$H$331,MATCH('Payment by Source'!$A59,'Payment Total'!$A$7:$A$331,0),3)-I59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7782121</v>
      </c>
      <c r="V59" s="152">
        <f t="shared" si="1"/>
        <v>778212</v>
      </c>
      <c r="W59" s="152">
        <f t="shared" si="2"/>
        <v>7782120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242953</v>
      </c>
      <c r="I60" s="22">
        <f>INDEX(Data[],MATCH($A60,Data[Dist],0),MATCH(I$5,Data[#Headers],0))</f>
        <v>304348</v>
      </c>
      <c r="K60" s="69">
        <f>INDEX('Payment Total'!$A$7:$H$331,MATCH('Payment by Source'!$A60,'Payment Total'!$A$7:$A$331,0),3)-I60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2429529</v>
      </c>
      <c r="V60" s="152">
        <f t="shared" si="1"/>
        <v>242953</v>
      </c>
      <c r="W60" s="152">
        <f t="shared" si="2"/>
        <v>2429530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456030</v>
      </c>
      <c r="I61" s="22">
        <f>INDEX(Data[],MATCH($A61,Data[Dist],0),MATCH(I$5,Data[#Headers],0))</f>
        <v>549313</v>
      </c>
      <c r="K61" s="69">
        <f>INDEX('Payment Total'!$A$7:$H$331,MATCH('Payment by Source'!$A61,'Payment Total'!$A$7:$A$331,0),3)-I61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4560291</v>
      </c>
      <c r="V61" s="152">
        <f t="shared" si="1"/>
        <v>456029</v>
      </c>
      <c r="W61" s="152">
        <f t="shared" si="2"/>
        <v>4560290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407223</v>
      </c>
      <c r="I62" s="22">
        <f>INDEX(Data[],MATCH($A62,Data[Dist],0),MATCH(I$5,Data[#Headers],0))</f>
        <v>511935</v>
      </c>
      <c r="K62" s="69">
        <f>INDEX('Payment Total'!$A$7:$H$331,MATCH('Payment by Source'!$A62,'Payment Total'!$A$7:$A$331,0),3)-I62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4072228</v>
      </c>
      <c r="V62" s="152">
        <f t="shared" si="1"/>
        <v>407223</v>
      </c>
      <c r="W62" s="152">
        <f t="shared" si="2"/>
        <v>4072230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803349</v>
      </c>
      <c r="I63" s="22">
        <f>INDEX(Data[],MATCH($A63,Data[Dist],0),MATCH(I$5,Data[#Headers],0))</f>
        <v>974265</v>
      </c>
      <c r="K63" s="69">
        <f>INDEX('Payment Total'!$A$7:$H$331,MATCH('Payment by Source'!$A63,'Payment Total'!$A$7:$A$331,0),3)-I63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8033480</v>
      </c>
      <c r="V63" s="152">
        <f t="shared" si="1"/>
        <v>803348</v>
      </c>
      <c r="W63" s="152">
        <f t="shared" si="2"/>
        <v>8033480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900035</v>
      </c>
      <c r="I64" s="22">
        <f>INDEX(Data[],MATCH($A64,Data[Dist],0),MATCH(I$5,Data[#Headers],0))</f>
        <v>1105860</v>
      </c>
      <c r="K64" s="69">
        <f>INDEX('Payment Total'!$A$7:$H$331,MATCH('Payment by Source'!$A64,'Payment Total'!$A$7:$A$331,0),3)-I64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9000355</v>
      </c>
      <c r="V64" s="152">
        <f t="shared" si="1"/>
        <v>900036</v>
      </c>
      <c r="W64" s="152">
        <f t="shared" si="2"/>
        <v>9000360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132416</v>
      </c>
      <c r="I65" s="22">
        <f>INDEX(Data[],MATCH($A65,Data[Dist],0),MATCH(I$5,Data[#Headers],0))</f>
        <v>173260</v>
      </c>
      <c r="K65" s="69">
        <f>INDEX('Payment Total'!$A$7:$H$331,MATCH('Payment by Source'!$A65,'Payment Total'!$A$7:$A$331,0),3)-I65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1324161</v>
      </c>
      <c r="V65" s="152">
        <f t="shared" si="1"/>
        <v>132416</v>
      </c>
      <c r="W65" s="152">
        <f t="shared" si="2"/>
        <v>1324160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646893</v>
      </c>
      <c r="I66" s="22">
        <f>INDEX(Data[],MATCH($A66,Data[Dist],0),MATCH(I$5,Data[#Headers],0))</f>
        <v>784735</v>
      </c>
      <c r="K66" s="69">
        <f>INDEX('Payment Total'!$A$7:$H$331,MATCH('Payment by Source'!$A66,'Payment Total'!$A$7:$A$331,0),3)-I66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6468931</v>
      </c>
      <c r="V66" s="152">
        <f t="shared" si="1"/>
        <v>646893</v>
      </c>
      <c r="W66" s="152">
        <f t="shared" si="2"/>
        <v>6468930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577200</v>
      </c>
      <c r="I67" s="22">
        <f>INDEX(Data[],MATCH($A67,Data[Dist],0),MATCH(I$5,Data[#Headers],0))</f>
        <v>699808</v>
      </c>
      <c r="K67" s="69">
        <f>INDEX('Payment Total'!$A$7:$H$331,MATCH('Payment by Source'!$A67,'Payment Total'!$A$7:$A$331,0),3)-I67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5772009</v>
      </c>
      <c r="V67" s="152">
        <f t="shared" si="1"/>
        <v>577201</v>
      </c>
      <c r="W67" s="152">
        <f t="shared" si="2"/>
        <v>5772010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497965</v>
      </c>
      <c r="I68" s="22">
        <f>INDEX(Data[],MATCH($A68,Data[Dist],0),MATCH(I$5,Data[#Headers],0))</f>
        <v>643762</v>
      </c>
      <c r="K68" s="69">
        <f>INDEX('Payment Total'!$A$7:$H$331,MATCH('Payment by Source'!$A68,'Payment Total'!$A$7:$A$331,0),3)-I68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4979645</v>
      </c>
      <c r="V68" s="152">
        <f t="shared" si="1"/>
        <v>497965</v>
      </c>
      <c r="W68" s="152">
        <f t="shared" si="2"/>
        <v>4979650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942774</v>
      </c>
      <c r="I69" s="22">
        <f>INDEX(Data[],MATCH($A69,Data[Dist],0),MATCH(I$5,Data[#Headers],0))</f>
        <v>1134918</v>
      </c>
      <c r="K69" s="69">
        <f>INDEX('Payment Total'!$A$7:$H$331,MATCH('Payment by Source'!$A69,'Payment Total'!$A$7:$A$331,0),3)-I69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9427754</v>
      </c>
      <c r="V69" s="152">
        <f t="shared" si="1"/>
        <v>942775</v>
      </c>
      <c r="W69" s="152">
        <f t="shared" si="2"/>
        <v>9427750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181326</v>
      </c>
      <c r="I70" s="22">
        <f>INDEX(Data[],MATCH($A70,Data[Dist],0),MATCH(I$5,Data[#Headers],0))</f>
        <v>222403</v>
      </c>
      <c r="K70" s="69">
        <f>INDEX('Payment Total'!$A$7:$H$331,MATCH('Payment by Source'!$A70,'Payment Total'!$A$7:$A$331,0),3)-I70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1813262</v>
      </c>
      <c r="V70" s="152">
        <f t="shared" si="1"/>
        <v>181326</v>
      </c>
      <c r="W70" s="152">
        <f t="shared" si="2"/>
        <v>1813260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72755</v>
      </c>
      <c r="I71" s="22">
        <f>INDEX(Data[],MATCH($A71,Data[Dist],0),MATCH(I$5,Data[#Headers],0))</f>
        <v>111160</v>
      </c>
      <c r="K71" s="69">
        <f>INDEX('Payment Total'!$A$7:$H$331,MATCH('Payment by Source'!$A71,'Payment Total'!$A$7:$A$331,0),3)-I71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727551</v>
      </c>
      <c r="V71" s="152">
        <f t="shared" ref="V71:V134" si="4">ROUND(U71/10,0)</f>
        <v>72755</v>
      </c>
      <c r="W71" s="152">
        <f t="shared" ref="W71:W134" si="5">V71*10</f>
        <v>727550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1555281</v>
      </c>
      <c r="I72" s="22">
        <f>INDEX(Data[],MATCH($A72,Data[Dist],0),MATCH(I$5,Data[#Headers],0))</f>
        <v>1955412</v>
      </c>
      <c r="K72" s="69">
        <f>INDEX('Payment Total'!$A$7:$H$331,MATCH('Payment by Source'!$A72,'Payment Total'!$A$7:$A$331,0),3)-I72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15552804</v>
      </c>
      <c r="V72" s="152">
        <f t="shared" si="4"/>
        <v>1555280</v>
      </c>
      <c r="W72" s="152">
        <f t="shared" si="5"/>
        <v>15552800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351001</v>
      </c>
      <c r="I73" s="22">
        <f>INDEX(Data[],MATCH($A73,Data[Dist],0),MATCH(I$5,Data[#Headers],0))</f>
        <v>505835</v>
      </c>
      <c r="K73" s="69">
        <f>INDEX('Payment Total'!$A$7:$H$331,MATCH('Payment by Source'!$A73,'Payment Total'!$A$7:$A$331,0),3)-I73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3510021</v>
      </c>
      <c r="V73" s="152">
        <f t="shared" si="4"/>
        <v>351002</v>
      </c>
      <c r="W73" s="152">
        <f t="shared" si="5"/>
        <v>3510020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2635273</v>
      </c>
      <c r="I74" s="22">
        <f>INDEX(Data[],MATCH($A74,Data[Dist],0),MATCH(I$5,Data[#Headers],0))</f>
        <v>3136569</v>
      </c>
      <c r="K74" s="69">
        <f>INDEX('Payment Total'!$A$7:$H$331,MATCH('Payment by Source'!$A74,'Payment Total'!$A$7:$A$331,0),3)-I74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26352734</v>
      </c>
      <c r="V74" s="152">
        <f t="shared" si="4"/>
        <v>2635273</v>
      </c>
      <c r="W74" s="152">
        <f t="shared" si="5"/>
        <v>26352730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407052</v>
      </c>
      <c r="I75" s="22">
        <f>INDEX(Data[],MATCH($A75,Data[Dist],0),MATCH(I$5,Data[#Headers],0))</f>
        <v>503802</v>
      </c>
      <c r="K75" s="69">
        <f>INDEX('Payment Total'!$A$7:$H$331,MATCH('Payment by Source'!$A75,'Payment Total'!$A$7:$A$331,0),3)-I75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4070534</v>
      </c>
      <c r="V75" s="152">
        <f t="shared" si="4"/>
        <v>407053</v>
      </c>
      <c r="W75" s="152">
        <f t="shared" si="5"/>
        <v>4070530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2668781</v>
      </c>
      <c r="I76" s="22">
        <f>INDEX(Data[],MATCH($A76,Data[Dist],0),MATCH(I$5,Data[#Headers],0))</f>
        <v>3354230</v>
      </c>
      <c r="K76" s="69">
        <f>INDEX('Payment Total'!$A$7:$H$331,MATCH('Payment by Source'!$A76,'Payment Total'!$A$7:$A$331,0),3)-I76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26687806</v>
      </c>
      <c r="V76" s="152">
        <f t="shared" si="4"/>
        <v>2668781</v>
      </c>
      <c r="W76" s="152">
        <f t="shared" si="5"/>
        <v>26687810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256319</v>
      </c>
      <c r="I77" s="22">
        <f>INDEX(Data[],MATCH($A77,Data[Dist],0),MATCH(I$5,Data[#Headers],0))</f>
        <v>317109</v>
      </c>
      <c r="K77" s="69">
        <f>INDEX('Payment Total'!$A$7:$H$331,MATCH('Payment by Source'!$A77,'Payment Total'!$A$7:$A$331,0),3)-I77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2563178</v>
      </c>
      <c r="V77" s="152">
        <f t="shared" si="4"/>
        <v>256318</v>
      </c>
      <c r="W77" s="152">
        <f t="shared" si="5"/>
        <v>2563180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179378</v>
      </c>
      <c r="I78" s="22">
        <f>INDEX(Data[],MATCH($A78,Data[Dist],0),MATCH(I$5,Data[#Headers],0))</f>
        <v>244114</v>
      </c>
      <c r="K78" s="69">
        <f>INDEX('Payment Total'!$A$7:$H$331,MATCH('Payment by Source'!$A78,'Payment Total'!$A$7:$A$331,0),3)-I78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1793791</v>
      </c>
      <c r="V78" s="152">
        <f t="shared" si="4"/>
        <v>179379</v>
      </c>
      <c r="W78" s="152">
        <f t="shared" si="5"/>
        <v>1793790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458887</v>
      </c>
      <c r="I79" s="22">
        <f>INDEX(Data[],MATCH($A79,Data[Dist],0),MATCH(I$5,Data[#Headers],0))</f>
        <v>563090</v>
      </c>
      <c r="K79" s="69">
        <f>INDEX('Payment Total'!$A$7:$H$331,MATCH('Payment by Source'!$A79,'Payment Total'!$A$7:$A$331,0),3)-I79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4588862</v>
      </c>
      <c r="V79" s="152">
        <f t="shared" si="4"/>
        <v>458886</v>
      </c>
      <c r="W79" s="152">
        <f t="shared" si="5"/>
        <v>4588860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229559</v>
      </c>
      <c r="I80" s="22">
        <f>INDEX(Data[],MATCH($A80,Data[Dist],0),MATCH(I$5,Data[#Headers],0))</f>
        <v>292363</v>
      </c>
      <c r="K80" s="69">
        <f>INDEX('Payment Total'!$A$7:$H$331,MATCH('Payment by Source'!$A80,'Payment Total'!$A$7:$A$331,0),3)-I80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2295592</v>
      </c>
      <c r="V80" s="152">
        <f t="shared" si="4"/>
        <v>229559</v>
      </c>
      <c r="W80" s="152">
        <f t="shared" si="5"/>
        <v>2295590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122094</v>
      </c>
      <c r="I81" s="22">
        <f>INDEX(Data[],MATCH($A81,Data[Dist],0),MATCH(I$5,Data[#Headers],0))</f>
        <v>181035</v>
      </c>
      <c r="K81" s="69">
        <f>INDEX('Payment Total'!$A$7:$H$331,MATCH('Payment by Source'!$A81,'Payment Total'!$A$7:$A$331,0),3)-I81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1220943</v>
      </c>
      <c r="V81" s="152">
        <f t="shared" si="4"/>
        <v>122094</v>
      </c>
      <c r="W81" s="152">
        <f t="shared" si="5"/>
        <v>1220940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6461355</v>
      </c>
      <c r="I82" s="22">
        <f>INDEX(Data[],MATCH($A82,Data[Dist],0),MATCH(I$5,Data[#Headers],0))</f>
        <v>7632464</v>
      </c>
      <c r="K82" s="69">
        <f>INDEX('Payment Total'!$A$7:$H$331,MATCH('Payment by Source'!$A82,'Payment Total'!$A$7:$A$331,0),3)-I82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64613553</v>
      </c>
      <c r="V82" s="152">
        <f t="shared" si="4"/>
        <v>6461355</v>
      </c>
      <c r="W82" s="152">
        <f t="shared" si="5"/>
        <v>64613550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832166</v>
      </c>
      <c r="I83" s="22">
        <f>INDEX(Data[],MATCH($A83,Data[Dist],0),MATCH(I$5,Data[#Headers],0))</f>
        <v>1031575</v>
      </c>
      <c r="K83" s="69">
        <f>INDEX('Payment Total'!$A$7:$H$331,MATCH('Payment by Source'!$A83,'Payment Total'!$A$7:$A$331,0),3)-I83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8321667</v>
      </c>
      <c r="V83" s="152">
        <f t="shared" si="4"/>
        <v>832167</v>
      </c>
      <c r="W83" s="152">
        <f t="shared" si="5"/>
        <v>8321670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1909344</v>
      </c>
      <c r="I84" s="22">
        <f>INDEX(Data[],MATCH($A84,Data[Dist],0),MATCH(I$5,Data[#Headers],0))</f>
        <v>2372280</v>
      </c>
      <c r="K84" s="69">
        <f>INDEX('Payment Total'!$A$7:$H$331,MATCH('Payment by Source'!$A84,'Payment Total'!$A$7:$A$331,0),3)-I84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19093440</v>
      </c>
      <c r="V84" s="152">
        <f t="shared" si="4"/>
        <v>1909344</v>
      </c>
      <c r="W84" s="152">
        <f t="shared" si="5"/>
        <v>19093440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236356</v>
      </c>
      <c r="I85" s="22">
        <f>INDEX(Data[],MATCH($A85,Data[Dist],0),MATCH(I$5,Data[#Headers],0))</f>
        <v>304342</v>
      </c>
      <c r="K85" s="69">
        <f>INDEX('Payment Total'!$A$7:$H$331,MATCH('Payment by Source'!$A85,'Payment Total'!$A$7:$A$331,0),3)-I85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2363557</v>
      </c>
      <c r="V85" s="152">
        <f t="shared" si="4"/>
        <v>236356</v>
      </c>
      <c r="W85" s="152">
        <f t="shared" si="5"/>
        <v>2363560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8802484</v>
      </c>
      <c r="I86" s="22">
        <f>INDEX(Data[],MATCH($A86,Data[Dist],0),MATCH(I$5,Data[#Headers],0))</f>
        <v>10732294</v>
      </c>
      <c r="K86" s="69">
        <f>INDEX('Payment Total'!$A$7:$H$331,MATCH('Payment by Source'!$A86,'Payment Total'!$A$7:$A$331,0),3)-I86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88024841</v>
      </c>
      <c r="V86" s="152">
        <f t="shared" si="4"/>
        <v>8802484</v>
      </c>
      <c r="W86" s="152">
        <f t="shared" si="5"/>
        <v>88024840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651594</v>
      </c>
      <c r="I87" s="22">
        <f>INDEX(Data[],MATCH($A87,Data[Dist],0),MATCH(I$5,Data[#Headers],0))</f>
        <v>805120</v>
      </c>
      <c r="K87" s="69">
        <f>INDEX('Payment Total'!$A$7:$H$331,MATCH('Payment by Source'!$A87,'Payment Total'!$A$7:$A$331,0),3)-I87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6515957</v>
      </c>
      <c r="V87" s="152">
        <f t="shared" si="4"/>
        <v>651596</v>
      </c>
      <c r="W87" s="152">
        <f t="shared" si="5"/>
        <v>6515960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689730</v>
      </c>
      <c r="I88" s="22">
        <f>INDEX(Data[],MATCH($A88,Data[Dist],0),MATCH(I$5,Data[#Headers],0))</f>
        <v>905460</v>
      </c>
      <c r="K88" s="69">
        <f>INDEX('Payment Total'!$A$7:$H$331,MATCH('Payment by Source'!$A88,'Payment Total'!$A$7:$A$331,0),3)-I88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6897297</v>
      </c>
      <c r="V88" s="152">
        <f t="shared" si="4"/>
        <v>689730</v>
      </c>
      <c r="W88" s="152">
        <f t="shared" si="5"/>
        <v>6897300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111519</v>
      </c>
      <c r="I89" s="22">
        <f>INDEX(Data[],MATCH($A89,Data[Dist],0),MATCH(I$5,Data[#Headers],0))</f>
        <v>138172</v>
      </c>
      <c r="K89" s="69">
        <f>INDEX('Payment Total'!$A$7:$H$331,MATCH('Payment by Source'!$A89,'Payment Total'!$A$7:$A$331,0),3)-I89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1115188</v>
      </c>
      <c r="V89" s="152">
        <f t="shared" si="4"/>
        <v>111519</v>
      </c>
      <c r="W89" s="152">
        <f t="shared" si="5"/>
        <v>1115190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1478162</v>
      </c>
      <c r="I90" s="22">
        <f>INDEX(Data[],MATCH($A90,Data[Dist],0),MATCH(I$5,Data[#Headers],0))</f>
        <v>1748309</v>
      </c>
      <c r="K90" s="69">
        <f>INDEX('Payment Total'!$A$7:$H$331,MATCH('Payment by Source'!$A90,'Payment Total'!$A$7:$A$331,0),3)-I90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14781605</v>
      </c>
      <c r="V90" s="152">
        <f t="shared" si="4"/>
        <v>1478161</v>
      </c>
      <c r="W90" s="152">
        <f t="shared" si="5"/>
        <v>14781610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523717</v>
      </c>
      <c r="I91" s="22">
        <f>INDEX(Data[],MATCH($A91,Data[Dist],0),MATCH(I$5,Data[#Headers],0))</f>
        <v>644670</v>
      </c>
      <c r="K91" s="69">
        <f>INDEX('Payment Total'!$A$7:$H$331,MATCH('Payment by Source'!$A91,'Payment Total'!$A$7:$A$331,0),3)-I91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5237167</v>
      </c>
      <c r="V91" s="152">
        <f t="shared" si="4"/>
        <v>523717</v>
      </c>
      <c r="W91" s="152">
        <f t="shared" si="5"/>
        <v>5237170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21921934</v>
      </c>
      <c r="I92" s="22">
        <f>INDEX(Data[],MATCH($A92,Data[Dist],0),MATCH(I$5,Data[#Headers],0))</f>
        <v>26263160</v>
      </c>
      <c r="K92" s="69">
        <f>INDEX('Payment Total'!$A$7:$H$331,MATCH('Payment by Source'!$A92,'Payment Total'!$A$7:$A$331,0),3)-I92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219219337</v>
      </c>
      <c r="V92" s="152">
        <f t="shared" si="4"/>
        <v>21921934</v>
      </c>
      <c r="W92" s="152">
        <f t="shared" si="5"/>
        <v>219219340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69943</v>
      </c>
      <c r="I93" s="22">
        <f>INDEX(Data[],MATCH($A93,Data[Dist],0),MATCH(I$5,Data[#Headers],0))</f>
        <v>89432</v>
      </c>
      <c r="K93" s="69">
        <f>INDEX('Payment Total'!$A$7:$H$331,MATCH('Payment by Source'!$A93,'Payment Total'!$A$7:$A$331,0),3)-I93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699450</v>
      </c>
      <c r="V93" s="152">
        <f t="shared" si="4"/>
        <v>69945</v>
      </c>
      <c r="W93" s="152">
        <f t="shared" si="5"/>
        <v>699450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508930</v>
      </c>
      <c r="I94" s="22">
        <f>INDEX(Data[],MATCH($A94,Data[Dist],0),MATCH(I$5,Data[#Headers],0))</f>
        <v>626253</v>
      </c>
      <c r="K94" s="69">
        <f>INDEX('Payment Total'!$A$7:$H$331,MATCH('Payment by Source'!$A94,'Payment Total'!$A$7:$A$331,0),3)-I94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5089296</v>
      </c>
      <c r="V94" s="152">
        <f t="shared" si="4"/>
        <v>508930</v>
      </c>
      <c r="W94" s="152">
        <f t="shared" si="5"/>
        <v>5089300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6073915</v>
      </c>
      <c r="I95" s="22">
        <f>INDEX(Data[],MATCH($A95,Data[Dist],0),MATCH(I$5,Data[#Headers],0))</f>
        <v>7538201</v>
      </c>
      <c r="K95" s="69">
        <f>INDEX('Payment Total'!$A$7:$H$331,MATCH('Payment by Source'!$A95,'Payment Total'!$A$7:$A$331,0),3)-I95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60739146</v>
      </c>
      <c r="V95" s="152">
        <f t="shared" si="4"/>
        <v>6073915</v>
      </c>
      <c r="W95" s="152">
        <f t="shared" si="5"/>
        <v>60739150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203315</v>
      </c>
      <c r="I96" s="22">
        <f>INDEX(Data[],MATCH($A96,Data[Dist],0),MATCH(I$5,Data[#Headers],0))</f>
        <v>254667</v>
      </c>
      <c r="K96" s="69">
        <f>INDEX('Payment Total'!$A$7:$H$331,MATCH('Payment by Source'!$A96,'Payment Total'!$A$7:$A$331,0),3)-I96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2033146</v>
      </c>
      <c r="V96" s="152">
        <f t="shared" si="4"/>
        <v>203315</v>
      </c>
      <c r="W96" s="152">
        <f t="shared" si="5"/>
        <v>2033150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150314</v>
      </c>
      <c r="I97" s="22">
        <f>INDEX(Data[],MATCH($A97,Data[Dist],0),MATCH(I$5,Data[#Headers],0))</f>
        <v>210192</v>
      </c>
      <c r="K97" s="69">
        <f>INDEX('Payment Total'!$A$7:$H$331,MATCH('Payment by Source'!$A97,'Payment Total'!$A$7:$A$331,0),3)-I97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1503149</v>
      </c>
      <c r="V97" s="152">
        <f t="shared" si="4"/>
        <v>150315</v>
      </c>
      <c r="W97" s="152">
        <f t="shared" si="5"/>
        <v>1503150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247462</v>
      </c>
      <c r="I98" s="22">
        <f>INDEX(Data[],MATCH($A98,Data[Dist],0),MATCH(I$5,Data[#Headers],0))</f>
        <v>327472</v>
      </c>
      <c r="K98" s="69">
        <f>INDEX('Payment Total'!$A$7:$H$331,MATCH('Payment by Source'!$A98,'Payment Total'!$A$7:$A$331,0),3)-I98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2474612</v>
      </c>
      <c r="V98" s="152">
        <f t="shared" si="4"/>
        <v>247461</v>
      </c>
      <c r="W98" s="152">
        <f t="shared" si="5"/>
        <v>2474610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516481</v>
      </c>
      <c r="I99" s="22">
        <f>INDEX(Data[],MATCH($A99,Data[Dist],0),MATCH(I$5,Data[#Headers],0))</f>
        <v>647039</v>
      </c>
      <c r="K99" s="69">
        <f>INDEX('Payment Total'!$A$7:$H$331,MATCH('Payment by Source'!$A99,'Payment Total'!$A$7:$A$331,0),3)-I99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5164809</v>
      </c>
      <c r="V99" s="152">
        <f t="shared" si="4"/>
        <v>516481</v>
      </c>
      <c r="W99" s="152">
        <f t="shared" si="5"/>
        <v>5164810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615429</v>
      </c>
      <c r="I100" s="22">
        <f>INDEX(Data[],MATCH($A100,Data[Dist],0),MATCH(I$5,Data[#Headers],0))</f>
        <v>748124</v>
      </c>
      <c r="K100" s="69">
        <f>INDEX('Payment Total'!$A$7:$H$331,MATCH('Payment by Source'!$A100,'Payment Total'!$A$7:$A$331,0),3)-I100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6154293</v>
      </c>
      <c r="V100" s="152">
        <f t="shared" si="4"/>
        <v>615429</v>
      </c>
      <c r="W100" s="152">
        <f t="shared" si="5"/>
        <v>6154290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293123</v>
      </c>
      <c r="I101" s="22">
        <f>INDEX(Data[],MATCH($A101,Data[Dist],0),MATCH(I$5,Data[#Headers],0))</f>
        <v>374599</v>
      </c>
      <c r="K101" s="69">
        <f>INDEX('Payment Total'!$A$7:$H$331,MATCH('Payment by Source'!$A101,'Payment Total'!$A$7:$A$331,0),3)-I101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2931233</v>
      </c>
      <c r="V101" s="152">
        <f t="shared" si="4"/>
        <v>293123</v>
      </c>
      <c r="W101" s="152">
        <f t="shared" si="5"/>
        <v>2931230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308022</v>
      </c>
      <c r="I102" s="22">
        <f>INDEX(Data[],MATCH($A102,Data[Dist],0),MATCH(I$5,Data[#Headers],0))</f>
        <v>387277</v>
      </c>
      <c r="K102" s="69">
        <f>INDEX('Payment Total'!$A$7:$H$331,MATCH('Payment by Source'!$A102,'Payment Total'!$A$7:$A$331,0),3)-I102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3080223</v>
      </c>
      <c r="V102" s="152">
        <f t="shared" si="4"/>
        <v>308022</v>
      </c>
      <c r="W102" s="152">
        <f t="shared" si="5"/>
        <v>3080220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316029</v>
      </c>
      <c r="I103" s="22">
        <f>INDEX(Data[],MATCH($A103,Data[Dist],0),MATCH(I$5,Data[#Headers],0))</f>
        <v>395564</v>
      </c>
      <c r="K103" s="69">
        <f>INDEX('Payment Total'!$A$7:$H$331,MATCH('Payment by Source'!$A103,'Payment Total'!$A$7:$A$331,0),3)-I103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3160295</v>
      </c>
      <c r="V103" s="152">
        <f t="shared" si="4"/>
        <v>316030</v>
      </c>
      <c r="W103" s="152">
        <f t="shared" si="5"/>
        <v>3160300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299162</v>
      </c>
      <c r="I104" s="22">
        <f>INDEX(Data[],MATCH($A104,Data[Dist],0),MATCH(I$5,Data[#Headers],0))</f>
        <v>367703</v>
      </c>
      <c r="K104" s="69">
        <f>INDEX('Payment Total'!$A$7:$H$331,MATCH('Payment by Source'!$A104,'Payment Total'!$A$7:$A$331,0),3)-I104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2991620</v>
      </c>
      <c r="V104" s="152">
        <f t="shared" si="4"/>
        <v>299162</v>
      </c>
      <c r="W104" s="152">
        <f t="shared" si="5"/>
        <v>2991620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147987</v>
      </c>
      <c r="I105" s="22">
        <f>INDEX(Data[],MATCH($A105,Data[Dist],0),MATCH(I$5,Data[#Headers],0))</f>
        <v>195187</v>
      </c>
      <c r="K105" s="69">
        <f>INDEX('Payment Total'!$A$7:$H$331,MATCH('Payment by Source'!$A105,'Payment Total'!$A$7:$A$331,0),3)-I105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1479872</v>
      </c>
      <c r="V105" s="152">
        <f t="shared" si="4"/>
        <v>147987</v>
      </c>
      <c r="W105" s="152">
        <f t="shared" si="5"/>
        <v>1479870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168522</v>
      </c>
      <c r="I106" s="22">
        <f>INDEX(Data[],MATCH($A106,Data[Dist],0),MATCH(I$5,Data[#Headers],0))</f>
        <v>222242</v>
      </c>
      <c r="K106" s="69">
        <f>INDEX('Payment Total'!$A$7:$H$331,MATCH('Payment by Source'!$A106,'Payment Total'!$A$7:$A$331,0),3)-I106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1685225</v>
      </c>
      <c r="V106" s="152">
        <f t="shared" si="4"/>
        <v>168523</v>
      </c>
      <c r="W106" s="152">
        <f t="shared" si="5"/>
        <v>1685230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197567</v>
      </c>
      <c r="I107" s="22">
        <f>INDEX(Data[],MATCH($A107,Data[Dist],0),MATCH(I$5,Data[#Headers],0))</f>
        <v>261152</v>
      </c>
      <c r="K107" s="69">
        <f>INDEX('Payment Total'!$A$7:$H$331,MATCH('Payment by Source'!$A107,'Payment Total'!$A$7:$A$331,0),3)-I107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1975671</v>
      </c>
      <c r="V107" s="152">
        <f t="shared" si="4"/>
        <v>197567</v>
      </c>
      <c r="W107" s="152">
        <f t="shared" si="5"/>
        <v>1975670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345762</v>
      </c>
      <c r="I108" s="22">
        <f>INDEX(Data[],MATCH($A108,Data[Dist],0),MATCH(I$5,Data[#Headers],0))</f>
        <v>428875</v>
      </c>
      <c r="K108" s="69">
        <f>INDEX('Payment Total'!$A$7:$H$331,MATCH('Payment by Source'!$A108,'Payment Total'!$A$7:$A$331,0),3)-I108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3457630</v>
      </c>
      <c r="V108" s="152">
        <f t="shared" si="4"/>
        <v>345763</v>
      </c>
      <c r="W108" s="152">
        <f t="shared" si="5"/>
        <v>3457630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314158</v>
      </c>
      <c r="I109" s="22">
        <f>INDEX(Data[],MATCH($A109,Data[Dist],0),MATCH(I$5,Data[#Headers],0))</f>
        <v>413110</v>
      </c>
      <c r="K109" s="69">
        <f>INDEX('Payment Total'!$A$7:$H$331,MATCH('Payment by Source'!$A109,'Payment Total'!$A$7:$A$331,0),3)-I109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3141582</v>
      </c>
      <c r="V109" s="152">
        <f t="shared" si="4"/>
        <v>314158</v>
      </c>
      <c r="W109" s="152">
        <f t="shared" si="5"/>
        <v>3141580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236778</v>
      </c>
      <c r="I110" s="22">
        <f>INDEX(Data[],MATCH($A110,Data[Dist],0),MATCH(I$5,Data[#Headers],0))</f>
        <v>306173</v>
      </c>
      <c r="K110" s="69">
        <f>INDEX('Payment Total'!$A$7:$H$331,MATCH('Payment by Source'!$A110,'Payment Total'!$A$7:$A$331,0),3)-I110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2367784</v>
      </c>
      <c r="V110" s="152">
        <f t="shared" si="4"/>
        <v>236778</v>
      </c>
      <c r="W110" s="152">
        <f t="shared" si="5"/>
        <v>2367780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102708</v>
      </c>
      <c r="I111" s="22">
        <f>INDEX(Data[],MATCH($A111,Data[Dist],0),MATCH(I$5,Data[#Headers],0))</f>
        <v>129537</v>
      </c>
      <c r="K111" s="69">
        <f>INDEX('Payment Total'!$A$7:$H$331,MATCH('Payment by Source'!$A111,'Payment Total'!$A$7:$A$331,0),3)-I111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1027083</v>
      </c>
      <c r="V111" s="152">
        <f t="shared" si="4"/>
        <v>102708</v>
      </c>
      <c r="W111" s="152">
        <f t="shared" si="5"/>
        <v>1027080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729507</v>
      </c>
      <c r="I112" s="22">
        <f>INDEX(Data[],MATCH($A112,Data[Dist],0),MATCH(I$5,Data[#Headers],0))</f>
        <v>895840</v>
      </c>
      <c r="K112" s="69">
        <f>INDEX('Payment Total'!$A$7:$H$331,MATCH('Payment by Source'!$A112,'Payment Total'!$A$7:$A$331,0),3)-I112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7295064</v>
      </c>
      <c r="V112" s="152">
        <f t="shared" si="4"/>
        <v>729506</v>
      </c>
      <c r="W112" s="152">
        <f t="shared" si="5"/>
        <v>7295060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202057</v>
      </c>
      <c r="I113" s="22">
        <f>INDEX(Data[],MATCH($A113,Data[Dist],0),MATCH(I$5,Data[#Headers],0))</f>
        <v>263635</v>
      </c>
      <c r="K113" s="69">
        <f>INDEX('Payment Total'!$A$7:$H$331,MATCH('Payment by Source'!$A113,'Payment Total'!$A$7:$A$331,0),3)-I113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2020577</v>
      </c>
      <c r="V113" s="152">
        <f t="shared" si="4"/>
        <v>202058</v>
      </c>
      <c r="W113" s="152">
        <f t="shared" si="5"/>
        <v>2020580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772767</v>
      </c>
      <c r="I114" s="22">
        <f>INDEX(Data[],MATCH($A114,Data[Dist],0),MATCH(I$5,Data[#Headers],0))</f>
        <v>978199</v>
      </c>
      <c r="K114" s="69">
        <f>INDEX('Payment Total'!$A$7:$H$331,MATCH('Payment by Source'!$A114,'Payment Total'!$A$7:$A$331,0),3)-I114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7727669</v>
      </c>
      <c r="V114" s="152">
        <f t="shared" si="4"/>
        <v>772767</v>
      </c>
      <c r="W114" s="152">
        <f t="shared" si="5"/>
        <v>7727670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583171</v>
      </c>
      <c r="I115" s="22">
        <f>INDEX(Data[],MATCH($A115,Data[Dist],0),MATCH(I$5,Data[#Headers],0))</f>
        <v>732754</v>
      </c>
      <c r="K115" s="69">
        <f>INDEX('Payment Total'!$A$7:$H$331,MATCH('Payment by Source'!$A115,'Payment Total'!$A$7:$A$331,0),3)-I115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5831714</v>
      </c>
      <c r="V115" s="152">
        <f t="shared" si="4"/>
        <v>583171</v>
      </c>
      <c r="W115" s="152">
        <f t="shared" si="5"/>
        <v>5831710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2296185</v>
      </c>
      <c r="I116" s="22">
        <f>INDEX(Data[],MATCH($A116,Data[Dist],0),MATCH(I$5,Data[#Headers],0))</f>
        <v>2806680</v>
      </c>
      <c r="K116" s="69">
        <f>INDEX('Payment Total'!$A$7:$H$331,MATCH('Payment by Source'!$A116,'Payment Total'!$A$7:$A$331,0),3)-I116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22961853</v>
      </c>
      <c r="V116" s="152">
        <f t="shared" si="4"/>
        <v>2296185</v>
      </c>
      <c r="W116" s="152">
        <f t="shared" si="5"/>
        <v>22961850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1252340</v>
      </c>
      <c r="I117" s="22">
        <f>INDEX(Data[],MATCH($A117,Data[Dist],0),MATCH(I$5,Data[#Headers],0))</f>
        <v>1515259</v>
      </c>
      <c r="K117" s="69">
        <f>INDEX('Payment Total'!$A$7:$H$331,MATCH('Payment by Source'!$A117,'Payment Total'!$A$7:$A$331,0),3)-I117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12523399</v>
      </c>
      <c r="V117" s="152">
        <f t="shared" si="4"/>
        <v>1252340</v>
      </c>
      <c r="W117" s="152">
        <f t="shared" si="5"/>
        <v>12523400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242878</v>
      </c>
      <c r="I118" s="22">
        <f>INDEX(Data[],MATCH($A118,Data[Dist],0),MATCH(I$5,Data[#Headers],0))</f>
        <v>302923</v>
      </c>
      <c r="K118" s="69">
        <f>INDEX('Payment Total'!$A$7:$H$331,MATCH('Payment by Source'!$A118,'Payment Total'!$A$7:$A$331,0),3)-I118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2428785</v>
      </c>
      <c r="V118" s="152">
        <f t="shared" si="4"/>
        <v>242879</v>
      </c>
      <c r="W118" s="152">
        <f t="shared" si="5"/>
        <v>2428790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193957</v>
      </c>
      <c r="I119" s="22">
        <f>INDEX(Data[],MATCH($A119,Data[Dist],0),MATCH(I$5,Data[#Headers],0))</f>
        <v>260167</v>
      </c>
      <c r="K119" s="69">
        <f>INDEX('Payment Total'!$A$7:$H$331,MATCH('Payment by Source'!$A119,'Payment Total'!$A$7:$A$331,0),3)-I119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1939571</v>
      </c>
      <c r="V119" s="152">
        <f t="shared" si="4"/>
        <v>193957</v>
      </c>
      <c r="W119" s="152">
        <f t="shared" si="5"/>
        <v>1939570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291144</v>
      </c>
      <c r="I120" s="22">
        <f>INDEX(Data[],MATCH($A120,Data[Dist],0),MATCH(I$5,Data[#Headers],0))</f>
        <v>422598</v>
      </c>
      <c r="K120" s="69">
        <f>INDEX('Payment Total'!$A$7:$H$331,MATCH('Payment by Source'!$A120,'Payment Total'!$A$7:$A$331,0),3)-I120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2911437</v>
      </c>
      <c r="V120" s="152">
        <f t="shared" si="4"/>
        <v>291144</v>
      </c>
      <c r="W120" s="152">
        <f t="shared" si="5"/>
        <v>2911440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210904</v>
      </c>
      <c r="I121" s="22">
        <f>INDEX(Data[],MATCH($A121,Data[Dist],0),MATCH(I$5,Data[#Headers],0))</f>
        <v>274259</v>
      </c>
      <c r="K121" s="69">
        <f>INDEX('Payment Total'!$A$7:$H$331,MATCH('Payment by Source'!$A121,'Payment Total'!$A$7:$A$331,0),3)-I121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2109046</v>
      </c>
      <c r="V121" s="152">
        <f t="shared" si="4"/>
        <v>210905</v>
      </c>
      <c r="W121" s="152">
        <f t="shared" si="5"/>
        <v>2109050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794643</v>
      </c>
      <c r="I122" s="22">
        <f>INDEX(Data[],MATCH($A122,Data[Dist],0),MATCH(I$5,Data[#Headers],0))</f>
        <v>1001484</v>
      </c>
      <c r="K122" s="69">
        <f>INDEX('Payment Total'!$A$7:$H$331,MATCH('Payment by Source'!$A122,'Payment Total'!$A$7:$A$331,0),3)-I122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7946434</v>
      </c>
      <c r="V122" s="152">
        <f t="shared" si="4"/>
        <v>794643</v>
      </c>
      <c r="W122" s="152">
        <f t="shared" si="5"/>
        <v>7946430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93437</v>
      </c>
      <c r="I123" s="22">
        <f>INDEX(Data[],MATCH($A123,Data[Dist],0),MATCH(I$5,Data[#Headers],0))</f>
        <v>121192</v>
      </c>
      <c r="K123" s="69">
        <f>INDEX('Payment Total'!$A$7:$H$331,MATCH('Payment by Source'!$A123,'Payment Total'!$A$7:$A$331,0),3)-I123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934374</v>
      </c>
      <c r="V123" s="152">
        <f t="shared" si="4"/>
        <v>93437</v>
      </c>
      <c r="W123" s="152">
        <f t="shared" si="5"/>
        <v>934370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297044</v>
      </c>
      <c r="I124" s="22">
        <f>INDEX(Data[],MATCH($A124,Data[Dist],0),MATCH(I$5,Data[#Headers],0))</f>
        <v>382429</v>
      </c>
      <c r="K124" s="69">
        <f>INDEX('Payment Total'!$A$7:$H$331,MATCH('Payment by Source'!$A124,'Payment Total'!$A$7:$A$331,0),3)-I124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2970436</v>
      </c>
      <c r="V124" s="152">
        <f t="shared" si="4"/>
        <v>297044</v>
      </c>
      <c r="W124" s="152">
        <f t="shared" si="5"/>
        <v>2970440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1110921</v>
      </c>
      <c r="I125" s="22">
        <f>INDEX(Data[],MATCH($A125,Data[Dist],0),MATCH(I$5,Data[#Headers],0))</f>
        <v>1348964</v>
      </c>
      <c r="K125" s="69">
        <f>INDEX('Payment Total'!$A$7:$H$331,MATCH('Payment by Source'!$A125,'Payment Total'!$A$7:$A$331,0),3)-I125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11109214</v>
      </c>
      <c r="V125" s="152">
        <f t="shared" si="4"/>
        <v>1110921</v>
      </c>
      <c r="W125" s="152">
        <f t="shared" si="5"/>
        <v>11109210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135013</v>
      </c>
      <c r="I126" s="22">
        <f>INDEX(Data[],MATCH($A126,Data[Dist],0),MATCH(I$5,Data[#Headers],0))</f>
        <v>184673</v>
      </c>
      <c r="K126" s="69">
        <f>INDEX('Payment Total'!$A$7:$H$331,MATCH('Payment by Source'!$A126,'Payment Total'!$A$7:$A$331,0),3)-I126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1350139</v>
      </c>
      <c r="V126" s="152">
        <f t="shared" si="4"/>
        <v>135014</v>
      </c>
      <c r="W126" s="152">
        <f t="shared" si="5"/>
        <v>1350140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144240</v>
      </c>
      <c r="I127" s="22">
        <f>INDEX(Data[],MATCH($A127,Data[Dist],0),MATCH(I$5,Data[#Headers],0))</f>
        <v>199707</v>
      </c>
      <c r="K127" s="69">
        <f>INDEX('Payment Total'!$A$7:$H$331,MATCH('Payment by Source'!$A127,'Payment Total'!$A$7:$A$331,0),3)-I127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1442396</v>
      </c>
      <c r="V127" s="152">
        <f t="shared" si="4"/>
        <v>144240</v>
      </c>
      <c r="W127" s="152">
        <f t="shared" si="5"/>
        <v>1442400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327999</v>
      </c>
      <c r="I128" s="22">
        <f>INDEX(Data[],MATCH($A128,Data[Dist],0),MATCH(I$5,Data[#Headers],0))</f>
        <v>412777</v>
      </c>
      <c r="K128" s="69">
        <f>INDEX('Payment Total'!$A$7:$H$331,MATCH('Payment by Source'!$A128,'Payment Total'!$A$7:$A$331,0),3)-I128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3279989</v>
      </c>
      <c r="V128" s="152">
        <f t="shared" si="4"/>
        <v>327999</v>
      </c>
      <c r="W128" s="152">
        <f t="shared" si="5"/>
        <v>3279990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91209</v>
      </c>
      <c r="I129" s="22">
        <f>INDEX(Data[],MATCH($A129,Data[Dist],0),MATCH(I$5,Data[#Headers],0))</f>
        <v>133784</v>
      </c>
      <c r="K129" s="69">
        <f>INDEX('Payment Total'!$A$7:$H$331,MATCH('Payment by Source'!$A129,'Payment Total'!$A$7:$A$331,0),3)-I129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912083</v>
      </c>
      <c r="V129" s="152">
        <f t="shared" si="4"/>
        <v>91208</v>
      </c>
      <c r="W129" s="152">
        <f t="shared" si="5"/>
        <v>912080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805857</v>
      </c>
      <c r="I130" s="22">
        <f>INDEX(Data[],MATCH($A130,Data[Dist],0),MATCH(I$5,Data[#Headers],0))</f>
        <v>1007558</v>
      </c>
      <c r="K130" s="69">
        <f>INDEX('Payment Total'!$A$7:$H$331,MATCH('Payment by Source'!$A130,'Payment Total'!$A$7:$A$331,0),3)-I130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8058581</v>
      </c>
      <c r="V130" s="152">
        <f t="shared" si="4"/>
        <v>805858</v>
      </c>
      <c r="W130" s="152">
        <f t="shared" si="5"/>
        <v>8058580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216243</v>
      </c>
      <c r="I131" s="22">
        <f>INDEX(Data[],MATCH($A131,Data[Dist],0),MATCH(I$5,Data[#Headers],0))</f>
        <v>279080</v>
      </c>
      <c r="K131" s="69">
        <f>INDEX('Payment Total'!$A$7:$H$331,MATCH('Payment by Source'!$A131,'Payment Total'!$A$7:$A$331,0),3)-I131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2162437</v>
      </c>
      <c r="V131" s="152">
        <f t="shared" si="4"/>
        <v>216244</v>
      </c>
      <c r="W131" s="152">
        <f t="shared" si="5"/>
        <v>2162440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380800</v>
      </c>
      <c r="I132" s="22">
        <f>INDEX(Data[],MATCH($A132,Data[Dist],0),MATCH(I$5,Data[#Headers],0))</f>
        <v>481693</v>
      </c>
      <c r="K132" s="69">
        <f>INDEX('Payment Total'!$A$7:$H$331,MATCH('Payment by Source'!$A132,'Payment Total'!$A$7:$A$331,0),3)-I132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3807988</v>
      </c>
      <c r="V132" s="152">
        <f t="shared" si="4"/>
        <v>380799</v>
      </c>
      <c r="W132" s="152">
        <f t="shared" si="5"/>
        <v>3807990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193699</v>
      </c>
      <c r="I133" s="22">
        <f>INDEX(Data[],MATCH($A133,Data[Dist],0),MATCH(I$5,Data[#Headers],0))</f>
        <v>254823</v>
      </c>
      <c r="K133" s="69">
        <f>INDEX('Payment Total'!$A$7:$H$331,MATCH('Payment by Source'!$A133,'Payment Total'!$A$7:$A$331,0),3)-I133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1936990</v>
      </c>
      <c r="V133" s="152">
        <f t="shared" si="4"/>
        <v>193699</v>
      </c>
      <c r="W133" s="152">
        <f t="shared" si="5"/>
        <v>1936990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274814</v>
      </c>
      <c r="I134" s="22">
        <f>INDEX(Data[],MATCH($A134,Data[Dist],0),MATCH(I$5,Data[#Headers],0))</f>
        <v>359083</v>
      </c>
      <c r="K134" s="69">
        <f>INDEX('Payment Total'!$A$7:$H$331,MATCH('Payment by Source'!$A134,'Payment Total'!$A$7:$A$331,0),3)-I134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2748138</v>
      </c>
      <c r="V134" s="152">
        <f t="shared" si="4"/>
        <v>274814</v>
      </c>
      <c r="W134" s="152">
        <f t="shared" si="5"/>
        <v>2748140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150849</v>
      </c>
      <c r="I135" s="22">
        <f>INDEX(Data[],MATCH($A135,Data[Dist],0),MATCH(I$5,Data[#Headers],0))</f>
        <v>195097</v>
      </c>
      <c r="K135" s="69">
        <f>INDEX('Payment Total'!$A$7:$H$331,MATCH('Payment by Source'!$A135,'Payment Total'!$A$7:$A$331,0),3)-I135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1508498</v>
      </c>
      <c r="V135" s="152">
        <f t="shared" ref="V135:V198" si="7">ROUND(U135/10,0)</f>
        <v>150850</v>
      </c>
      <c r="W135" s="152">
        <f t="shared" ref="W135:W198" si="8">V135*10</f>
        <v>1508500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91228</v>
      </c>
      <c r="I136" s="22">
        <f>INDEX(Data[],MATCH($A136,Data[Dist],0),MATCH(I$5,Data[#Headers],0))</f>
        <v>122192</v>
      </c>
      <c r="K136" s="69">
        <f>INDEX('Payment Total'!$A$7:$H$331,MATCH('Payment by Source'!$A136,'Payment Total'!$A$7:$A$331,0),3)-I136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912291</v>
      </c>
      <c r="V136" s="152">
        <f t="shared" si="7"/>
        <v>91229</v>
      </c>
      <c r="W136" s="152">
        <f t="shared" si="8"/>
        <v>912290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644851</v>
      </c>
      <c r="I137" s="22">
        <f>INDEX(Data[],MATCH($A137,Data[Dist],0),MATCH(I$5,Data[#Headers],0))</f>
        <v>800733</v>
      </c>
      <c r="K137" s="69">
        <f>INDEX('Payment Total'!$A$7:$H$331,MATCH('Payment by Source'!$A137,'Payment Total'!$A$7:$A$331,0),3)-I137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6448518</v>
      </c>
      <c r="V137" s="152">
        <f t="shared" si="7"/>
        <v>644852</v>
      </c>
      <c r="W137" s="152">
        <f t="shared" si="8"/>
        <v>6448520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759187</v>
      </c>
      <c r="I138" s="22">
        <f>INDEX(Data[],MATCH($A138,Data[Dist],0),MATCH(I$5,Data[#Headers],0))</f>
        <v>952183</v>
      </c>
      <c r="K138" s="69">
        <f>INDEX('Payment Total'!$A$7:$H$331,MATCH('Payment by Source'!$A138,'Payment Total'!$A$7:$A$331,0),3)-I138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7591869</v>
      </c>
      <c r="V138" s="152">
        <f t="shared" si="7"/>
        <v>759187</v>
      </c>
      <c r="W138" s="152">
        <f t="shared" si="8"/>
        <v>7591870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72765</v>
      </c>
      <c r="I139" s="22">
        <f>INDEX(Data[],MATCH($A139,Data[Dist],0),MATCH(I$5,Data[#Headers],0))</f>
        <v>114146</v>
      </c>
      <c r="K139" s="69">
        <f>INDEX('Payment Total'!$A$7:$H$331,MATCH('Payment by Source'!$A139,'Payment Total'!$A$7:$A$331,0),3)-I139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727639</v>
      </c>
      <c r="V139" s="152">
        <f t="shared" si="7"/>
        <v>72764</v>
      </c>
      <c r="W139" s="152">
        <f t="shared" si="8"/>
        <v>727640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234137</v>
      </c>
      <c r="I140" s="22">
        <f>INDEX(Data[],MATCH($A140,Data[Dist],0),MATCH(I$5,Data[#Headers],0))</f>
        <v>325396</v>
      </c>
      <c r="K140" s="69">
        <f>INDEX('Payment Total'!$A$7:$H$331,MATCH('Payment by Source'!$A140,'Payment Total'!$A$7:$A$331,0),3)-I140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2341377</v>
      </c>
      <c r="V140" s="152">
        <f t="shared" si="7"/>
        <v>234138</v>
      </c>
      <c r="W140" s="152">
        <f t="shared" si="8"/>
        <v>2341380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264610</v>
      </c>
      <c r="I141" s="22">
        <f>INDEX(Data[],MATCH($A141,Data[Dist],0),MATCH(I$5,Data[#Headers],0))</f>
        <v>348109</v>
      </c>
      <c r="K141" s="69">
        <f>INDEX('Payment Total'!$A$7:$H$331,MATCH('Payment by Source'!$A141,'Payment Total'!$A$7:$A$331,0),3)-I141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2646100</v>
      </c>
      <c r="V141" s="152">
        <f t="shared" si="7"/>
        <v>264610</v>
      </c>
      <c r="W141" s="152">
        <f t="shared" si="8"/>
        <v>2646100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289044</v>
      </c>
      <c r="I142" s="22">
        <f>INDEX(Data[],MATCH($A142,Data[Dist],0),MATCH(I$5,Data[#Headers],0))</f>
        <v>369470</v>
      </c>
      <c r="K142" s="69">
        <f>INDEX('Payment Total'!$A$7:$H$331,MATCH('Payment by Source'!$A142,'Payment Total'!$A$7:$A$331,0),3)-I142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2890438</v>
      </c>
      <c r="V142" s="152">
        <f t="shared" si="7"/>
        <v>289044</v>
      </c>
      <c r="W142" s="152">
        <f t="shared" si="8"/>
        <v>2890440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586231</v>
      </c>
      <c r="I143" s="22">
        <f>INDEX(Data[],MATCH($A143,Data[Dist],0),MATCH(I$5,Data[#Headers],0))</f>
        <v>747426</v>
      </c>
      <c r="K143" s="69">
        <f>INDEX('Payment Total'!$A$7:$H$331,MATCH('Payment by Source'!$A143,'Payment Total'!$A$7:$A$331,0),3)-I143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5862320</v>
      </c>
      <c r="V143" s="152">
        <f t="shared" si="7"/>
        <v>586232</v>
      </c>
      <c r="W143" s="152">
        <f t="shared" si="8"/>
        <v>5862320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139348</v>
      </c>
      <c r="I144" s="22">
        <f>INDEX(Data[],MATCH($A144,Data[Dist],0),MATCH(I$5,Data[#Headers],0))</f>
        <v>196261</v>
      </c>
      <c r="K144" s="69">
        <f>INDEX('Payment Total'!$A$7:$H$331,MATCH('Payment by Source'!$A144,'Payment Total'!$A$7:$A$331,0),3)-I144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1393469</v>
      </c>
      <c r="V144" s="152">
        <f t="shared" si="7"/>
        <v>139347</v>
      </c>
      <c r="W144" s="152">
        <f t="shared" si="8"/>
        <v>1393470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456689</v>
      </c>
      <c r="I145" s="22">
        <f>INDEX(Data[],MATCH($A145,Data[Dist],0),MATCH(I$5,Data[#Headers],0))</f>
        <v>559022</v>
      </c>
      <c r="K145" s="69">
        <f>INDEX('Payment Total'!$A$7:$H$331,MATCH('Payment by Source'!$A145,'Payment Total'!$A$7:$A$331,0),3)-I145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4566889</v>
      </c>
      <c r="V145" s="152">
        <f t="shared" si="7"/>
        <v>456689</v>
      </c>
      <c r="W145" s="152">
        <f t="shared" si="8"/>
        <v>4566890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661782</v>
      </c>
      <c r="I146" s="22">
        <f>INDEX(Data[],MATCH($A146,Data[Dist],0),MATCH(I$5,Data[#Headers],0))</f>
        <v>837950</v>
      </c>
      <c r="K146" s="69">
        <f>INDEX('Payment Total'!$A$7:$H$331,MATCH('Payment by Source'!$A146,'Payment Total'!$A$7:$A$331,0),3)-I146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6617816</v>
      </c>
      <c r="V146" s="152">
        <f t="shared" si="7"/>
        <v>661782</v>
      </c>
      <c r="W146" s="152">
        <f t="shared" si="8"/>
        <v>6617820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816580</v>
      </c>
      <c r="I147" s="22">
        <f>INDEX(Data[],MATCH($A147,Data[Dist],0),MATCH(I$5,Data[#Headers],0))</f>
        <v>1023074</v>
      </c>
      <c r="K147" s="69">
        <f>INDEX('Payment Total'!$A$7:$H$331,MATCH('Payment by Source'!$A147,'Payment Total'!$A$7:$A$331,0),3)-I147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8165808</v>
      </c>
      <c r="V147" s="152">
        <f t="shared" si="7"/>
        <v>816581</v>
      </c>
      <c r="W147" s="152">
        <f t="shared" si="8"/>
        <v>8165810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2179217</v>
      </c>
      <c r="I148" s="22">
        <f>INDEX(Data[],MATCH($A148,Data[Dist],0),MATCH(I$5,Data[#Headers],0))</f>
        <v>2611534</v>
      </c>
      <c r="K148" s="69">
        <f>INDEX('Payment Total'!$A$7:$H$331,MATCH('Payment by Source'!$A148,'Payment Total'!$A$7:$A$331,0),3)-I148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21792170</v>
      </c>
      <c r="V148" s="152">
        <f t="shared" si="7"/>
        <v>2179217</v>
      </c>
      <c r="W148" s="152">
        <f t="shared" si="8"/>
        <v>21792170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488608</v>
      </c>
      <c r="I149" s="22">
        <f>INDEX(Data[],MATCH($A149,Data[Dist],0),MATCH(I$5,Data[#Headers],0))</f>
        <v>601408</v>
      </c>
      <c r="K149" s="69">
        <f>INDEX('Payment Total'!$A$7:$H$331,MATCH('Payment by Source'!$A149,'Payment Total'!$A$7:$A$331,0),3)-I149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4886070</v>
      </c>
      <c r="V149" s="152">
        <f t="shared" si="7"/>
        <v>488607</v>
      </c>
      <c r="W149" s="152">
        <f t="shared" si="8"/>
        <v>4886070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7333968</v>
      </c>
      <c r="I150" s="22">
        <f>INDEX(Data[],MATCH($A150,Data[Dist],0),MATCH(I$5,Data[#Headers],0))</f>
        <v>9181425</v>
      </c>
      <c r="K150" s="69">
        <f>INDEX('Payment Total'!$A$7:$H$331,MATCH('Payment by Source'!$A150,'Payment Total'!$A$7:$A$331,0),3)-I150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73339686</v>
      </c>
      <c r="V150" s="152">
        <f t="shared" si="7"/>
        <v>7333969</v>
      </c>
      <c r="W150" s="152">
        <f t="shared" si="8"/>
        <v>73339690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556072</v>
      </c>
      <c r="I151" s="22">
        <f>INDEX(Data[],MATCH($A151,Data[Dist],0),MATCH(I$5,Data[#Headers],0))</f>
        <v>699224</v>
      </c>
      <c r="K151" s="69">
        <f>INDEX('Payment Total'!$A$7:$H$331,MATCH('Payment by Source'!$A151,'Payment Total'!$A$7:$A$331,0),3)-I151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5560730</v>
      </c>
      <c r="V151" s="152">
        <f t="shared" si="7"/>
        <v>556073</v>
      </c>
      <c r="W151" s="152">
        <f t="shared" si="8"/>
        <v>5560730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291742</v>
      </c>
      <c r="I152" s="22">
        <f>INDEX(Data[],MATCH($A152,Data[Dist],0),MATCH(I$5,Data[#Headers],0))</f>
        <v>360166</v>
      </c>
      <c r="K152" s="69">
        <f>INDEX('Payment Total'!$A$7:$H$331,MATCH('Payment by Source'!$A152,'Payment Total'!$A$7:$A$331,0),3)-I152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2917433</v>
      </c>
      <c r="V152" s="152">
        <f t="shared" si="7"/>
        <v>291743</v>
      </c>
      <c r="W152" s="152">
        <f t="shared" si="8"/>
        <v>2917430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284303</v>
      </c>
      <c r="I153" s="22">
        <f>INDEX(Data[],MATCH($A153,Data[Dist],0),MATCH(I$5,Data[#Headers],0))</f>
        <v>384463</v>
      </c>
      <c r="K153" s="69">
        <f>INDEX('Payment Total'!$A$7:$H$331,MATCH('Payment by Source'!$A153,'Payment Total'!$A$7:$A$331,0),3)-I153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2843031</v>
      </c>
      <c r="V153" s="152">
        <f t="shared" si="7"/>
        <v>284303</v>
      </c>
      <c r="W153" s="152">
        <f t="shared" si="8"/>
        <v>2843030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262948</v>
      </c>
      <c r="I154" s="22">
        <f>INDEX(Data[],MATCH($A154,Data[Dist],0),MATCH(I$5,Data[#Headers],0))</f>
        <v>327754</v>
      </c>
      <c r="K154" s="69">
        <f>INDEX('Payment Total'!$A$7:$H$331,MATCH('Payment by Source'!$A154,'Payment Total'!$A$7:$A$331,0),3)-I154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2629499</v>
      </c>
      <c r="V154" s="152">
        <f t="shared" si="7"/>
        <v>262950</v>
      </c>
      <c r="W154" s="152">
        <f t="shared" si="8"/>
        <v>2629500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591052</v>
      </c>
      <c r="I155" s="22">
        <f>INDEX(Data[],MATCH($A155,Data[Dist],0),MATCH(I$5,Data[#Headers],0))</f>
        <v>761758</v>
      </c>
      <c r="K155" s="69">
        <f>INDEX('Payment Total'!$A$7:$H$331,MATCH('Payment by Source'!$A155,'Payment Total'!$A$7:$A$331,0),3)-I155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5910520</v>
      </c>
      <c r="V155" s="152">
        <f t="shared" si="7"/>
        <v>591052</v>
      </c>
      <c r="W155" s="152">
        <f t="shared" si="8"/>
        <v>5910520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526170</v>
      </c>
      <c r="I156" s="22">
        <f>INDEX(Data[],MATCH($A156,Data[Dist],0),MATCH(I$5,Data[#Headers],0))</f>
        <v>649040</v>
      </c>
      <c r="K156" s="69">
        <f>INDEX('Payment Total'!$A$7:$H$331,MATCH('Payment by Source'!$A156,'Payment Total'!$A$7:$A$331,0),3)-I156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5261695</v>
      </c>
      <c r="V156" s="152">
        <f t="shared" si="7"/>
        <v>526170</v>
      </c>
      <c r="W156" s="152">
        <f t="shared" si="8"/>
        <v>5261700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3957225</v>
      </c>
      <c r="I157" s="22">
        <f>INDEX(Data[],MATCH($A157,Data[Dist],0),MATCH(I$5,Data[#Headers],0))</f>
        <v>4831941</v>
      </c>
      <c r="K157" s="69">
        <f>INDEX('Payment Total'!$A$7:$H$331,MATCH('Payment by Source'!$A157,'Payment Total'!$A$7:$A$331,0),3)-I157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39572250</v>
      </c>
      <c r="V157" s="152">
        <f t="shared" si="7"/>
        <v>3957225</v>
      </c>
      <c r="W157" s="152">
        <f t="shared" si="8"/>
        <v>39572250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1349467</v>
      </c>
      <c r="I158" s="22">
        <f>INDEX(Data[],MATCH($A158,Data[Dist],0),MATCH(I$5,Data[#Headers],0))</f>
        <v>1601501</v>
      </c>
      <c r="K158" s="69">
        <f>INDEX('Payment Total'!$A$7:$H$331,MATCH('Payment by Source'!$A158,'Payment Total'!$A$7:$A$331,0),3)-I158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13494674</v>
      </c>
      <c r="V158" s="152">
        <f t="shared" si="7"/>
        <v>1349467</v>
      </c>
      <c r="W158" s="152">
        <f t="shared" si="8"/>
        <v>13494670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175008</v>
      </c>
      <c r="I159" s="22">
        <f>INDEX(Data[],MATCH($A159,Data[Dist],0),MATCH(I$5,Data[#Headers],0))</f>
        <v>225817</v>
      </c>
      <c r="K159" s="69">
        <f>INDEX('Payment Total'!$A$7:$H$331,MATCH('Payment by Source'!$A159,'Payment Total'!$A$7:$A$331,0),3)-I159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1750089</v>
      </c>
      <c r="V159" s="152">
        <f t="shared" si="7"/>
        <v>175009</v>
      </c>
      <c r="W159" s="152">
        <f t="shared" si="8"/>
        <v>1750090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259344</v>
      </c>
      <c r="I160" s="22">
        <f>INDEX(Data[],MATCH($A160,Data[Dist],0),MATCH(I$5,Data[#Headers],0))</f>
        <v>317313</v>
      </c>
      <c r="K160" s="69">
        <f>INDEX('Payment Total'!$A$7:$H$331,MATCH('Payment by Source'!$A160,'Payment Total'!$A$7:$A$331,0),3)-I160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2593441</v>
      </c>
      <c r="V160" s="152">
        <f t="shared" si="7"/>
        <v>259344</v>
      </c>
      <c r="W160" s="152">
        <f t="shared" si="8"/>
        <v>2593440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1131752</v>
      </c>
      <c r="I161" s="22">
        <f>INDEX(Data[],MATCH($A161,Data[Dist],0),MATCH(I$5,Data[#Headers],0))</f>
        <v>1366133</v>
      </c>
      <c r="K161" s="69">
        <f>INDEX('Payment Total'!$A$7:$H$331,MATCH('Payment by Source'!$A161,'Payment Total'!$A$7:$A$331,0),3)-I161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11317523</v>
      </c>
      <c r="V161" s="152">
        <f t="shared" si="7"/>
        <v>1131752</v>
      </c>
      <c r="W161" s="152">
        <f t="shared" si="8"/>
        <v>11317520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266845</v>
      </c>
      <c r="I162" s="22">
        <f>INDEX(Data[],MATCH($A162,Data[Dist],0),MATCH(I$5,Data[#Headers],0))</f>
        <v>346037</v>
      </c>
      <c r="K162" s="69">
        <f>INDEX('Payment Total'!$A$7:$H$331,MATCH('Payment by Source'!$A162,'Payment Total'!$A$7:$A$331,0),3)-I162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2668453</v>
      </c>
      <c r="V162" s="152">
        <f t="shared" si="7"/>
        <v>266845</v>
      </c>
      <c r="W162" s="152">
        <f t="shared" si="8"/>
        <v>2668450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243751</v>
      </c>
      <c r="I163" s="22">
        <f>INDEX(Data[],MATCH($A163,Data[Dist],0),MATCH(I$5,Data[#Headers],0))</f>
        <v>295450</v>
      </c>
      <c r="K163" s="69">
        <f>INDEX('Payment Total'!$A$7:$H$331,MATCH('Payment by Source'!$A163,'Payment Total'!$A$7:$A$331,0),3)-I163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2437509</v>
      </c>
      <c r="V163" s="152">
        <f t="shared" si="7"/>
        <v>243751</v>
      </c>
      <c r="W163" s="152">
        <f t="shared" si="8"/>
        <v>2437510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151665</v>
      </c>
      <c r="I164" s="22">
        <f>INDEX(Data[],MATCH($A164,Data[Dist],0),MATCH(I$5,Data[#Headers],0))</f>
        <v>196540</v>
      </c>
      <c r="K164" s="69">
        <f>INDEX('Payment Total'!$A$7:$H$331,MATCH('Payment by Source'!$A164,'Payment Total'!$A$7:$A$331,0),3)-I164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1516655</v>
      </c>
      <c r="V164" s="152">
        <f t="shared" si="7"/>
        <v>151666</v>
      </c>
      <c r="W164" s="152">
        <f t="shared" si="8"/>
        <v>1516660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317900</v>
      </c>
      <c r="I165" s="22">
        <f>INDEX(Data[],MATCH($A165,Data[Dist],0),MATCH(I$5,Data[#Headers],0))</f>
        <v>400057</v>
      </c>
      <c r="K165" s="69">
        <f>INDEX('Payment Total'!$A$7:$H$331,MATCH('Payment by Source'!$A165,'Payment Total'!$A$7:$A$331,0),3)-I165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3179012</v>
      </c>
      <c r="V165" s="152">
        <f t="shared" si="7"/>
        <v>317901</v>
      </c>
      <c r="W165" s="152">
        <f t="shared" si="8"/>
        <v>3179010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235891</v>
      </c>
      <c r="I166" s="22">
        <f>INDEX(Data[],MATCH($A166,Data[Dist],0),MATCH(I$5,Data[#Headers],0))</f>
        <v>312628</v>
      </c>
      <c r="K166" s="69">
        <f>INDEX('Payment Total'!$A$7:$H$331,MATCH('Payment by Source'!$A166,'Payment Total'!$A$7:$A$331,0),3)-I166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2358911</v>
      </c>
      <c r="V166" s="152">
        <f t="shared" si="7"/>
        <v>235891</v>
      </c>
      <c r="W166" s="152">
        <f t="shared" si="8"/>
        <v>2358910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1261328</v>
      </c>
      <c r="I167" s="22">
        <f>INDEX(Data[],MATCH($A167,Data[Dist],0),MATCH(I$5,Data[#Headers],0))</f>
        <v>1557198</v>
      </c>
      <c r="K167" s="69">
        <f>INDEX('Payment Total'!$A$7:$H$331,MATCH('Payment by Source'!$A167,'Payment Total'!$A$7:$A$331,0),3)-I167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12613287</v>
      </c>
      <c r="V167" s="152">
        <f t="shared" si="7"/>
        <v>1261329</v>
      </c>
      <c r="W167" s="152">
        <f t="shared" si="8"/>
        <v>12613290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260171</v>
      </c>
      <c r="I168" s="22">
        <f>INDEX(Data[],MATCH($A168,Data[Dist],0),MATCH(I$5,Data[#Headers],0))</f>
        <v>329887</v>
      </c>
      <c r="K168" s="69">
        <f>INDEX('Payment Total'!$A$7:$H$331,MATCH('Payment by Source'!$A168,'Payment Total'!$A$7:$A$331,0),3)-I168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2601716</v>
      </c>
      <c r="V168" s="152">
        <f t="shared" si="7"/>
        <v>260172</v>
      </c>
      <c r="W168" s="152">
        <f t="shared" si="8"/>
        <v>2601720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1234788</v>
      </c>
      <c r="I169" s="22">
        <f>INDEX(Data[],MATCH($A169,Data[Dist],0),MATCH(I$5,Data[#Headers],0))</f>
        <v>1570695</v>
      </c>
      <c r="K169" s="69">
        <f>INDEX('Payment Total'!$A$7:$H$331,MATCH('Payment by Source'!$A169,'Payment Total'!$A$7:$A$331,0),3)-I169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12347889</v>
      </c>
      <c r="V169" s="152">
        <f t="shared" si="7"/>
        <v>1234789</v>
      </c>
      <c r="W169" s="152">
        <f t="shared" si="8"/>
        <v>12347890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379561</v>
      </c>
      <c r="I170" s="22">
        <f>INDEX(Data[],MATCH($A170,Data[Dist],0),MATCH(I$5,Data[#Headers],0))</f>
        <v>477923</v>
      </c>
      <c r="K170" s="69">
        <f>INDEX('Payment Total'!$A$7:$H$331,MATCH('Payment by Source'!$A170,'Payment Total'!$A$7:$A$331,0),3)-I170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3795620</v>
      </c>
      <c r="V170" s="152">
        <f t="shared" si="7"/>
        <v>379562</v>
      </c>
      <c r="W170" s="152">
        <f t="shared" si="8"/>
        <v>3795620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4540082</v>
      </c>
      <c r="I171" s="22">
        <f>INDEX(Data[],MATCH($A171,Data[Dist],0),MATCH(I$5,Data[#Headers],0))</f>
        <v>5501613</v>
      </c>
      <c r="K171" s="69">
        <f>INDEX('Payment Total'!$A$7:$H$331,MATCH('Payment by Source'!$A171,'Payment Total'!$A$7:$A$331,0),3)-I171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45400837</v>
      </c>
      <c r="V171" s="152">
        <f t="shared" si="7"/>
        <v>4540084</v>
      </c>
      <c r="W171" s="152">
        <f t="shared" si="8"/>
        <v>45400840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415366</v>
      </c>
      <c r="I172" s="22">
        <f>INDEX(Data[],MATCH($A172,Data[Dist],0),MATCH(I$5,Data[#Headers],0))</f>
        <v>508547</v>
      </c>
      <c r="K172" s="69">
        <f>INDEX('Payment Total'!$A$7:$H$331,MATCH('Payment by Source'!$A172,'Payment Total'!$A$7:$A$331,0),3)-I172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4153657</v>
      </c>
      <c r="V172" s="152">
        <f t="shared" si="7"/>
        <v>415366</v>
      </c>
      <c r="W172" s="152">
        <f t="shared" si="8"/>
        <v>4153660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339269</v>
      </c>
      <c r="I173" s="22">
        <f>INDEX(Data[],MATCH($A173,Data[Dist],0),MATCH(I$5,Data[#Headers],0))</f>
        <v>420073</v>
      </c>
      <c r="K173" s="69">
        <f>INDEX('Payment Total'!$A$7:$H$331,MATCH('Payment by Source'!$A173,'Payment Total'!$A$7:$A$331,0),3)-I173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3392693</v>
      </c>
      <c r="V173" s="152">
        <f t="shared" si="7"/>
        <v>339269</v>
      </c>
      <c r="W173" s="152">
        <f t="shared" si="8"/>
        <v>3392690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138983</v>
      </c>
      <c r="I174" s="22">
        <f>INDEX(Data[],MATCH($A174,Data[Dist],0),MATCH(I$5,Data[#Headers],0))</f>
        <v>186420</v>
      </c>
      <c r="K174" s="69">
        <f>INDEX('Payment Total'!$A$7:$H$331,MATCH('Payment by Source'!$A174,'Payment Total'!$A$7:$A$331,0),3)-I174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1389843</v>
      </c>
      <c r="V174" s="152">
        <f t="shared" si="7"/>
        <v>138984</v>
      </c>
      <c r="W174" s="152">
        <f t="shared" si="8"/>
        <v>1389840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357581</v>
      </c>
      <c r="I175" s="22">
        <f>INDEX(Data[],MATCH($A175,Data[Dist],0),MATCH(I$5,Data[#Headers],0))</f>
        <v>458039</v>
      </c>
      <c r="K175" s="69">
        <f>INDEX('Payment Total'!$A$7:$H$331,MATCH('Payment by Source'!$A175,'Payment Total'!$A$7:$A$331,0),3)-I175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3575809</v>
      </c>
      <c r="V175" s="152">
        <f t="shared" si="7"/>
        <v>357581</v>
      </c>
      <c r="W175" s="152">
        <f t="shared" si="8"/>
        <v>3575810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217190</v>
      </c>
      <c r="I176" s="22">
        <f>INDEX(Data[],MATCH($A176,Data[Dist],0),MATCH(I$5,Data[#Headers],0))</f>
        <v>279824</v>
      </c>
      <c r="K176" s="69">
        <f>INDEX('Payment Total'!$A$7:$H$331,MATCH('Payment by Source'!$A176,'Payment Total'!$A$7:$A$331,0),3)-I176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2171902</v>
      </c>
      <c r="V176" s="152">
        <f t="shared" si="7"/>
        <v>217190</v>
      </c>
      <c r="W176" s="152">
        <f t="shared" si="8"/>
        <v>2171900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438390</v>
      </c>
      <c r="I177" s="22">
        <f>INDEX(Data[],MATCH($A177,Data[Dist],0),MATCH(I$5,Data[#Headers],0))</f>
        <v>527392</v>
      </c>
      <c r="K177" s="69">
        <f>INDEX('Payment Total'!$A$7:$H$331,MATCH('Payment by Source'!$A177,'Payment Total'!$A$7:$A$331,0),3)-I177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4383914</v>
      </c>
      <c r="V177" s="152">
        <f t="shared" si="7"/>
        <v>438391</v>
      </c>
      <c r="W177" s="152">
        <f t="shared" si="8"/>
        <v>4383910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250940</v>
      </c>
      <c r="I178" s="22">
        <f>INDEX(Data[],MATCH($A178,Data[Dist],0),MATCH(I$5,Data[#Headers],0))</f>
        <v>325890</v>
      </c>
      <c r="K178" s="69">
        <f>INDEX('Payment Total'!$A$7:$H$331,MATCH('Payment by Source'!$A178,'Payment Total'!$A$7:$A$331,0),3)-I178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2509399</v>
      </c>
      <c r="V178" s="152">
        <f t="shared" si="7"/>
        <v>250940</v>
      </c>
      <c r="W178" s="152">
        <f t="shared" si="8"/>
        <v>2509400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256515</v>
      </c>
      <c r="I179" s="22">
        <f>INDEX(Data[],MATCH($A179,Data[Dist],0),MATCH(I$5,Data[#Headers],0))</f>
        <v>347663</v>
      </c>
      <c r="K179" s="69">
        <f>INDEX('Payment Total'!$A$7:$H$331,MATCH('Payment by Source'!$A179,'Payment Total'!$A$7:$A$331,0),3)-I179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2565150</v>
      </c>
      <c r="V179" s="152">
        <f t="shared" si="7"/>
        <v>256515</v>
      </c>
      <c r="W179" s="152">
        <f t="shared" si="8"/>
        <v>2565150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236976</v>
      </c>
      <c r="I180" s="22">
        <f>INDEX(Data[],MATCH($A180,Data[Dist],0),MATCH(I$5,Data[#Headers],0))</f>
        <v>319962</v>
      </c>
      <c r="K180" s="69">
        <f>INDEX('Payment Total'!$A$7:$H$331,MATCH('Payment by Source'!$A180,'Payment Total'!$A$7:$A$331,0),3)-I180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2369761</v>
      </c>
      <c r="V180" s="152">
        <f t="shared" si="7"/>
        <v>236976</v>
      </c>
      <c r="W180" s="152">
        <f t="shared" si="8"/>
        <v>2369760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805795</v>
      </c>
      <c r="I181" s="22">
        <f>INDEX(Data[],MATCH($A181,Data[Dist],0),MATCH(I$5,Data[#Headers],0))</f>
        <v>979300</v>
      </c>
      <c r="K181" s="69">
        <f>INDEX('Payment Total'!$A$7:$H$331,MATCH('Payment by Source'!$A181,'Payment Total'!$A$7:$A$331,0),3)-I181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8057935</v>
      </c>
      <c r="V181" s="152">
        <f t="shared" si="7"/>
        <v>805794</v>
      </c>
      <c r="W181" s="152">
        <f t="shared" si="8"/>
        <v>8057940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289307</v>
      </c>
      <c r="I182" s="22">
        <f>INDEX(Data[],MATCH($A182,Data[Dist],0),MATCH(I$5,Data[#Headers],0))</f>
        <v>381797</v>
      </c>
      <c r="K182" s="69">
        <f>INDEX('Payment Total'!$A$7:$H$331,MATCH('Payment by Source'!$A182,'Payment Total'!$A$7:$A$331,0),3)-I182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2893063</v>
      </c>
      <c r="V182" s="152">
        <f t="shared" si="7"/>
        <v>289306</v>
      </c>
      <c r="W182" s="152">
        <f t="shared" si="8"/>
        <v>2893060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149096</v>
      </c>
      <c r="I183" s="22">
        <f>INDEX(Data[],MATCH($A183,Data[Dist],0),MATCH(I$5,Data[#Headers],0))</f>
        <v>213436</v>
      </c>
      <c r="K183" s="69">
        <f>INDEX('Payment Total'!$A$7:$H$331,MATCH('Payment by Source'!$A183,'Payment Total'!$A$7:$A$331,0),3)-I183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1490957</v>
      </c>
      <c r="V183" s="152">
        <f t="shared" si="7"/>
        <v>149096</v>
      </c>
      <c r="W183" s="152">
        <f t="shared" si="8"/>
        <v>1490960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1210171</v>
      </c>
      <c r="I184" s="22">
        <f>INDEX(Data[],MATCH($A184,Data[Dist],0),MATCH(I$5,Data[#Headers],0))</f>
        <v>1467717</v>
      </c>
      <c r="K184" s="69">
        <f>INDEX('Payment Total'!$A$7:$H$331,MATCH('Payment by Source'!$A184,'Payment Total'!$A$7:$A$331,0),3)-I184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12101705</v>
      </c>
      <c r="V184" s="152">
        <f t="shared" si="7"/>
        <v>1210171</v>
      </c>
      <c r="W184" s="152">
        <f t="shared" si="8"/>
        <v>12101710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3929367</v>
      </c>
      <c r="I185" s="22">
        <f>INDEX(Data[],MATCH($A185,Data[Dist],0),MATCH(I$5,Data[#Headers],0))</f>
        <v>4667536</v>
      </c>
      <c r="K185" s="69">
        <f>INDEX('Payment Total'!$A$7:$H$331,MATCH('Payment by Source'!$A185,'Payment Total'!$A$7:$A$331,0),3)-I185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39293665</v>
      </c>
      <c r="V185" s="152">
        <f t="shared" si="7"/>
        <v>3929367</v>
      </c>
      <c r="W185" s="152">
        <f t="shared" si="8"/>
        <v>39293670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268061</v>
      </c>
      <c r="I186" s="22">
        <f>INDEX(Data[],MATCH($A186,Data[Dist],0),MATCH(I$5,Data[#Headers],0))</f>
        <v>334456</v>
      </c>
      <c r="K186" s="69">
        <f>INDEX('Payment Total'!$A$7:$H$331,MATCH('Payment by Source'!$A186,'Payment Total'!$A$7:$A$331,0),3)-I186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2680613</v>
      </c>
      <c r="V186" s="152">
        <f t="shared" si="7"/>
        <v>268061</v>
      </c>
      <c r="W186" s="152">
        <f t="shared" si="8"/>
        <v>2680610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1985153</v>
      </c>
      <c r="I187" s="22">
        <f>INDEX(Data[],MATCH($A187,Data[Dist],0),MATCH(I$5,Data[#Headers],0))</f>
        <v>2452443</v>
      </c>
      <c r="K187" s="69">
        <f>INDEX('Payment Total'!$A$7:$H$331,MATCH('Payment by Source'!$A187,'Payment Total'!$A$7:$A$331,0),3)-I187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19851535</v>
      </c>
      <c r="V187" s="152">
        <f t="shared" si="7"/>
        <v>1985154</v>
      </c>
      <c r="W187" s="152">
        <f t="shared" si="8"/>
        <v>19851540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782225</v>
      </c>
      <c r="I188" s="22">
        <f>INDEX(Data[],MATCH($A188,Data[Dist],0),MATCH(I$5,Data[#Headers],0))</f>
        <v>982165</v>
      </c>
      <c r="K188" s="69">
        <f>INDEX('Payment Total'!$A$7:$H$331,MATCH('Payment by Source'!$A188,'Payment Total'!$A$7:$A$331,0),3)-I188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7822253</v>
      </c>
      <c r="V188" s="152">
        <f t="shared" si="7"/>
        <v>782225</v>
      </c>
      <c r="W188" s="152">
        <f t="shared" si="8"/>
        <v>7822250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456798</v>
      </c>
      <c r="I189" s="22">
        <f>INDEX(Data[],MATCH($A189,Data[Dist],0),MATCH(I$5,Data[#Headers],0))</f>
        <v>559029</v>
      </c>
      <c r="K189" s="69">
        <f>INDEX('Payment Total'!$A$7:$H$331,MATCH('Payment by Source'!$A189,'Payment Total'!$A$7:$A$331,0),3)-I189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4567987</v>
      </c>
      <c r="V189" s="152">
        <f t="shared" si="7"/>
        <v>456799</v>
      </c>
      <c r="W189" s="152">
        <f t="shared" si="8"/>
        <v>4567990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202027</v>
      </c>
      <c r="I190" s="22">
        <f>INDEX(Data[],MATCH($A190,Data[Dist],0),MATCH(I$5,Data[#Headers],0))</f>
        <v>249971</v>
      </c>
      <c r="K190" s="69">
        <f>INDEX('Payment Total'!$A$7:$H$331,MATCH('Payment by Source'!$A190,'Payment Total'!$A$7:$A$331,0),3)-I190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2020263</v>
      </c>
      <c r="V190" s="152">
        <f t="shared" si="7"/>
        <v>202026</v>
      </c>
      <c r="W190" s="152">
        <f t="shared" si="8"/>
        <v>2020260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247102</v>
      </c>
      <c r="I191" s="22">
        <f>INDEX(Data[],MATCH($A191,Data[Dist],0),MATCH(I$5,Data[#Headers],0))</f>
        <v>316089</v>
      </c>
      <c r="K191" s="69">
        <f>INDEX('Payment Total'!$A$7:$H$331,MATCH('Payment by Source'!$A191,'Payment Total'!$A$7:$A$331,0),3)-I191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2471027</v>
      </c>
      <c r="V191" s="152">
        <f t="shared" si="7"/>
        <v>247103</v>
      </c>
      <c r="W191" s="152">
        <f t="shared" si="8"/>
        <v>2471030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654292</v>
      </c>
      <c r="I192" s="22">
        <f>INDEX(Data[],MATCH($A192,Data[Dist],0),MATCH(I$5,Data[#Headers],0))</f>
        <v>828129</v>
      </c>
      <c r="K192" s="69">
        <f>INDEX('Payment Total'!$A$7:$H$331,MATCH('Payment by Source'!$A192,'Payment Total'!$A$7:$A$331,0),3)-I192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6542926</v>
      </c>
      <c r="V192" s="152">
        <f t="shared" si="7"/>
        <v>654293</v>
      </c>
      <c r="W192" s="152">
        <f t="shared" si="8"/>
        <v>6542930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423923</v>
      </c>
      <c r="I193" s="22">
        <f>INDEX(Data[],MATCH($A193,Data[Dist],0),MATCH(I$5,Data[#Headers],0))</f>
        <v>522100</v>
      </c>
      <c r="K193" s="69">
        <f>INDEX('Payment Total'!$A$7:$H$331,MATCH('Payment by Source'!$A193,'Payment Total'!$A$7:$A$331,0),3)-I193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4239232</v>
      </c>
      <c r="V193" s="152">
        <f t="shared" si="7"/>
        <v>423923</v>
      </c>
      <c r="W193" s="152">
        <f t="shared" si="8"/>
        <v>4239230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470562</v>
      </c>
      <c r="I194" s="22">
        <f>INDEX(Data[],MATCH($A194,Data[Dist],0),MATCH(I$5,Data[#Headers],0))</f>
        <v>588486</v>
      </c>
      <c r="K194" s="69">
        <f>INDEX('Payment Total'!$A$7:$H$331,MATCH('Payment by Source'!$A194,'Payment Total'!$A$7:$A$331,0),3)-I194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4705626</v>
      </c>
      <c r="V194" s="152">
        <f t="shared" si="7"/>
        <v>470563</v>
      </c>
      <c r="W194" s="152">
        <f t="shared" si="8"/>
        <v>4705630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132193</v>
      </c>
      <c r="I195" s="22">
        <f>INDEX(Data[],MATCH($A195,Data[Dist],0),MATCH(I$5,Data[#Headers],0))</f>
        <v>199039</v>
      </c>
      <c r="K195" s="69">
        <f>INDEX('Payment Total'!$A$7:$H$331,MATCH('Payment by Source'!$A195,'Payment Total'!$A$7:$A$331,0),3)-I195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1321925</v>
      </c>
      <c r="V195" s="152">
        <f t="shared" si="7"/>
        <v>132193</v>
      </c>
      <c r="W195" s="152">
        <f t="shared" si="8"/>
        <v>1321930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535265</v>
      </c>
      <c r="I196" s="22">
        <f>INDEX(Data[],MATCH($A196,Data[Dist],0),MATCH(I$5,Data[#Headers],0))</f>
        <v>670710</v>
      </c>
      <c r="K196" s="69">
        <f>INDEX('Payment Total'!$A$7:$H$331,MATCH('Payment by Source'!$A196,'Payment Total'!$A$7:$A$331,0),3)-I196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5352648</v>
      </c>
      <c r="V196" s="152">
        <f t="shared" si="7"/>
        <v>535265</v>
      </c>
      <c r="W196" s="152">
        <f t="shared" si="8"/>
        <v>5352650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195034</v>
      </c>
      <c r="I197" s="22">
        <f>INDEX(Data[],MATCH($A197,Data[Dist],0),MATCH(I$5,Data[#Headers],0))</f>
        <v>246430</v>
      </c>
      <c r="K197" s="69">
        <f>INDEX('Payment Total'!$A$7:$H$331,MATCH('Payment by Source'!$A197,'Payment Total'!$A$7:$A$331,0),3)-I197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1950351</v>
      </c>
      <c r="V197" s="152">
        <f t="shared" si="7"/>
        <v>195035</v>
      </c>
      <c r="W197" s="152">
        <f t="shared" si="8"/>
        <v>1950350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127998</v>
      </c>
      <c r="I198" s="22">
        <f>INDEX(Data[],MATCH($A198,Data[Dist],0),MATCH(I$5,Data[#Headers],0))</f>
        <v>159243</v>
      </c>
      <c r="K198" s="69">
        <f>INDEX('Payment Total'!$A$7:$H$331,MATCH('Payment by Source'!$A198,'Payment Total'!$A$7:$A$331,0),3)-I198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1279985</v>
      </c>
      <c r="V198" s="152">
        <f t="shared" si="7"/>
        <v>127999</v>
      </c>
      <c r="W198" s="152">
        <f t="shared" si="8"/>
        <v>1279990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116568</v>
      </c>
      <c r="I199" s="22">
        <f>INDEX(Data[],MATCH($A199,Data[Dist],0),MATCH(I$5,Data[#Headers],0))</f>
        <v>145375</v>
      </c>
      <c r="K199" s="69">
        <f>INDEX('Payment Total'!$A$7:$H$331,MATCH('Payment by Source'!$A199,'Payment Total'!$A$7:$A$331,0),3)-I199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1165678</v>
      </c>
      <c r="V199" s="152">
        <f t="shared" ref="V199:V262" si="10">ROUND(U199/10,0)</f>
        <v>116568</v>
      </c>
      <c r="W199" s="152">
        <f t="shared" ref="W199:W262" si="11">V199*10</f>
        <v>1165680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101221</v>
      </c>
      <c r="I200" s="22">
        <f>INDEX(Data[],MATCH($A200,Data[Dist],0),MATCH(I$5,Data[#Headers],0))</f>
        <v>126244</v>
      </c>
      <c r="K200" s="69">
        <f>INDEX('Payment Total'!$A$7:$H$331,MATCH('Payment by Source'!$A200,'Payment Total'!$A$7:$A$331,0),3)-I200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1012204</v>
      </c>
      <c r="V200" s="152">
        <f t="shared" si="10"/>
        <v>101220</v>
      </c>
      <c r="W200" s="152">
        <f t="shared" si="11"/>
        <v>1012200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292808</v>
      </c>
      <c r="I201" s="22">
        <f>INDEX(Data[],MATCH($A201,Data[Dist],0),MATCH(I$5,Data[#Headers],0))</f>
        <v>382215</v>
      </c>
      <c r="K201" s="69">
        <f>INDEX('Payment Total'!$A$7:$H$331,MATCH('Payment by Source'!$A201,'Payment Total'!$A$7:$A$331,0),3)-I201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2928080</v>
      </c>
      <c r="V201" s="152">
        <f t="shared" si="10"/>
        <v>292808</v>
      </c>
      <c r="W201" s="152">
        <f t="shared" si="11"/>
        <v>2928080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1087009</v>
      </c>
      <c r="I202" s="22">
        <f>INDEX(Data[],MATCH($A202,Data[Dist],0),MATCH(I$5,Data[#Headers],0))</f>
        <v>1325378</v>
      </c>
      <c r="K202" s="69">
        <f>INDEX('Payment Total'!$A$7:$H$331,MATCH('Payment by Source'!$A202,'Payment Total'!$A$7:$A$331,0),3)-I202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10870091</v>
      </c>
      <c r="V202" s="152">
        <f t="shared" si="10"/>
        <v>1087009</v>
      </c>
      <c r="W202" s="152">
        <f t="shared" si="11"/>
        <v>10870090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644964</v>
      </c>
      <c r="I203" s="22">
        <f>INDEX(Data[],MATCH($A203,Data[Dist],0),MATCH(I$5,Data[#Headers],0))</f>
        <v>793725</v>
      </c>
      <c r="K203" s="69">
        <f>INDEX('Payment Total'!$A$7:$H$331,MATCH('Payment by Source'!$A203,'Payment Total'!$A$7:$A$331,0),3)-I203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6449633</v>
      </c>
      <c r="V203" s="152">
        <f t="shared" si="10"/>
        <v>644963</v>
      </c>
      <c r="W203" s="152">
        <f t="shared" si="11"/>
        <v>6449630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137923</v>
      </c>
      <c r="I204" s="22">
        <f>INDEX(Data[],MATCH($A204,Data[Dist],0),MATCH(I$5,Data[#Headers],0))</f>
        <v>175461</v>
      </c>
      <c r="K204" s="69">
        <f>INDEX('Payment Total'!$A$7:$H$331,MATCH('Payment by Source'!$A204,'Payment Total'!$A$7:$A$331,0),3)-I204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1379223</v>
      </c>
      <c r="V204" s="152">
        <f t="shared" si="10"/>
        <v>137922</v>
      </c>
      <c r="W204" s="152">
        <f t="shared" si="11"/>
        <v>1379220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2827382</v>
      </c>
      <c r="I205" s="22">
        <f>INDEX(Data[],MATCH($A205,Data[Dist],0),MATCH(I$5,Data[#Headers],0))</f>
        <v>3450789</v>
      </c>
      <c r="K205" s="69">
        <f>INDEX('Payment Total'!$A$7:$H$331,MATCH('Payment by Source'!$A205,'Payment Total'!$A$7:$A$331,0),3)-I205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28273820</v>
      </c>
      <c r="V205" s="152">
        <f t="shared" si="10"/>
        <v>2827382</v>
      </c>
      <c r="W205" s="152">
        <f t="shared" si="11"/>
        <v>28273820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309403</v>
      </c>
      <c r="I206" s="22">
        <f>INDEX(Data[],MATCH($A206,Data[Dist],0),MATCH(I$5,Data[#Headers],0))</f>
        <v>391938</v>
      </c>
      <c r="K206" s="69">
        <f>INDEX('Payment Total'!$A$7:$H$331,MATCH('Payment by Source'!$A206,'Payment Total'!$A$7:$A$331,0),3)-I206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3094030</v>
      </c>
      <c r="V206" s="152">
        <f t="shared" si="10"/>
        <v>309403</v>
      </c>
      <c r="W206" s="152">
        <f t="shared" si="11"/>
        <v>3094030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785082</v>
      </c>
      <c r="I207" s="22">
        <f>INDEX(Data[],MATCH($A207,Data[Dist],0),MATCH(I$5,Data[#Headers],0))</f>
        <v>979590</v>
      </c>
      <c r="K207" s="69">
        <f>INDEX('Payment Total'!$A$7:$H$331,MATCH('Payment by Source'!$A207,'Payment Total'!$A$7:$A$331,0),3)-I207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7850818</v>
      </c>
      <c r="V207" s="152">
        <f t="shared" si="10"/>
        <v>785082</v>
      </c>
      <c r="W207" s="152">
        <f t="shared" si="11"/>
        <v>7850820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224496</v>
      </c>
      <c r="I208" s="22">
        <f>INDEX(Data[],MATCH($A208,Data[Dist],0),MATCH(I$5,Data[#Headers],0))</f>
        <v>294912</v>
      </c>
      <c r="K208" s="69">
        <f>INDEX('Payment Total'!$A$7:$H$331,MATCH('Payment by Source'!$A208,'Payment Total'!$A$7:$A$331,0),3)-I208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2244959</v>
      </c>
      <c r="V208" s="152">
        <f t="shared" si="10"/>
        <v>224496</v>
      </c>
      <c r="W208" s="152">
        <f t="shared" si="11"/>
        <v>2244960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421031</v>
      </c>
      <c r="I209" s="22">
        <f>INDEX(Data[],MATCH($A209,Data[Dist],0),MATCH(I$5,Data[#Headers],0))</f>
        <v>553216</v>
      </c>
      <c r="K209" s="69">
        <f>INDEX('Payment Total'!$A$7:$H$331,MATCH('Payment by Source'!$A209,'Payment Total'!$A$7:$A$331,0),3)-I209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4210310</v>
      </c>
      <c r="V209" s="152">
        <f t="shared" si="10"/>
        <v>421031</v>
      </c>
      <c r="W209" s="152">
        <f t="shared" si="11"/>
        <v>4210310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358265</v>
      </c>
      <c r="I210" s="22">
        <f>INDEX(Data[],MATCH($A210,Data[Dist],0),MATCH(I$5,Data[#Headers],0))</f>
        <v>431498</v>
      </c>
      <c r="K210" s="69">
        <f>INDEX('Payment Total'!$A$7:$H$331,MATCH('Payment by Source'!$A210,'Payment Total'!$A$7:$A$331,0),3)-I210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3582644</v>
      </c>
      <c r="V210" s="152">
        <f t="shared" si="10"/>
        <v>358264</v>
      </c>
      <c r="W210" s="152">
        <f t="shared" si="11"/>
        <v>3582640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1943295</v>
      </c>
      <c r="I211" s="22">
        <f>INDEX(Data[],MATCH($A211,Data[Dist],0),MATCH(I$5,Data[#Headers],0))</f>
        <v>2329277</v>
      </c>
      <c r="K211" s="69">
        <f>INDEX('Payment Total'!$A$7:$H$331,MATCH('Payment by Source'!$A211,'Payment Total'!$A$7:$A$331,0),3)-I211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19432956</v>
      </c>
      <c r="V211" s="152">
        <f t="shared" si="10"/>
        <v>1943296</v>
      </c>
      <c r="W211" s="152">
        <f t="shared" si="11"/>
        <v>19432960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417195</v>
      </c>
      <c r="I212" s="22">
        <f>INDEX(Data[],MATCH($A212,Data[Dist],0),MATCH(I$5,Data[#Headers],0))</f>
        <v>531921</v>
      </c>
      <c r="K212" s="69">
        <f>INDEX('Payment Total'!$A$7:$H$331,MATCH('Payment by Source'!$A212,'Payment Total'!$A$7:$A$331,0),3)-I212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4171955</v>
      </c>
      <c r="V212" s="152">
        <f t="shared" si="10"/>
        <v>417196</v>
      </c>
      <c r="W212" s="152">
        <f t="shared" si="11"/>
        <v>4171960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270002</v>
      </c>
      <c r="I213" s="22">
        <f>INDEX(Data[],MATCH($A213,Data[Dist],0),MATCH(I$5,Data[#Headers],0))</f>
        <v>350364</v>
      </c>
      <c r="K213" s="69">
        <f>INDEX('Payment Total'!$A$7:$H$331,MATCH('Payment by Source'!$A213,'Payment Total'!$A$7:$A$331,0),3)-I213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2700035</v>
      </c>
      <c r="V213" s="152">
        <f t="shared" si="10"/>
        <v>270004</v>
      </c>
      <c r="W213" s="152">
        <f t="shared" si="11"/>
        <v>2700040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662282</v>
      </c>
      <c r="I214" s="22">
        <f>INDEX(Data[],MATCH($A214,Data[Dist],0),MATCH(I$5,Data[#Headers],0))</f>
        <v>820168</v>
      </c>
      <c r="K214" s="69">
        <f>INDEX('Payment Total'!$A$7:$H$331,MATCH('Payment by Source'!$A214,'Payment Total'!$A$7:$A$331,0),3)-I214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6622831</v>
      </c>
      <c r="V214" s="152">
        <f t="shared" si="10"/>
        <v>662283</v>
      </c>
      <c r="W214" s="152">
        <f t="shared" si="11"/>
        <v>6622830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237665</v>
      </c>
      <c r="I215" s="22">
        <f>INDEX(Data[],MATCH($A215,Data[Dist],0),MATCH(I$5,Data[#Headers],0))</f>
        <v>306772</v>
      </c>
      <c r="K215" s="69">
        <f>INDEX('Payment Total'!$A$7:$H$331,MATCH('Payment by Source'!$A215,'Payment Total'!$A$7:$A$331,0),3)-I215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2376658</v>
      </c>
      <c r="V215" s="152">
        <f t="shared" si="10"/>
        <v>237666</v>
      </c>
      <c r="W215" s="152">
        <f t="shared" si="11"/>
        <v>2376660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277014</v>
      </c>
      <c r="I216" s="22">
        <f>INDEX(Data[],MATCH($A216,Data[Dist],0),MATCH(I$5,Data[#Headers],0))</f>
        <v>348702</v>
      </c>
      <c r="K216" s="69">
        <f>INDEX('Payment Total'!$A$7:$H$331,MATCH('Payment by Source'!$A216,'Payment Total'!$A$7:$A$331,0),3)-I216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2770143</v>
      </c>
      <c r="V216" s="152">
        <f t="shared" si="10"/>
        <v>277014</v>
      </c>
      <c r="W216" s="152">
        <f t="shared" si="11"/>
        <v>2770140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35928</v>
      </c>
      <c r="I217" s="22">
        <f>INDEX(Data[],MATCH($A217,Data[Dist],0),MATCH(I$5,Data[#Headers],0))</f>
        <v>74498</v>
      </c>
      <c r="K217" s="69">
        <f>INDEX('Payment Total'!$A$7:$H$331,MATCH('Payment by Source'!$A217,'Payment Total'!$A$7:$A$331,0),3)-I217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359280</v>
      </c>
      <c r="V217" s="152">
        <f t="shared" si="10"/>
        <v>35928</v>
      </c>
      <c r="W217" s="152">
        <f t="shared" si="11"/>
        <v>359280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1238152</v>
      </c>
      <c r="I218" s="22">
        <f>INDEX(Data[],MATCH($A218,Data[Dist],0),MATCH(I$5,Data[#Headers],0))</f>
        <v>1510853</v>
      </c>
      <c r="K218" s="69">
        <f>INDEX('Payment Total'!$A$7:$H$331,MATCH('Payment by Source'!$A218,'Payment Total'!$A$7:$A$331,0),3)-I218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12381533</v>
      </c>
      <c r="V218" s="152">
        <f t="shared" si="10"/>
        <v>1238153</v>
      </c>
      <c r="W218" s="152">
        <f t="shared" si="11"/>
        <v>12381530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1640385</v>
      </c>
      <c r="I219" s="22">
        <f>INDEX(Data[],MATCH($A219,Data[Dist],0),MATCH(I$5,Data[#Headers],0))</f>
        <v>2053968</v>
      </c>
      <c r="K219" s="69">
        <f>INDEX('Payment Total'!$A$7:$H$331,MATCH('Payment by Source'!$A219,'Payment Total'!$A$7:$A$331,0),3)-I219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16403849</v>
      </c>
      <c r="V219" s="152">
        <f t="shared" si="10"/>
        <v>1640385</v>
      </c>
      <c r="W219" s="152">
        <f t="shared" si="11"/>
        <v>16403850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202488</v>
      </c>
      <c r="I220" s="22">
        <f>INDEX(Data[],MATCH($A220,Data[Dist],0),MATCH(I$5,Data[#Headers],0))</f>
        <v>271448</v>
      </c>
      <c r="K220" s="69">
        <f>INDEX('Payment Total'!$A$7:$H$331,MATCH('Payment by Source'!$A220,'Payment Total'!$A$7:$A$331,0),3)-I220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2024867</v>
      </c>
      <c r="V220" s="152">
        <f t="shared" si="10"/>
        <v>202487</v>
      </c>
      <c r="W220" s="152">
        <f t="shared" si="11"/>
        <v>2024870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262221</v>
      </c>
      <c r="I221" s="22">
        <f>INDEX(Data[],MATCH($A221,Data[Dist],0),MATCH(I$5,Data[#Headers],0))</f>
        <v>336998</v>
      </c>
      <c r="K221" s="69">
        <f>INDEX('Payment Total'!$A$7:$H$331,MATCH('Payment by Source'!$A221,'Payment Total'!$A$7:$A$331,0),3)-I221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2622216</v>
      </c>
      <c r="V221" s="152">
        <f t="shared" si="10"/>
        <v>262222</v>
      </c>
      <c r="W221" s="152">
        <f t="shared" si="11"/>
        <v>2622220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2249821</v>
      </c>
      <c r="I222" s="22">
        <f>INDEX(Data[],MATCH($A222,Data[Dist],0),MATCH(I$5,Data[#Headers],0))</f>
        <v>2694330</v>
      </c>
      <c r="K222" s="69">
        <f>INDEX('Payment Total'!$A$7:$H$331,MATCH('Payment by Source'!$A222,'Payment Total'!$A$7:$A$331,0),3)-I222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22498214</v>
      </c>
      <c r="V222" s="152">
        <f t="shared" si="10"/>
        <v>2249821</v>
      </c>
      <c r="W222" s="152">
        <f t="shared" si="11"/>
        <v>22498210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346827</v>
      </c>
      <c r="I223" s="22">
        <f>INDEX(Data[],MATCH($A223,Data[Dist],0),MATCH(I$5,Data[#Headers],0))</f>
        <v>445489</v>
      </c>
      <c r="K223" s="69">
        <f>INDEX('Payment Total'!$A$7:$H$331,MATCH('Payment by Source'!$A223,'Payment Total'!$A$7:$A$331,0),3)-I223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3468276</v>
      </c>
      <c r="V223" s="152">
        <f t="shared" si="10"/>
        <v>346828</v>
      </c>
      <c r="W223" s="152">
        <f t="shared" si="11"/>
        <v>3468280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414673</v>
      </c>
      <c r="I224" s="22">
        <f>INDEX(Data[],MATCH($A224,Data[Dist],0),MATCH(I$5,Data[#Headers],0))</f>
        <v>545349</v>
      </c>
      <c r="K224" s="69">
        <f>INDEX('Payment Total'!$A$7:$H$331,MATCH('Payment by Source'!$A224,'Payment Total'!$A$7:$A$331,0),3)-I224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4146729</v>
      </c>
      <c r="V224" s="152">
        <f t="shared" si="10"/>
        <v>414673</v>
      </c>
      <c r="W224" s="152">
        <f t="shared" si="11"/>
        <v>4146730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931421</v>
      </c>
      <c r="I225" s="22">
        <f>INDEX(Data[],MATCH($A225,Data[Dist],0),MATCH(I$5,Data[#Headers],0))</f>
        <v>1102690</v>
      </c>
      <c r="K225" s="69">
        <f>INDEX('Payment Total'!$A$7:$H$331,MATCH('Payment by Source'!$A225,'Payment Total'!$A$7:$A$331,0),3)-I225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9314215</v>
      </c>
      <c r="V225" s="152">
        <f t="shared" si="10"/>
        <v>931422</v>
      </c>
      <c r="W225" s="152">
        <f t="shared" si="11"/>
        <v>9314220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246851</v>
      </c>
      <c r="I226" s="22">
        <f>INDEX(Data[],MATCH($A226,Data[Dist],0),MATCH(I$5,Data[#Headers],0))</f>
        <v>333622</v>
      </c>
      <c r="K226" s="69">
        <f>INDEX('Payment Total'!$A$7:$H$331,MATCH('Payment by Source'!$A226,'Payment Total'!$A$7:$A$331,0),3)-I226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2468511</v>
      </c>
      <c r="V226" s="152">
        <f t="shared" si="10"/>
        <v>246851</v>
      </c>
      <c r="W226" s="152">
        <f t="shared" si="11"/>
        <v>2468510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-69902</v>
      </c>
      <c r="I227" s="22">
        <f>INDEX(Data[],MATCH($A227,Data[Dist],0),MATCH(I$5,Data[#Headers],0))</f>
        <v>82193</v>
      </c>
      <c r="K227" s="69">
        <f>INDEX('Payment Total'!$A$7:$H$331,MATCH('Payment by Source'!$A227,'Payment Total'!$A$7:$A$331,0),3)-I227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-699027</v>
      </c>
      <c r="V227" s="152">
        <f t="shared" si="10"/>
        <v>-69903</v>
      </c>
      <c r="W227" s="152">
        <f t="shared" si="11"/>
        <v>-699030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114858</v>
      </c>
      <c r="I228" s="22">
        <f>INDEX(Data[],MATCH($A228,Data[Dist],0),MATCH(I$5,Data[#Headers],0))</f>
        <v>147132</v>
      </c>
      <c r="K228" s="69">
        <f>INDEX('Payment Total'!$A$7:$H$331,MATCH('Payment by Source'!$A228,'Payment Total'!$A$7:$A$331,0),3)-I228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1148594</v>
      </c>
      <c r="V228" s="152">
        <f t="shared" si="10"/>
        <v>114859</v>
      </c>
      <c r="W228" s="152">
        <f t="shared" si="11"/>
        <v>1148590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55758</v>
      </c>
      <c r="I229" s="22">
        <f>INDEX(Data[],MATCH($A229,Data[Dist],0),MATCH(I$5,Data[#Headers],0))</f>
        <v>80879</v>
      </c>
      <c r="K229" s="69">
        <f>INDEX('Payment Total'!$A$7:$H$331,MATCH('Payment by Source'!$A229,'Payment Total'!$A$7:$A$331,0),3)-I229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557588</v>
      </c>
      <c r="V229" s="152">
        <f t="shared" si="10"/>
        <v>55759</v>
      </c>
      <c r="W229" s="152">
        <f t="shared" si="11"/>
        <v>557590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463623</v>
      </c>
      <c r="I230" s="22">
        <f>INDEX(Data[],MATCH($A230,Data[Dist],0),MATCH(I$5,Data[#Headers],0))</f>
        <v>591936</v>
      </c>
      <c r="K230" s="69">
        <f>INDEX('Payment Total'!$A$7:$H$331,MATCH('Payment by Source'!$A230,'Payment Total'!$A$7:$A$331,0),3)-I230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4636223</v>
      </c>
      <c r="V230" s="152">
        <f t="shared" si="10"/>
        <v>463622</v>
      </c>
      <c r="W230" s="152">
        <f t="shared" si="11"/>
        <v>4636220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1391998</v>
      </c>
      <c r="I231" s="22">
        <f>INDEX(Data[],MATCH($A231,Data[Dist],0),MATCH(I$5,Data[#Headers],0))</f>
        <v>1700725</v>
      </c>
      <c r="K231" s="69">
        <f>INDEX('Payment Total'!$A$7:$H$331,MATCH('Payment by Source'!$A231,'Payment Total'!$A$7:$A$331,0),3)-I231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13919988</v>
      </c>
      <c r="V231" s="152">
        <f t="shared" si="10"/>
        <v>1391999</v>
      </c>
      <c r="W231" s="152">
        <f t="shared" si="11"/>
        <v>13919990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3805248</v>
      </c>
      <c r="I232" s="22">
        <f>INDEX(Data[],MATCH($A232,Data[Dist],0),MATCH(I$5,Data[#Headers],0))</f>
        <v>4488998</v>
      </c>
      <c r="K232" s="69">
        <f>INDEX('Payment Total'!$A$7:$H$331,MATCH('Payment by Source'!$A232,'Payment Total'!$A$7:$A$331,0),3)-I232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38052488</v>
      </c>
      <c r="V232" s="152">
        <f t="shared" si="10"/>
        <v>3805249</v>
      </c>
      <c r="W232" s="152">
        <f t="shared" si="11"/>
        <v>38052490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267270</v>
      </c>
      <c r="I233" s="22">
        <f>INDEX(Data[],MATCH($A233,Data[Dist],0),MATCH(I$5,Data[#Headers],0))</f>
        <v>356312</v>
      </c>
      <c r="K233" s="69">
        <f>INDEX('Payment Total'!$A$7:$H$331,MATCH('Payment by Source'!$A233,'Payment Total'!$A$7:$A$331,0),3)-I233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2672703</v>
      </c>
      <c r="V233" s="152">
        <f t="shared" si="10"/>
        <v>267270</v>
      </c>
      <c r="W233" s="152">
        <f t="shared" si="11"/>
        <v>2672700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74698</v>
      </c>
      <c r="I234" s="22">
        <f>INDEX(Data[],MATCH($A234,Data[Dist],0),MATCH(I$5,Data[#Headers],0))</f>
        <v>100988</v>
      </c>
      <c r="K234" s="69">
        <f>INDEX('Payment Total'!$A$7:$H$331,MATCH('Payment by Source'!$A234,'Payment Total'!$A$7:$A$331,0),3)-I234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746986</v>
      </c>
      <c r="V234" s="152">
        <f t="shared" si="10"/>
        <v>74699</v>
      </c>
      <c r="W234" s="152">
        <f t="shared" si="11"/>
        <v>746990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95971</v>
      </c>
      <c r="I235" s="22">
        <f>INDEX(Data[],MATCH($A235,Data[Dist],0),MATCH(I$5,Data[#Headers],0))</f>
        <v>177140</v>
      </c>
      <c r="K235" s="69">
        <f>INDEX('Payment Total'!$A$7:$H$331,MATCH('Payment by Source'!$A235,'Payment Total'!$A$7:$A$331,0),3)-I235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959719</v>
      </c>
      <c r="V235" s="152">
        <f t="shared" si="10"/>
        <v>95972</v>
      </c>
      <c r="W235" s="152">
        <f t="shared" si="11"/>
        <v>959720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247944</v>
      </c>
      <c r="I236" s="22">
        <f>INDEX(Data[],MATCH($A236,Data[Dist],0),MATCH(I$5,Data[#Headers],0))</f>
        <v>328142</v>
      </c>
      <c r="K236" s="69">
        <f>INDEX('Payment Total'!$A$7:$H$331,MATCH('Payment by Source'!$A236,'Payment Total'!$A$7:$A$331,0),3)-I236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2479443</v>
      </c>
      <c r="V236" s="152">
        <f t="shared" si="10"/>
        <v>247944</v>
      </c>
      <c r="W236" s="152">
        <f t="shared" si="11"/>
        <v>2479440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1080678</v>
      </c>
      <c r="I237" s="22">
        <f>INDEX(Data[],MATCH($A237,Data[Dist],0),MATCH(I$5,Data[#Headers],0))</f>
        <v>1372257</v>
      </c>
      <c r="K237" s="69">
        <f>INDEX('Payment Total'!$A$7:$H$331,MATCH('Payment by Source'!$A237,'Payment Total'!$A$7:$A$331,0),3)-I237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10806790</v>
      </c>
      <c r="V237" s="152">
        <f t="shared" si="10"/>
        <v>1080679</v>
      </c>
      <c r="W237" s="152">
        <f t="shared" si="11"/>
        <v>10806790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1332170</v>
      </c>
      <c r="I238" s="22">
        <f>INDEX(Data[],MATCH($A238,Data[Dist],0),MATCH(I$5,Data[#Headers],0))</f>
        <v>1590166</v>
      </c>
      <c r="K238" s="69">
        <f>INDEX('Payment Total'!$A$7:$H$331,MATCH('Payment by Source'!$A238,'Payment Total'!$A$7:$A$331,0),3)-I238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13321698</v>
      </c>
      <c r="V238" s="152">
        <f t="shared" si="10"/>
        <v>1332170</v>
      </c>
      <c r="W238" s="152">
        <f t="shared" si="11"/>
        <v>13321700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3003780</v>
      </c>
      <c r="I239" s="22">
        <f>INDEX(Data[],MATCH($A239,Data[Dist],0),MATCH(I$5,Data[#Headers],0))</f>
        <v>3711897</v>
      </c>
      <c r="K239" s="69">
        <f>INDEX('Payment Total'!$A$7:$H$331,MATCH('Payment by Source'!$A239,'Payment Total'!$A$7:$A$331,0),3)-I239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30037805</v>
      </c>
      <c r="V239" s="152">
        <f t="shared" si="10"/>
        <v>3003781</v>
      </c>
      <c r="W239" s="152">
        <f t="shared" si="11"/>
        <v>30037810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466699</v>
      </c>
      <c r="I240" s="22">
        <f>INDEX(Data[],MATCH($A240,Data[Dist],0),MATCH(I$5,Data[#Headers],0))</f>
        <v>561543</v>
      </c>
      <c r="K240" s="69">
        <f>INDEX('Payment Total'!$A$7:$H$331,MATCH('Payment by Source'!$A240,'Payment Total'!$A$7:$A$331,0),3)-I240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4666993</v>
      </c>
      <c r="V240" s="152">
        <f t="shared" si="10"/>
        <v>466699</v>
      </c>
      <c r="W240" s="152">
        <f t="shared" si="11"/>
        <v>4666990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159274</v>
      </c>
      <c r="I241" s="22">
        <f>INDEX(Data[],MATCH($A241,Data[Dist],0),MATCH(I$5,Data[#Headers],0))</f>
        <v>260208</v>
      </c>
      <c r="K241" s="69">
        <f>INDEX('Payment Total'!$A$7:$H$331,MATCH('Payment by Source'!$A241,'Payment Total'!$A$7:$A$331,0),3)-I241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1592750</v>
      </c>
      <c r="V241" s="152">
        <f t="shared" si="10"/>
        <v>159275</v>
      </c>
      <c r="W241" s="152">
        <f t="shared" si="11"/>
        <v>1592750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483733</v>
      </c>
      <c r="I242" s="22">
        <f>INDEX(Data[],MATCH($A242,Data[Dist],0),MATCH(I$5,Data[#Headers],0))</f>
        <v>577907</v>
      </c>
      <c r="K242" s="69">
        <f>INDEX('Payment Total'!$A$7:$H$331,MATCH('Payment by Source'!$A242,'Payment Total'!$A$7:$A$331,0),3)-I242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4837328</v>
      </c>
      <c r="V242" s="152">
        <f t="shared" si="10"/>
        <v>483733</v>
      </c>
      <c r="W242" s="152">
        <f t="shared" si="11"/>
        <v>4837330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587832</v>
      </c>
      <c r="I243" s="22">
        <f>INDEX(Data[],MATCH($A243,Data[Dist],0),MATCH(I$5,Data[#Headers],0))</f>
        <v>727777</v>
      </c>
      <c r="K243" s="69">
        <f>INDEX('Payment Total'!$A$7:$H$331,MATCH('Payment by Source'!$A243,'Payment Total'!$A$7:$A$331,0),3)-I243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5878324</v>
      </c>
      <c r="V243" s="152">
        <f t="shared" si="10"/>
        <v>587832</v>
      </c>
      <c r="W243" s="152">
        <f t="shared" si="11"/>
        <v>5878320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604195</v>
      </c>
      <c r="I244" s="22">
        <f>INDEX(Data[],MATCH($A244,Data[Dist],0),MATCH(I$5,Data[#Headers],0))</f>
        <v>755497</v>
      </c>
      <c r="K244" s="69">
        <f>INDEX('Payment Total'!$A$7:$H$331,MATCH('Payment by Source'!$A244,'Payment Total'!$A$7:$A$331,0),3)-I244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6041956</v>
      </c>
      <c r="V244" s="152">
        <f t="shared" si="10"/>
        <v>604196</v>
      </c>
      <c r="W244" s="152">
        <f t="shared" si="11"/>
        <v>6041960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103728</v>
      </c>
      <c r="I245" s="22">
        <f>INDEX(Data[],MATCH($A245,Data[Dist],0),MATCH(I$5,Data[#Headers],0))</f>
        <v>149008</v>
      </c>
      <c r="K245" s="69">
        <f>INDEX('Payment Total'!$A$7:$H$331,MATCH('Payment by Source'!$A245,'Payment Total'!$A$7:$A$331,0),3)-I245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1037280</v>
      </c>
      <c r="V245" s="152">
        <f t="shared" si="10"/>
        <v>103728</v>
      </c>
      <c r="W245" s="152">
        <f t="shared" si="11"/>
        <v>1037280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97673</v>
      </c>
      <c r="I246" s="22">
        <f>INDEX(Data[],MATCH($A246,Data[Dist],0),MATCH(I$5,Data[#Headers],0))</f>
        <v>154191</v>
      </c>
      <c r="K246" s="69">
        <f>INDEX('Payment Total'!$A$7:$H$331,MATCH('Payment by Source'!$A246,'Payment Total'!$A$7:$A$331,0),3)-I246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976738</v>
      </c>
      <c r="V246" s="152">
        <f t="shared" si="10"/>
        <v>97674</v>
      </c>
      <c r="W246" s="152">
        <f t="shared" si="11"/>
        <v>976740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469342</v>
      </c>
      <c r="I247" s="22">
        <f>INDEX(Data[],MATCH($A247,Data[Dist],0),MATCH(I$5,Data[#Headers],0))</f>
        <v>598092</v>
      </c>
      <c r="K247" s="69">
        <f>INDEX('Payment Total'!$A$7:$H$331,MATCH('Payment by Source'!$A247,'Payment Total'!$A$7:$A$331,0),3)-I247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4693419</v>
      </c>
      <c r="V247" s="152">
        <f t="shared" si="10"/>
        <v>469342</v>
      </c>
      <c r="W247" s="152">
        <f t="shared" si="11"/>
        <v>4693420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545027</v>
      </c>
      <c r="I248" s="22">
        <f>INDEX(Data[],MATCH($A248,Data[Dist],0),MATCH(I$5,Data[#Headers],0))</f>
        <v>681540</v>
      </c>
      <c r="K248" s="69">
        <f>INDEX('Payment Total'!$A$7:$H$331,MATCH('Payment by Source'!$A248,'Payment Total'!$A$7:$A$331,0),3)-I248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5450265</v>
      </c>
      <c r="V248" s="152">
        <f t="shared" si="10"/>
        <v>545027</v>
      </c>
      <c r="W248" s="152">
        <f t="shared" si="11"/>
        <v>5450270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209828</v>
      </c>
      <c r="I249" s="22">
        <f>INDEX(Data[],MATCH($A249,Data[Dist],0),MATCH(I$5,Data[#Headers],0))</f>
        <v>269277</v>
      </c>
      <c r="K249" s="69">
        <f>INDEX('Payment Total'!$A$7:$H$331,MATCH('Payment by Source'!$A249,'Payment Total'!$A$7:$A$331,0),3)-I249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2098285</v>
      </c>
      <c r="V249" s="152">
        <f t="shared" si="10"/>
        <v>209829</v>
      </c>
      <c r="W249" s="152">
        <f t="shared" si="11"/>
        <v>2098290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98351</v>
      </c>
      <c r="I250" s="22">
        <f>INDEX(Data[],MATCH($A250,Data[Dist],0),MATCH(I$5,Data[#Headers],0))</f>
        <v>126530</v>
      </c>
      <c r="K250" s="69">
        <f>INDEX('Payment Total'!$A$7:$H$331,MATCH('Payment by Source'!$A250,'Payment Total'!$A$7:$A$331,0),3)-I250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983497</v>
      </c>
      <c r="V250" s="152">
        <f t="shared" si="10"/>
        <v>98350</v>
      </c>
      <c r="W250" s="152">
        <f t="shared" si="11"/>
        <v>983500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241109</v>
      </c>
      <c r="I251" s="22">
        <f>INDEX(Data[],MATCH($A251,Data[Dist],0),MATCH(I$5,Data[#Headers],0))</f>
        <v>319102</v>
      </c>
      <c r="K251" s="69">
        <f>INDEX('Payment Total'!$A$7:$H$331,MATCH('Payment by Source'!$A251,'Payment Total'!$A$7:$A$331,0),3)-I251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2411087</v>
      </c>
      <c r="V251" s="152">
        <f t="shared" si="10"/>
        <v>241109</v>
      </c>
      <c r="W251" s="152">
        <f t="shared" si="11"/>
        <v>2411090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164209</v>
      </c>
      <c r="I252" s="22">
        <f>INDEX(Data[],MATCH($A252,Data[Dist],0),MATCH(I$5,Data[#Headers],0))</f>
        <v>313369</v>
      </c>
      <c r="K252" s="69">
        <f>INDEX('Payment Total'!$A$7:$H$331,MATCH('Payment by Source'!$A252,'Payment Total'!$A$7:$A$331,0),3)-I252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1642088</v>
      </c>
      <c r="V252" s="152">
        <f t="shared" si="10"/>
        <v>164209</v>
      </c>
      <c r="W252" s="152">
        <f t="shared" si="11"/>
        <v>1642090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144386</v>
      </c>
      <c r="I253" s="22">
        <f>INDEX(Data[],MATCH($A253,Data[Dist],0),MATCH(I$5,Data[#Headers],0))</f>
        <v>194601</v>
      </c>
      <c r="K253" s="69">
        <f>INDEX('Payment Total'!$A$7:$H$331,MATCH('Payment by Source'!$A253,'Payment Total'!$A$7:$A$331,0),3)-I253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1443855</v>
      </c>
      <c r="V253" s="152">
        <f t="shared" si="10"/>
        <v>144386</v>
      </c>
      <c r="W253" s="152">
        <f t="shared" si="11"/>
        <v>1443860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67872</v>
      </c>
      <c r="I254" s="22">
        <f>INDEX(Data[],MATCH($A254,Data[Dist],0),MATCH(I$5,Data[#Headers],0))</f>
        <v>96452</v>
      </c>
      <c r="K254" s="69">
        <f>INDEX('Payment Total'!$A$7:$H$331,MATCH('Payment by Source'!$A254,'Payment Total'!$A$7:$A$331,0),3)-I254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678719</v>
      </c>
      <c r="V254" s="152">
        <f t="shared" si="10"/>
        <v>67872</v>
      </c>
      <c r="W254" s="152">
        <f t="shared" si="11"/>
        <v>678720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654167</v>
      </c>
      <c r="I255" s="22">
        <f>INDEX(Data[],MATCH($A255,Data[Dist],0),MATCH(I$5,Data[#Headers],0))</f>
        <v>848168</v>
      </c>
      <c r="K255" s="69">
        <f>INDEX('Payment Total'!$A$7:$H$331,MATCH('Payment by Source'!$A255,'Payment Total'!$A$7:$A$331,0),3)-I255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6541678</v>
      </c>
      <c r="V255" s="152">
        <f t="shared" si="10"/>
        <v>654168</v>
      </c>
      <c r="W255" s="152">
        <f t="shared" si="11"/>
        <v>6541680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112025</v>
      </c>
      <c r="I256" s="22">
        <f>INDEX(Data[],MATCH($A256,Data[Dist],0),MATCH(I$5,Data[#Headers],0))</f>
        <v>150104</v>
      </c>
      <c r="K256" s="69">
        <f>INDEX('Payment Total'!$A$7:$H$331,MATCH('Payment by Source'!$A256,'Payment Total'!$A$7:$A$331,0),3)-I256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1120254</v>
      </c>
      <c r="V256" s="152">
        <f t="shared" si="10"/>
        <v>112025</v>
      </c>
      <c r="W256" s="152">
        <f t="shared" si="11"/>
        <v>1120250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356049</v>
      </c>
      <c r="I257" s="22">
        <f>INDEX(Data[],MATCH($A257,Data[Dist],0),MATCH(I$5,Data[#Headers],0))</f>
        <v>465571</v>
      </c>
      <c r="K257" s="69">
        <f>INDEX('Payment Total'!$A$7:$H$331,MATCH('Payment by Source'!$A257,'Payment Total'!$A$7:$A$331,0),3)-I257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3560485</v>
      </c>
      <c r="V257" s="152">
        <f t="shared" si="10"/>
        <v>356049</v>
      </c>
      <c r="W257" s="152">
        <f t="shared" si="11"/>
        <v>3560490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633519</v>
      </c>
      <c r="I258" s="22">
        <f>INDEX(Data[],MATCH($A258,Data[Dist],0),MATCH(I$5,Data[#Headers],0))</f>
        <v>791766</v>
      </c>
      <c r="K258" s="69">
        <f>INDEX('Payment Total'!$A$7:$H$331,MATCH('Payment by Source'!$A258,'Payment Total'!$A$7:$A$331,0),3)-I258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6335191</v>
      </c>
      <c r="V258" s="152">
        <f t="shared" si="10"/>
        <v>633519</v>
      </c>
      <c r="W258" s="152">
        <f t="shared" si="11"/>
        <v>6335190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568585</v>
      </c>
      <c r="I259" s="22">
        <f>INDEX(Data[],MATCH($A259,Data[Dist],0),MATCH(I$5,Data[#Headers],0))</f>
        <v>709605</v>
      </c>
      <c r="K259" s="69">
        <f>INDEX('Payment Total'!$A$7:$H$331,MATCH('Payment by Source'!$A259,'Payment Total'!$A$7:$A$331,0),3)-I259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5685856</v>
      </c>
      <c r="V259" s="152">
        <f t="shared" si="10"/>
        <v>568586</v>
      </c>
      <c r="W259" s="152">
        <f t="shared" si="11"/>
        <v>5685860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346637</v>
      </c>
      <c r="I260" s="22">
        <f>INDEX(Data[],MATCH($A260,Data[Dist],0),MATCH(I$5,Data[#Headers],0))</f>
        <v>445093</v>
      </c>
      <c r="K260" s="69">
        <f>INDEX('Payment Total'!$A$7:$H$331,MATCH('Payment by Source'!$A260,'Payment Total'!$A$7:$A$331,0),3)-I260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3466378</v>
      </c>
      <c r="V260" s="152">
        <f t="shared" si="10"/>
        <v>346638</v>
      </c>
      <c r="W260" s="152">
        <f t="shared" si="11"/>
        <v>3466380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215730</v>
      </c>
      <c r="I261" s="22">
        <f>INDEX(Data[],MATCH($A261,Data[Dist],0),MATCH(I$5,Data[#Headers],0))</f>
        <v>273249</v>
      </c>
      <c r="K261" s="69">
        <f>INDEX('Payment Total'!$A$7:$H$331,MATCH('Payment by Source'!$A261,'Payment Total'!$A$7:$A$331,0),3)-I261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2157299</v>
      </c>
      <c r="V261" s="152">
        <f t="shared" si="10"/>
        <v>215730</v>
      </c>
      <c r="W261" s="152">
        <f t="shared" si="11"/>
        <v>2157300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321391</v>
      </c>
      <c r="I262" s="22">
        <f>INDEX(Data[],MATCH($A262,Data[Dist],0),MATCH(I$5,Data[#Headers],0))</f>
        <v>400367</v>
      </c>
      <c r="K262" s="69">
        <f>INDEX('Payment Total'!$A$7:$H$331,MATCH('Payment by Source'!$A262,'Payment Total'!$A$7:$A$331,0),3)-I262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3213920</v>
      </c>
      <c r="V262" s="152">
        <f t="shared" si="10"/>
        <v>321392</v>
      </c>
      <c r="W262" s="152">
        <f t="shared" si="11"/>
        <v>3213920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876587</v>
      </c>
      <c r="I263" s="22">
        <f>INDEX(Data[],MATCH($A263,Data[Dist],0),MATCH(I$5,Data[#Headers],0))</f>
        <v>1108077</v>
      </c>
      <c r="K263" s="69">
        <f>INDEX('Payment Total'!$A$7:$H$331,MATCH('Payment by Source'!$A263,'Payment Total'!$A$7:$A$331,0),3)-I263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8765862</v>
      </c>
      <c r="V263" s="152">
        <f t="shared" ref="V263:V326" si="13">ROUND(U263/10,0)</f>
        <v>876586</v>
      </c>
      <c r="W263" s="152">
        <f t="shared" ref="W263:W326" si="14">V263*10</f>
        <v>8765860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11009249</v>
      </c>
      <c r="I264" s="22">
        <f>INDEX(Data[],MATCH($A264,Data[Dist],0),MATCH(I$5,Data[#Headers],0))</f>
        <v>12984817</v>
      </c>
      <c r="K264" s="69">
        <f>INDEX('Payment Total'!$A$7:$H$331,MATCH('Payment by Source'!$A264,'Payment Total'!$A$7:$A$331,0),3)-I264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110092494</v>
      </c>
      <c r="V264" s="152">
        <f t="shared" si="13"/>
        <v>11009249</v>
      </c>
      <c r="W264" s="152">
        <f t="shared" si="14"/>
        <v>110092490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199900</v>
      </c>
      <c r="I265" s="22">
        <f>INDEX(Data[],MATCH($A265,Data[Dist],0),MATCH(I$5,Data[#Headers],0))</f>
        <v>270829</v>
      </c>
      <c r="K265" s="69">
        <f>INDEX('Payment Total'!$A$7:$H$331,MATCH('Payment by Source'!$A265,'Payment Total'!$A$7:$A$331,0),3)-I265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1999001</v>
      </c>
      <c r="V265" s="152">
        <f t="shared" si="13"/>
        <v>199900</v>
      </c>
      <c r="W265" s="152">
        <f t="shared" si="14"/>
        <v>1999000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391031</v>
      </c>
      <c r="I266" s="22">
        <f>INDEX(Data[],MATCH($A266,Data[Dist],0),MATCH(I$5,Data[#Headers],0))</f>
        <v>525549</v>
      </c>
      <c r="K266" s="69">
        <f>INDEX('Payment Total'!$A$7:$H$331,MATCH('Payment by Source'!$A266,'Payment Total'!$A$7:$A$331,0),3)-I266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3910313</v>
      </c>
      <c r="V266" s="152">
        <f t="shared" si="13"/>
        <v>391031</v>
      </c>
      <c r="W266" s="152">
        <f t="shared" si="14"/>
        <v>3910310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755337</v>
      </c>
      <c r="I267" s="22">
        <f>INDEX(Data[],MATCH($A267,Data[Dist],0),MATCH(I$5,Data[#Headers],0))</f>
        <v>942249</v>
      </c>
      <c r="K267" s="69">
        <f>INDEX('Payment Total'!$A$7:$H$331,MATCH('Payment by Source'!$A267,'Payment Total'!$A$7:$A$331,0),3)-I267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7553377</v>
      </c>
      <c r="V267" s="152">
        <f t="shared" si="13"/>
        <v>755338</v>
      </c>
      <c r="W267" s="152">
        <f t="shared" si="14"/>
        <v>7553380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308248</v>
      </c>
      <c r="I268" s="22">
        <f>INDEX(Data[],MATCH($A268,Data[Dist],0),MATCH(I$5,Data[#Headers],0))</f>
        <v>376872</v>
      </c>
      <c r="K268" s="69">
        <f>INDEX('Payment Total'!$A$7:$H$331,MATCH('Payment by Source'!$A268,'Payment Total'!$A$7:$A$331,0),3)-I268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3082476</v>
      </c>
      <c r="V268" s="152">
        <f t="shared" si="13"/>
        <v>308248</v>
      </c>
      <c r="W268" s="152">
        <f t="shared" si="14"/>
        <v>3082480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273699</v>
      </c>
      <c r="I269" s="22">
        <f>INDEX(Data[],MATCH($A269,Data[Dist],0),MATCH(I$5,Data[#Headers],0))</f>
        <v>365648</v>
      </c>
      <c r="K269" s="69">
        <f>INDEX('Payment Total'!$A$7:$H$331,MATCH('Payment by Source'!$A269,'Payment Total'!$A$7:$A$331,0),3)-I269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2736991</v>
      </c>
      <c r="V269" s="152">
        <f t="shared" si="13"/>
        <v>273699</v>
      </c>
      <c r="W269" s="152">
        <f t="shared" si="14"/>
        <v>2736990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546021</v>
      </c>
      <c r="I270" s="22">
        <f>INDEX(Data[],MATCH($A270,Data[Dist],0),MATCH(I$5,Data[#Headers],0))</f>
        <v>701060</v>
      </c>
      <c r="K270" s="69">
        <f>INDEX('Payment Total'!$A$7:$H$331,MATCH('Payment by Source'!$A270,'Payment Total'!$A$7:$A$331,0),3)-I270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5460200</v>
      </c>
      <c r="V270" s="152">
        <f t="shared" si="13"/>
        <v>546020</v>
      </c>
      <c r="W270" s="152">
        <f t="shared" si="14"/>
        <v>5460200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97378</v>
      </c>
      <c r="I271" s="22">
        <f>INDEX(Data[],MATCH($A271,Data[Dist],0),MATCH(I$5,Data[#Headers],0))</f>
        <v>123040</v>
      </c>
      <c r="K271" s="69">
        <f>INDEX('Payment Total'!$A$7:$H$331,MATCH('Payment by Source'!$A271,'Payment Total'!$A$7:$A$331,0),3)-I271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973782</v>
      </c>
      <c r="V271" s="152">
        <f t="shared" si="13"/>
        <v>97378</v>
      </c>
      <c r="W271" s="152">
        <f t="shared" si="14"/>
        <v>973780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970103</v>
      </c>
      <c r="I272" s="22">
        <f>INDEX(Data[],MATCH($A272,Data[Dist],0),MATCH(I$5,Data[#Headers],0))</f>
        <v>1170056</v>
      </c>
      <c r="K272" s="69">
        <f>INDEX('Payment Total'!$A$7:$H$331,MATCH('Payment by Source'!$A272,'Payment Total'!$A$7:$A$331,0),3)-I272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9701021</v>
      </c>
      <c r="V272" s="152">
        <f t="shared" si="13"/>
        <v>970102</v>
      </c>
      <c r="W272" s="152">
        <f t="shared" si="14"/>
        <v>9701020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272138</v>
      </c>
      <c r="I273" s="22">
        <f>INDEX(Data[],MATCH($A273,Data[Dist],0),MATCH(I$5,Data[#Headers],0))</f>
        <v>352996</v>
      </c>
      <c r="K273" s="69">
        <f>INDEX('Payment Total'!$A$7:$H$331,MATCH('Payment by Source'!$A273,'Payment Total'!$A$7:$A$331,0),3)-I273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2721381</v>
      </c>
      <c r="V273" s="152">
        <f t="shared" si="13"/>
        <v>272138</v>
      </c>
      <c r="W273" s="152">
        <f t="shared" si="14"/>
        <v>2721380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4463472</v>
      </c>
      <c r="I274" s="22">
        <f>INDEX(Data[],MATCH($A274,Data[Dist],0),MATCH(I$5,Data[#Headers],0))</f>
        <v>5384739</v>
      </c>
      <c r="K274" s="69">
        <f>INDEX('Payment Total'!$A$7:$H$331,MATCH('Payment by Source'!$A274,'Payment Total'!$A$7:$A$331,0),3)-I274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44634711</v>
      </c>
      <c r="V274" s="152">
        <f t="shared" si="13"/>
        <v>4463471</v>
      </c>
      <c r="W274" s="152">
        <f t="shared" si="14"/>
        <v>44634710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1263436</v>
      </c>
      <c r="I275" s="22">
        <f>INDEX(Data[],MATCH($A275,Data[Dist],0),MATCH(I$5,Data[#Headers],0))</f>
        <v>1565977</v>
      </c>
      <c r="K275" s="69">
        <f>INDEX('Payment Total'!$A$7:$H$331,MATCH('Payment by Source'!$A275,'Payment Total'!$A$7:$A$331,0),3)-I275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12634362</v>
      </c>
      <c r="V275" s="152">
        <f t="shared" si="13"/>
        <v>1263436</v>
      </c>
      <c r="W275" s="152">
        <f t="shared" si="14"/>
        <v>12634360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143350</v>
      </c>
      <c r="I276" s="22">
        <f>INDEX(Data[],MATCH($A276,Data[Dist],0),MATCH(I$5,Data[#Headers],0))</f>
        <v>309553</v>
      </c>
      <c r="K276" s="69">
        <f>INDEX('Payment Total'!$A$7:$H$331,MATCH('Payment by Source'!$A276,'Payment Total'!$A$7:$A$331,0),3)-I276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1433491</v>
      </c>
      <c r="V276" s="152">
        <f t="shared" si="13"/>
        <v>143349</v>
      </c>
      <c r="W276" s="152">
        <f t="shared" si="14"/>
        <v>1433490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226678</v>
      </c>
      <c r="I277" s="22">
        <f>INDEX(Data[],MATCH($A277,Data[Dist],0),MATCH(I$5,Data[#Headers],0))</f>
        <v>285502</v>
      </c>
      <c r="K277" s="69">
        <f>INDEX('Payment Total'!$A$7:$H$331,MATCH('Payment by Source'!$A277,'Payment Total'!$A$7:$A$331,0),3)-I277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2266777</v>
      </c>
      <c r="V277" s="152">
        <f t="shared" si="13"/>
        <v>226678</v>
      </c>
      <c r="W277" s="152">
        <f t="shared" si="14"/>
        <v>2266780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117146</v>
      </c>
      <c r="I278" s="22">
        <f>INDEX(Data[],MATCH($A278,Data[Dist],0),MATCH(I$5,Data[#Headers],0))</f>
        <v>151153</v>
      </c>
      <c r="K278" s="69">
        <f>INDEX('Payment Total'!$A$7:$H$331,MATCH('Payment by Source'!$A278,'Payment Total'!$A$7:$A$331,0),3)-I278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1171457</v>
      </c>
      <c r="V278" s="152">
        <f t="shared" si="13"/>
        <v>117146</v>
      </c>
      <c r="W278" s="152">
        <f t="shared" si="14"/>
        <v>1171460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323470</v>
      </c>
      <c r="I279" s="22">
        <f>INDEX(Data[],MATCH($A279,Data[Dist],0),MATCH(I$5,Data[#Headers],0))</f>
        <v>408090</v>
      </c>
      <c r="K279" s="69">
        <f>INDEX('Payment Total'!$A$7:$H$331,MATCH('Payment by Source'!$A279,'Payment Total'!$A$7:$A$331,0),3)-I279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3234724</v>
      </c>
      <c r="V279" s="152">
        <f t="shared" si="13"/>
        <v>323472</v>
      </c>
      <c r="W279" s="152">
        <f t="shared" si="14"/>
        <v>3234720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1915975</v>
      </c>
      <c r="I280" s="22">
        <f>INDEX(Data[],MATCH($A280,Data[Dist],0),MATCH(I$5,Data[#Headers],0))</f>
        <v>2277257</v>
      </c>
      <c r="K280" s="69">
        <f>INDEX('Payment Total'!$A$7:$H$331,MATCH('Payment by Source'!$A280,'Payment Total'!$A$7:$A$331,0),3)-I280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19159748</v>
      </c>
      <c r="V280" s="152">
        <f t="shared" si="13"/>
        <v>1915975</v>
      </c>
      <c r="W280" s="152">
        <f t="shared" si="14"/>
        <v>19159750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70109</v>
      </c>
      <c r="I281" s="22">
        <f>INDEX(Data[],MATCH($A281,Data[Dist],0),MATCH(I$5,Data[#Headers],0))</f>
        <v>91661</v>
      </c>
      <c r="K281" s="69">
        <f>INDEX('Payment Total'!$A$7:$H$331,MATCH('Payment by Source'!$A281,'Payment Total'!$A$7:$A$331,0),3)-I281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701087</v>
      </c>
      <c r="V281" s="152">
        <f t="shared" si="13"/>
        <v>70109</v>
      </c>
      <c r="W281" s="152">
        <f t="shared" si="14"/>
        <v>701090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420867</v>
      </c>
      <c r="I282" s="22">
        <f>INDEX(Data[],MATCH($A282,Data[Dist],0),MATCH(I$5,Data[#Headers],0))</f>
        <v>551086</v>
      </c>
      <c r="K282" s="69">
        <f>INDEX('Payment Total'!$A$7:$H$331,MATCH('Payment by Source'!$A282,'Payment Total'!$A$7:$A$331,0),3)-I282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4208670</v>
      </c>
      <c r="V282" s="152">
        <f t="shared" si="13"/>
        <v>420867</v>
      </c>
      <c r="W282" s="152">
        <f t="shared" si="14"/>
        <v>4208670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407196</v>
      </c>
      <c r="I283" s="22">
        <f>INDEX(Data[],MATCH($A283,Data[Dist],0),MATCH(I$5,Data[#Headers],0))</f>
        <v>515480</v>
      </c>
      <c r="K283" s="69">
        <f>INDEX('Payment Total'!$A$7:$H$331,MATCH('Payment by Source'!$A283,'Payment Total'!$A$7:$A$331,0),3)-I283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4071960</v>
      </c>
      <c r="V283" s="152">
        <f t="shared" si="13"/>
        <v>407196</v>
      </c>
      <c r="W283" s="152">
        <f t="shared" si="14"/>
        <v>4071960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478078</v>
      </c>
      <c r="I284" s="22">
        <f>INDEX(Data[],MATCH($A284,Data[Dist],0),MATCH(I$5,Data[#Headers],0))</f>
        <v>586196</v>
      </c>
      <c r="K284" s="69">
        <f>INDEX('Payment Total'!$A$7:$H$331,MATCH('Payment by Source'!$A284,'Payment Total'!$A$7:$A$331,0),3)-I284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4780780</v>
      </c>
      <c r="V284" s="152">
        <f t="shared" si="13"/>
        <v>478078</v>
      </c>
      <c r="W284" s="152">
        <f t="shared" si="14"/>
        <v>4780780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273815</v>
      </c>
      <c r="I285" s="22">
        <f>INDEX(Data[],MATCH($A285,Data[Dist],0),MATCH(I$5,Data[#Headers],0))</f>
        <v>341355</v>
      </c>
      <c r="K285" s="69">
        <f>INDEX('Payment Total'!$A$7:$H$331,MATCH('Payment by Source'!$A285,'Payment Total'!$A$7:$A$331,0),3)-I285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2738143</v>
      </c>
      <c r="V285" s="152">
        <f t="shared" si="13"/>
        <v>273814</v>
      </c>
      <c r="W285" s="152">
        <f t="shared" si="14"/>
        <v>2738140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363033</v>
      </c>
      <c r="I286" s="22">
        <f>INDEX(Data[],MATCH($A286,Data[Dist],0),MATCH(I$5,Data[#Headers],0))</f>
        <v>456058</v>
      </c>
      <c r="K286" s="69">
        <f>INDEX('Payment Total'!$A$7:$H$331,MATCH('Payment by Source'!$A286,'Payment Total'!$A$7:$A$331,0),3)-I286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3630332</v>
      </c>
      <c r="V286" s="152">
        <f t="shared" si="13"/>
        <v>363033</v>
      </c>
      <c r="W286" s="152">
        <f t="shared" si="14"/>
        <v>3630330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139638</v>
      </c>
      <c r="I287" s="22">
        <f>INDEX(Data[],MATCH($A287,Data[Dist],0),MATCH(I$5,Data[#Headers],0))</f>
        <v>178400</v>
      </c>
      <c r="K287" s="69">
        <f>INDEX('Payment Total'!$A$7:$H$331,MATCH('Payment by Source'!$A287,'Payment Total'!$A$7:$A$331,0),3)-I287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1396381</v>
      </c>
      <c r="V287" s="152">
        <f t="shared" si="13"/>
        <v>139638</v>
      </c>
      <c r="W287" s="152">
        <f t="shared" si="14"/>
        <v>1396380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231476</v>
      </c>
      <c r="I288" s="22">
        <f>INDEX(Data[],MATCH($A288,Data[Dist],0),MATCH(I$5,Data[#Headers],0))</f>
        <v>278153</v>
      </c>
      <c r="K288" s="69">
        <f>INDEX('Payment Total'!$A$7:$H$331,MATCH('Payment by Source'!$A288,'Payment Total'!$A$7:$A$331,0),3)-I288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2314767</v>
      </c>
      <c r="V288" s="152">
        <f t="shared" si="13"/>
        <v>231477</v>
      </c>
      <c r="W288" s="152">
        <f t="shared" si="14"/>
        <v>2314770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166669</v>
      </c>
      <c r="I289" s="22">
        <f>INDEX(Data[],MATCH($A289,Data[Dist],0),MATCH(I$5,Data[#Headers],0))</f>
        <v>222187</v>
      </c>
      <c r="K289" s="69">
        <f>INDEX('Payment Total'!$A$7:$H$331,MATCH('Payment by Source'!$A289,'Payment Total'!$A$7:$A$331,0),3)-I289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1666689</v>
      </c>
      <c r="V289" s="152">
        <f t="shared" si="13"/>
        <v>166669</v>
      </c>
      <c r="W289" s="152">
        <f t="shared" si="14"/>
        <v>1666690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210494</v>
      </c>
      <c r="I290" s="22">
        <f>INDEX(Data[],MATCH($A290,Data[Dist],0),MATCH(I$5,Data[#Headers],0))</f>
        <v>255879</v>
      </c>
      <c r="K290" s="69">
        <f>INDEX('Payment Total'!$A$7:$H$331,MATCH('Payment by Source'!$A290,'Payment Total'!$A$7:$A$331,0),3)-I290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2104944</v>
      </c>
      <c r="V290" s="152">
        <f t="shared" si="13"/>
        <v>210494</v>
      </c>
      <c r="W290" s="152">
        <f t="shared" si="14"/>
        <v>2104940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60286</v>
      </c>
      <c r="I291" s="22">
        <f>INDEX(Data[],MATCH($A291,Data[Dist],0),MATCH(I$5,Data[#Headers],0))</f>
        <v>80979</v>
      </c>
      <c r="K291" s="69">
        <f>INDEX('Payment Total'!$A$7:$H$331,MATCH('Payment by Source'!$A291,'Payment Total'!$A$7:$A$331,0),3)-I291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602868</v>
      </c>
      <c r="V291" s="152">
        <f t="shared" si="13"/>
        <v>60287</v>
      </c>
      <c r="W291" s="152">
        <f t="shared" si="14"/>
        <v>602870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414622</v>
      </c>
      <c r="I292" s="22">
        <f>INDEX(Data[],MATCH($A292,Data[Dist],0),MATCH(I$5,Data[#Headers],0))</f>
        <v>514580</v>
      </c>
      <c r="K292" s="69">
        <f>INDEX('Payment Total'!$A$7:$H$331,MATCH('Payment by Source'!$A292,'Payment Total'!$A$7:$A$331,0),3)-I292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4146216</v>
      </c>
      <c r="V292" s="152">
        <f t="shared" si="13"/>
        <v>414622</v>
      </c>
      <c r="W292" s="152">
        <f t="shared" si="14"/>
        <v>4146220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101624</v>
      </c>
      <c r="I293" s="22">
        <f>INDEX(Data[],MATCH($A293,Data[Dist],0),MATCH(I$5,Data[#Headers],0))</f>
        <v>163269</v>
      </c>
      <c r="K293" s="69">
        <f>INDEX('Payment Total'!$A$7:$H$331,MATCH('Payment by Source'!$A293,'Payment Total'!$A$7:$A$331,0),3)-I293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1016243</v>
      </c>
      <c r="V293" s="152">
        <f t="shared" si="13"/>
        <v>101624</v>
      </c>
      <c r="W293" s="152">
        <f t="shared" si="14"/>
        <v>1016240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1886570</v>
      </c>
      <c r="I294" s="22">
        <f>INDEX(Data[],MATCH($A294,Data[Dist],0),MATCH(I$5,Data[#Headers],0))</f>
        <v>2369920</v>
      </c>
      <c r="K294" s="69">
        <f>INDEX('Payment Total'!$A$7:$H$331,MATCH('Payment by Source'!$A294,'Payment Total'!$A$7:$A$331,0),3)-I294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18865704</v>
      </c>
      <c r="V294" s="152">
        <f t="shared" si="13"/>
        <v>1886570</v>
      </c>
      <c r="W294" s="152">
        <f t="shared" si="14"/>
        <v>18865700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490631</v>
      </c>
      <c r="I295" s="22">
        <f>INDEX(Data[],MATCH($A295,Data[Dist],0),MATCH(I$5,Data[#Headers],0))</f>
        <v>624856</v>
      </c>
      <c r="K295" s="69">
        <f>INDEX('Payment Total'!$A$7:$H$331,MATCH('Payment by Source'!$A295,'Payment Total'!$A$7:$A$331,0),3)-I295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4906323</v>
      </c>
      <c r="V295" s="152">
        <f t="shared" si="13"/>
        <v>490632</v>
      </c>
      <c r="W295" s="152">
        <f t="shared" si="14"/>
        <v>4906320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473624</v>
      </c>
      <c r="I296" s="22">
        <f>INDEX(Data[],MATCH($A296,Data[Dist],0),MATCH(I$5,Data[#Headers],0))</f>
        <v>598679</v>
      </c>
      <c r="K296" s="69">
        <f>INDEX('Payment Total'!$A$7:$H$331,MATCH('Payment by Source'!$A296,'Payment Total'!$A$7:$A$331,0),3)-I296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4736244</v>
      </c>
      <c r="V296" s="152">
        <f t="shared" si="13"/>
        <v>473624</v>
      </c>
      <c r="W296" s="152">
        <f t="shared" si="14"/>
        <v>4736240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165667</v>
      </c>
      <c r="I297" s="22">
        <f>INDEX(Data[],MATCH($A297,Data[Dist],0),MATCH(I$5,Data[#Headers],0))</f>
        <v>208812</v>
      </c>
      <c r="K297" s="69">
        <f>INDEX('Payment Total'!$A$7:$H$331,MATCH('Payment by Source'!$A297,'Payment Total'!$A$7:$A$331,0),3)-I297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1656678</v>
      </c>
      <c r="V297" s="152">
        <f t="shared" si="13"/>
        <v>165668</v>
      </c>
      <c r="W297" s="152">
        <f t="shared" si="14"/>
        <v>1656680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948622</v>
      </c>
      <c r="I298" s="22">
        <f>INDEX(Data[],MATCH($A298,Data[Dist],0),MATCH(I$5,Data[#Headers],0))</f>
        <v>1175198</v>
      </c>
      <c r="K298" s="69">
        <f>INDEX('Payment Total'!$A$7:$H$331,MATCH('Payment by Source'!$A298,'Payment Total'!$A$7:$A$331,0),3)-I298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9486210</v>
      </c>
      <c r="V298" s="152">
        <f t="shared" si="13"/>
        <v>948621</v>
      </c>
      <c r="W298" s="152">
        <f t="shared" si="14"/>
        <v>9486210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304918</v>
      </c>
      <c r="I299" s="22">
        <f>INDEX(Data[],MATCH($A299,Data[Dist],0),MATCH(I$5,Data[#Headers],0))</f>
        <v>378067</v>
      </c>
      <c r="K299" s="69">
        <f>INDEX('Payment Total'!$A$7:$H$331,MATCH('Payment by Source'!$A299,'Payment Total'!$A$7:$A$331,0),3)-I299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3049190</v>
      </c>
      <c r="V299" s="152">
        <f t="shared" si="13"/>
        <v>304919</v>
      </c>
      <c r="W299" s="152">
        <f t="shared" si="14"/>
        <v>3049190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399116</v>
      </c>
      <c r="I300" s="22">
        <f>INDEX(Data[],MATCH($A300,Data[Dist],0),MATCH(I$5,Data[#Headers],0))</f>
        <v>513664</v>
      </c>
      <c r="K300" s="69">
        <f>INDEX('Payment Total'!$A$7:$H$331,MATCH('Payment by Source'!$A300,'Payment Total'!$A$7:$A$331,0),3)-I300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3991172</v>
      </c>
      <c r="V300" s="152">
        <f t="shared" si="13"/>
        <v>399117</v>
      </c>
      <c r="W300" s="152">
        <f t="shared" si="14"/>
        <v>3991170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299452</v>
      </c>
      <c r="I301" s="22">
        <f>INDEX(Data[],MATCH($A301,Data[Dist],0),MATCH(I$5,Data[#Headers],0))</f>
        <v>374319</v>
      </c>
      <c r="K301" s="69">
        <f>INDEX('Payment Total'!$A$7:$H$331,MATCH('Payment by Source'!$A301,'Payment Total'!$A$7:$A$331,0),3)-I301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2994505</v>
      </c>
      <c r="V301" s="152">
        <f t="shared" si="13"/>
        <v>299451</v>
      </c>
      <c r="W301" s="152">
        <f t="shared" si="14"/>
        <v>2994510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382058</v>
      </c>
      <c r="I302" s="22">
        <f>INDEX(Data[],MATCH($A302,Data[Dist],0),MATCH(I$5,Data[#Headers],0))</f>
        <v>480127</v>
      </c>
      <c r="K302" s="69">
        <f>INDEX('Payment Total'!$A$7:$H$331,MATCH('Payment by Source'!$A302,'Payment Total'!$A$7:$A$331,0),3)-I302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3820581</v>
      </c>
      <c r="V302" s="152">
        <f t="shared" si="13"/>
        <v>382058</v>
      </c>
      <c r="W302" s="152">
        <f t="shared" si="14"/>
        <v>3820580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1021591</v>
      </c>
      <c r="I303" s="22">
        <f>INDEX(Data[],MATCH($A303,Data[Dist],0),MATCH(I$5,Data[#Headers],0))</f>
        <v>1246420</v>
      </c>
      <c r="K303" s="69">
        <f>INDEX('Payment Total'!$A$7:$H$331,MATCH('Payment by Source'!$A303,'Payment Total'!$A$7:$A$331,0),3)-I303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10215914</v>
      </c>
      <c r="V303" s="152">
        <f t="shared" si="13"/>
        <v>1021591</v>
      </c>
      <c r="W303" s="152">
        <f t="shared" si="14"/>
        <v>10215910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7843441</v>
      </c>
      <c r="I304" s="22">
        <f>INDEX(Data[],MATCH($A304,Data[Dist],0),MATCH(I$5,Data[#Headers],0))</f>
        <v>9286259</v>
      </c>
      <c r="K304" s="69">
        <f>INDEX('Payment Total'!$A$7:$H$331,MATCH('Payment by Source'!$A304,'Payment Total'!$A$7:$A$331,0),3)-I304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78434409</v>
      </c>
      <c r="V304" s="152">
        <f t="shared" si="13"/>
        <v>7843441</v>
      </c>
      <c r="W304" s="152">
        <f t="shared" si="14"/>
        <v>78434410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6780172</v>
      </c>
      <c r="I305" s="22">
        <f>INDEX(Data[],MATCH($A305,Data[Dist],0),MATCH(I$5,Data[#Headers],0))</f>
        <v>8301855</v>
      </c>
      <c r="K305" s="69">
        <f>INDEX('Payment Total'!$A$7:$H$331,MATCH('Payment by Source'!$A305,'Payment Total'!$A$7:$A$331,0),3)-I305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67801713</v>
      </c>
      <c r="V305" s="152">
        <f t="shared" si="13"/>
        <v>6780171</v>
      </c>
      <c r="W305" s="152">
        <f t="shared" si="14"/>
        <v>67801710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1266526</v>
      </c>
      <c r="I306" s="22">
        <f>INDEX(Data[],MATCH($A306,Data[Dist],0),MATCH(I$5,Data[#Headers],0))</f>
        <v>1570468</v>
      </c>
      <c r="K306" s="69">
        <f>INDEX('Payment Total'!$A$7:$H$331,MATCH('Payment by Source'!$A306,'Payment Total'!$A$7:$A$331,0),3)-I306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12665269</v>
      </c>
      <c r="V306" s="152">
        <f t="shared" si="13"/>
        <v>1266527</v>
      </c>
      <c r="W306" s="152">
        <f t="shared" si="14"/>
        <v>12665270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283432</v>
      </c>
      <c r="I307" s="22">
        <f>INDEX(Data[],MATCH($A307,Data[Dist],0),MATCH(I$5,Data[#Headers],0))</f>
        <v>366243</v>
      </c>
      <c r="K307" s="69">
        <f>INDEX('Payment Total'!$A$7:$H$331,MATCH('Payment by Source'!$A307,'Payment Total'!$A$7:$A$331,0),3)-I307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2834329</v>
      </c>
      <c r="V307" s="152">
        <f t="shared" si="13"/>
        <v>283433</v>
      </c>
      <c r="W307" s="152">
        <f t="shared" si="14"/>
        <v>2834330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931820</v>
      </c>
      <c r="I308" s="22">
        <f>INDEX(Data[],MATCH($A308,Data[Dist],0),MATCH(I$5,Data[#Headers],0))</f>
        <v>1179684</v>
      </c>
      <c r="K308" s="69">
        <f>INDEX('Payment Total'!$A$7:$H$331,MATCH('Payment by Source'!$A308,'Payment Total'!$A$7:$A$331,0),3)-I308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9318196</v>
      </c>
      <c r="V308" s="152">
        <f t="shared" si="13"/>
        <v>931820</v>
      </c>
      <c r="W308" s="152">
        <f t="shared" si="14"/>
        <v>9318200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125085</v>
      </c>
      <c r="I309" s="22">
        <f>INDEX(Data[],MATCH($A309,Data[Dist],0),MATCH(I$5,Data[#Headers],0))</f>
        <v>172217</v>
      </c>
      <c r="K309" s="69">
        <f>INDEX('Payment Total'!$A$7:$H$331,MATCH('Payment by Source'!$A309,'Payment Total'!$A$7:$A$331,0),3)-I309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1250862</v>
      </c>
      <c r="V309" s="152">
        <f t="shared" si="13"/>
        <v>125086</v>
      </c>
      <c r="W309" s="152">
        <f t="shared" si="14"/>
        <v>1250860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386750</v>
      </c>
      <c r="I310" s="22">
        <f>INDEX(Data[],MATCH($A310,Data[Dist],0),MATCH(I$5,Data[#Headers],0))</f>
        <v>497628</v>
      </c>
      <c r="K310" s="69">
        <f>INDEX('Payment Total'!$A$7:$H$331,MATCH('Payment by Source'!$A310,'Payment Total'!$A$7:$A$331,0),3)-I310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3867505</v>
      </c>
      <c r="V310" s="152">
        <f t="shared" si="13"/>
        <v>386751</v>
      </c>
      <c r="W310" s="152">
        <f t="shared" si="14"/>
        <v>3867510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212252</v>
      </c>
      <c r="I311" s="22">
        <f>INDEX(Data[],MATCH($A311,Data[Dist],0),MATCH(I$5,Data[#Headers],0))</f>
        <v>280478</v>
      </c>
      <c r="K311" s="69">
        <f>INDEX('Payment Total'!$A$7:$H$331,MATCH('Payment by Source'!$A311,'Payment Total'!$A$7:$A$331,0),3)-I311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2122532</v>
      </c>
      <c r="V311" s="152">
        <f t="shared" si="13"/>
        <v>212253</v>
      </c>
      <c r="W311" s="152">
        <f t="shared" si="14"/>
        <v>2122530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122377</v>
      </c>
      <c r="I312" s="22">
        <f>INDEX(Data[],MATCH($A312,Data[Dist],0),MATCH(I$5,Data[#Headers],0))</f>
        <v>162710</v>
      </c>
      <c r="K312" s="69">
        <f>INDEX('Payment Total'!$A$7:$H$331,MATCH('Payment by Source'!$A312,'Payment Total'!$A$7:$A$331,0),3)-I312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1223779</v>
      </c>
      <c r="V312" s="152">
        <f t="shared" si="13"/>
        <v>122378</v>
      </c>
      <c r="W312" s="152">
        <f t="shared" si="14"/>
        <v>1223780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703800</v>
      </c>
      <c r="I313" s="22">
        <f>INDEX(Data[],MATCH($A313,Data[Dist],0),MATCH(I$5,Data[#Headers],0))</f>
        <v>893554</v>
      </c>
      <c r="K313" s="69">
        <f>INDEX('Payment Total'!$A$7:$H$331,MATCH('Payment by Source'!$A313,'Payment Total'!$A$7:$A$331,0),3)-I313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7037997</v>
      </c>
      <c r="V313" s="152">
        <f t="shared" si="13"/>
        <v>703800</v>
      </c>
      <c r="W313" s="152">
        <f t="shared" si="14"/>
        <v>7038000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3981265</v>
      </c>
      <c r="I314" s="22">
        <f>INDEX(Data[],MATCH($A314,Data[Dist],0),MATCH(I$5,Data[#Headers],0))</f>
        <v>5105829</v>
      </c>
      <c r="K314" s="69">
        <f>INDEX('Payment Total'!$A$7:$H$331,MATCH('Payment by Source'!$A314,'Payment Total'!$A$7:$A$331,0),3)-I314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39812648</v>
      </c>
      <c r="V314" s="152">
        <f t="shared" si="13"/>
        <v>3981265</v>
      </c>
      <c r="W314" s="152">
        <f t="shared" si="14"/>
        <v>39812650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1566339</v>
      </c>
      <c r="I315" s="22">
        <f>INDEX(Data[],MATCH($A315,Data[Dist],0),MATCH(I$5,Data[#Headers],0))</f>
        <v>2047802</v>
      </c>
      <c r="K315" s="69">
        <f>INDEX('Payment Total'!$A$7:$H$331,MATCH('Payment by Source'!$A315,'Payment Total'!$A$7:$A$331,0),3)-I315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15663390</v>
      </c>
      <c r="V315" s="152">
        <f t="shared" si="13"/>
        <v>1566339</v>
      </c>
      <c r="W315" s="152">
        <f t="shared" si="14"/>
        <v>15663390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153057</v>
      </c>
      <c r="I316" s="22">
        <f>INDEX(Data[],MATCH($A316,Data[Dist],0),MATCH(I$5,Data[#Headers],0))</f>
        <v>199580</v>
      </c>
      <c r="K316" s="69">
        <f>INDEX('Payment Total'!$A$7:$H$331,MATCH('Payment by Source'!$A316,'Payment Total'!$A$7:$A$331,0),3)-I316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1530571</v>
      </c>
      <c r="V316" s="152">
        <f t="shared" si="13"/>
        <v>153057</v>
      </c>
      <c r="W316" s="152">
        <f t="shared" si="14"/>
        <v>1530570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810786</v>
      </c>
      <c r="I317" s="22">
        <f>INDEX(Data[],MATCH($A317,Data[Dist],0),MATCH(I$5,Data[#Headers],0))</f>
        <v>981665</v>
      </c>
      <c r="K317" s="69">
        <f>INDEX('Payment Total'!$A$7:$H$331,MATCH('Payment by Source'!$A317,'Payment Total'!$A$7:$A$331,0),3)-I317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8107853</v>
      </c>
      <c r="V317" s="152">
        <f t="shared" si="13"/>
        <v>810785</v>
      </c>
      <c r="W317" s="152">
        <f t="shared" si="14"/>
        <v>8107850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427403</v>
      </c>
      <c r="I318" s="22">
        <f>INDEX(Data[],MATCH($A318,Data[Dist],0),MATCH(I$5,Data[#Headers],0))</f>
        <v>563573</v>
      </c>
      <c r="K318" s="69">
        <f>INDEX('Payment Total'!$A$7:$H$331,MATCH('Payment by Source'!$A318,'Payment Total'!$A$7:$A$331,0),3)-I318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4274046</v>
      </c>
      <c r="V318" s="152">
        <f t="shared" si="13"/>
        <v>427405</v>
      </c>
      <c r="W318" s="152">
        <f t="shared" si="14"/>
        <v>4274050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410749</v>
      </c>
      <c r="I319" s="22">
        <f>INDEX(Data[],MATCH($A319,Data[Dist],0),MATCH(I$5,Data[#Headers],0))</f>
        <v>520864</v>
      </c>
      <c r="K319" s="69">
        <f>INDEX('Payment Total'!$A$7:$H$331,MATCH('Payment by Source'!$A319,'Payment Total'!$A$7:$A$331,0),3)-I319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4107490</v>
      </c>
      <c r="V319" s="152">
        <f t="shared" si="13"/>
        <v>410749</v>
      </c>
      <c r="W319" s="152">
        <f t="shared" si="14"/>
        <v>4107490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318536</v>
      </c>
      <c r="I320" s="22">
        <f>INDEX(Data[],MATCH($A320,Data[Dist],0),MATCH(I$5,Data[#Headers],0))</f>
        <v>402218</v>
      </c>
      <c r="K320" s="69">
        <f>INDEX('Payment Total'!$A$7:$H$331,MATCH('Payment by Source'!$A320,'Payment Total'!$A$7:$A$331,0),3)-I320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3185363</v>
      </c>
      <c r="V320" s="152">
        <f t="shared" si="13"/>
        <v>318536</v>
      </c>
      <c r="W320" s="152">
        <f t="shared" si="14"/>
        <v>3185360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532970</v>
      </c>
      <c r="I321" s="22">
        <f>INDEX(Data[],MATCH($A321,Data[Dist],0),MATCH(I$5,Data[#Headers],0))</f>
        <v>643721</v>
      </c>
      <c r="K321" s="69">
        <f>INDEX('Payment Total'!$A$7:$H$331,MATCH('Payment by Source'!$A321,'Payment Total'!$A$7:$A$331,0),3)-I321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5329698</v>
      </c>
      <c r="V321" s="152">
        <f t="shared" si="13"/>
        <v>532970</v>
      </c>
      <c r="W321" s="152">
        <f t="shared" si="14"/>
        <v>5329700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199104</v>
      </c>
      <c r="I322" s="22">
        <f>INDEX(Data[],MATCH($A322,Data[Dist],0),MATCH(I$5,Data[#Headers],0))</f>
        <v>276369</v>
      </c>
      <c r="K322" s="69">
        <f>INDEX('Payment Total'!$A$7:$H$331,MATCH('Payment by Source'!$A322,'Payment Total'!$A$7:$A$331,0),3)-I322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1991038</v>
      </c>
      <c r="V322" s="152">
        <f t="shared" si="13"/>
        <v>199104</v>
      </c>
      <c r="W322" s="152">
        <f t="shared" si="14"/>
        <v>1991040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75717</v>
      </c>
      <c r="I323" s="22">
        <f>INDEX(Data[],MATCH($A323,Data[Dist],0),MATCH(I$5,Data[#Headers],0))</f>
        <v>105220</v>
      </c>
      <c r="K323" s="69">
        <f>INDEX('Payment Total'!$A$7:$H$331,MATCH('Payment by Source'!$A323,'Payment Total'!$A$7:$A$331,0),3)-I323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757163</v>
      </c>
      <c r="V323" s="152">
        <f t="shared" si="13"/>
        <v>75716</v>
      </c>
      <c r="W323" s="152">
        <f t="shared" si="14"/>
        <v>757160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622875</v>
      </c>
      <c r="I324" s="22">
        <f>INDEX(Data[],MATCH($A324,Data[Dist],0),MATCH(I$5,Data[#Headers],0))</f>
        <v>781131</v>
      </c>
      <c r="K324" s="69">
        <f>INDEX('Payment Total'!$A$7:$H$331,MATCH('Payment by Source'!$A324,'Payment Total'!$A$7:$A$331,0),3)-I324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6228749</v>
      </c>
      <c r="V324" s="152">
        <f t="shared" si="13"/>
        <v>622875</v>
      </c>
      <c r="W324" s="152">
        <f t="shared" si="14"/>
        <v>6228750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505917</v>
      </c>
      <c r="I325" s="22">
        <f>INDEX(Data[],MATCH($A325,Data[Dist],0),MATCH(I$5,Data[#Headers],0))</f>
        <v>628581</v>
      </c>
      <c r="K325" s="69">
        <f>INDEX('Payment Total'!$A$7:$H$331,MATCH('Payment by Source'!$A325,'Payment Total'!$A$7:$A$331,0),3)-I325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5059160</v>
      </c>
      <c r="V325" s="152">
        <f t="shared" si="13"/>
        <v>505916</v>
      </c>
      <c r="W325" s="152">
        <f t="shared" si="14"/>
        <v>5059160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173974</v>
      </c>
      <c r="I326" s="22">
        <f>INDEX(Data[],MATCH($A326,Data[Dist],0),MATCH(I$5,Data[#Headers],0))</f>
        <v>218248</v>
      </c>
      <c r="K326" s="69">
        <f>INDEX('Payment Total'!$A$7:$H$331,MATCH('Payment by Source'!$A326,'Payment Total'!$A$7:$A$331,0),3)-I326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1739743</v>
      </c>
      <c r="V326" s="152">
        <f t="shared" si="13"/>
        <v>173974</v>
      </c>
      <c r="W326" s="152">
        <f t="shared" si="14"/>
        <v>1739740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963330</v>
      </c>
      <c r="I327" s="22">
        <f>INDEX(Data[],MATCH($A327,Data[Dist],0),MATCH(I$5,Data[#Headers],0))</f>
        <v>1181654</v>
      </c>
      <c r="K327" s="69">
        <f>INDEX('Payment Total'!$A$7:$H$331,MATCH('Payment by Source'!$A327,'Payment Total'!$A$7:$A$331,0),3)-I327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9633299</v>
      </c>
      <c r="V327" s="152">
        <f t="shared" ref="V327:V329" si="16">ROUND(U327/10,0)</f>
        <v>963330</v>
      </c>
      <c r="W327" s="152">
        <f t="shared" ref="W327:W329" si="17">V327*10</f>
        <v>9633300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252445</v>
      </c>
      <c r="I328" s="22">
        <f>INDEX(Data[],MATCH($A328,Data[Dist],0),MATCH(I$5,Data[#Headers],0))</f>
        <v>325298</v>
      </c>
      <c r="K328" s="69">
        <f>INDEX('Payment Total'!$A$7:$H$331,MATCH('Payment by Source'!$A328,'Payment Total'!$A$7:$A$331,0),3)-I328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2524462</v>
      </c>
      <c r="V328" s="152">
        <f t="shared" si="16"/>
        <v>252446</v>
      </c>
      <c r="W328" s="152">
        <f t="shared" si="17"/>
        <v>2524460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294305</v>
      </c>
      <c r="I329" s="22">
        <f>INDEX(Data[],MATCH($A329,Data[Dist],0),MATCH(I$5,Data[#Headers],0))</f>
        <v>365205</v>
      </c>
      <c r="K329" s="69">
        <f>INDEX('Payment Total'!$A$7:$H$331,MATCH('Payment by Source'!$A329,'Payment Total'!$A$7:$A$331,0),3)-I329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2943054</v>
      </c>
      <c r="V329" s="152">
        <f t="shared" si="16"/>
        <v>294305</v>
      </c>
      <c r="W329" s="152">
        <f t="shared" si="17"/>
        <v>2943050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593225</v>
      </c>
      <c r="I330" s="22">
        <f>INDEX(Data[],MATCH($A330,Data[Dist],0),MATCH(I$5,Data[#Headers],0))</f>
        <v>740964</v>
      </c>
      <c r="K330" s="69">
        <f>INDEX('Payment Total'!$A$7:$H$331,MATCH('Payment by Source'!$A330,'Payment Total'!$A$7:$A$331,0),3)-I330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5932253</v>
      </c>
      <c r="V330" s="152">
        <f>ROUND(U330/10,0)</f>
        <v>593225</v>
      </c>
      <c r="W330" s="152">
        <f>V330*10</f>
        <v>5932250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281151247</v>
      </c>
      <c r="I331" s="24">
        <f t="shared" si="18"/>
        <v>347378462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F327" sqref="F327:G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15767</v>
      </c>
      <c r="I2" s="1">
        <v>0</v>
      </c>
      <c r="J2" s="3">
        <v>3892535</v>
      </c>
      <c r="K2" s="3">
        <v>3876768</v>
      </c>
      <c r="L2" s="3">
        <v>3876768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2884012</v>
      </c>
      <c r="T2" s="3">
        <v>2884012</v>
      </c>
      <c r="U2" s="3">
        <v>389254</v>
      </c>
      <c r="V2" s="3">
        <v>389254</v>
      </c>
      <c r="W2" s="3">
        <v>389254</v>
      </c>
      <c r="X2" s="3">
        <v>389254</v>
      </c>
      <c r="Y2" s="3">
        <v>386625</v>
      </c>
      <c r="Z2" s="3">
        <v>386625</v>
      </c>
      <c r="AA2" s="4">
        <v>386626</v>
      </c>
      <c r="AB2" s="4">
        <v>386626</v>
      </c>
      <c r="AC2" s="4">
        <v>386626</v>
      </c>
      <c r="AD2" s="4">
        <v>386624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1943641</v>
      </c>
      <c r="AJ2" s="4">
        <v>2330266</v>
      </c>
      <c r="AK2" s="4">
        <v>2716892</v>
      </c>
      <c r="AL2" s="4">
        <v>3103518</v>
      </c>
      <c r="AM2" s="4">
        <v>3490144</v>
      </c>
      <c r="AN2" s="4">
        <v>3876768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7036</v>
      </c>
      <c r="I3" s="3">
        <v>0</v>
      </c>
      <c r="J3" s="3">
        <v>1933911</v>
      </c>
      <c r="K3" s="3">
        <v>1926875</v>
      </c>
      <c r="L3" s="3">
        <v>1926875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1482873</v>
      </c>
      <c r="T3" s="3">
        <v>1482873</v>
      </c>
      <c r="U3" s="3">
        <v>193391</v>
      </c>
      <c r="V3" s="3">
        <v>193391</v>
      </c>
      <c r="W3" s="3">
        <v>193391</v>
      </c>
      <c r="X3" s="3">
        <v>193391</v>
      </c>
      <c r="Y3" s="3">
        <v>192219</v>
      </c>
      <c r="Z3" s="3">
        <v>192219</v>
      </c>
      <c r="AA3" s="4">
        <v>192218</v>
      </c>
      <c r="AB3" s="4">
        <v>192218</v>
      </c>
      <c r="AC3" s="4">
        <v>192218</v>
      </c>
      <c r="AD3" s="4">
        <v>192219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965783</v>
      </c>
      <c r="AJ3" s="4">
        <v>1158002</v>
      </c>
      <c r="AK3" s="4">
        <v>1350220</v>
      </c>
      <c r="AL3" s="4">
        <v>1542438</v>
      </c>
      <c r="AM3" s="4">
        <v>1734656</v>
      </c>
      <c r="AN3" s="4">
        <v>1926875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48947</v>
      </c>
      <c r="I4" s="1">
        <v>0</v>
      </c>
      <c r="J4" s="3">
        <v>15581229</v>
      </c>
      <c r="K4" s="3">
        <v>15532282</v>
      </c>
      <c r="L4" s="3">
        <v>15532282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12882900</v>
      </c>
      <c r="T4" s="3">
        <v>12882900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1549965</v>
      </c>
      <c r="Z4" s="3">
        <v>1549965</v>
      </c>
      <c r="AA4" s="4">
        <v>1549965</v>
      </c>
      <c r="AB4" s="4">
        <v>1549965</v>
      </c>
      <c r="AC4" s="4">
        <v>1549965</v>
      </c>
      <c r="AD4" s="4">
        <v>1549965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7782457</v>
      </c>
      <c r="AJ4" s="4">
        <v>9332422</v>
      </c>
      <c r="AK4" s="4">
        <v>10882387</v>
      </c>
      <c r="AL4" s="4">
        <v>12432352</v>
      </c>
      <c r="AM4" s="4">
        <v>13982317</v>
      </c>
      <c r="AN4" s="4">
        <v>15532282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12753</v>
      </c>
      <c r="I5" s="1">
        <v>0</v>
      </c>
      <c r="J5" s="3">
        <v>3986222</v>
      </c>
      <c r="K5" s="3">
        <v>3973469</v>
      </c>
      <c r="L5" s="3">
        <v>3973469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3203520</v>
      </c>
      <c r="T5" s="3">
        <v>3203520</v>
      </c>
      <c r="U5" s="3">
        <v>398622</v>
      </c>
      <c r="V5" s="3">
        <v>398622</v>
      </c>
      <c r="W5" s="3">
        <v>398622</v>
      </c>
      <c r="X5" s="3">
        <v>398622</v>
      </c>
      <c r="Y5" s="3">
        <v>396497</v>
      </c>
      <c r="Z5" s="3">
        <v>396497</v>
      </c>
      <c r="AA5" s="4">
        <v>396497</v>
      </c>
      <c r="AB5" s="4">
        <v>396497</v>
      </c>
      <c r="AC5" s="4">
        <v>396497</v>
      </c>
      <c r="AD5" s="4">
        <v>396496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1990985</v>
      </c>
      <c r="AJ5" s="4">
        <v>2387482</v>
      </c>
      <c r="AK5" s="4">
        <v>2783979</v>
      </c>
      <c r="AL5" s="4">
        <v>3180476</v>
      </c>
      <c r="AM5" s="4">
        <v>3576973</v>
      </c>
      <c r="AN5" s="4">
        <v>3973469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4815</v>
      </c>
      <c r="I6" s="3">
        <v>0</v>
      </c>
      <c r="J6" s="3">
        <v>1023631</v>
      </c>
      <c r="K6" s="3">
        <v>1018816</v>
      </c>
      <c r="L6" s="3">
        <v>1018816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753785</v>
      </c>
      <c r="T6" s="3">
        <v>753785</v>
      </c>
      <c r="U6" s="3">
        <v>102363</v>
      </c>
      <c r="V6" s="3">
        <v>102363</v>
      </c>
      <c r="W6" s="3">
        <v>102363</v>
      </c>
      <c r="X6" s="3">
        <v>102363</v>
      </c>
      <c r="Y6" s="3">
        <v>101561</v>
      </c>
      <c r="Z6" s="3">
        <v>101561</v>
      </c>
      <c r="AA6" s="4">
        <v>101561</v>
      </c>
      <c r="AB6" s="4">
        <v>101561</v>
      </c>
      <c r="AC6" s="4">
        <v>101561</v>
      </c>
      <c r="AD6" s="4">
        <v>101559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511013</v>
      </c>
      <c r="AJ6" s="4">
        <v>612574</v>
      </c>
      <c r="AK6" s="4">
        <v>714135</v>
      </c>
      <c r="AL6" s="4">
        <v>815696</v>
      </c>
      <c r="AM6" s="4">
        <v>917257</v>
      </c>
      <c r="AN6" s="4">
        <v>1018816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25253</v>
      </c>
      <c r="I7" s="3">
        <v>0</v>
      </c>
      <c r="J7" s="3">
        <v>8268500</v>
      </c>
      <c r="K7" s="3">
        <v>8243247</v>
      </c>
      <c r="L7" s="3">
        <v>8243247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6767611</v>
      </c>
      <c r="T7" s="3">
        <v>6767611</v>
      </c>
      <c r="U7" s="3">
        <v>826850</v>
      </c>
      <c r="V7" s="3">
        <v>826850</v>
      </c>
      <c r="W7" s="3">
        <v>826850</v>
      </c>
      <c r="X7" s="3">
        <v>826850</v>
      </c>
      <c r="Y7" s="3">
        <v>822641</v>
      </c>
      <c r="Z7" s="3">
        <v>822641</v>
      </c>
      <c r="AA7" s="4">
        <v>822641</v>
      </c>
      <c r="AB7" s="4">
        <v>822641</v>
      </c>
      <c r="AC7" s="4">
        <v>822641</v>
      </c>
      <c r="AD7" s="4">
        <v>822642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4130041</v>
      </c>
      <c r="AJ7" s="4">
        <v>4952682</v>
      </c>
      <c r="AK7" s="4">
        <v>5775323</v>
      </c>
      <c r="AL7" s="4">
        <v>6597964</v>
      </c>
      <c r="AM7" s="4">
        <v>7420605</v>
      </c>
      <c r="AN7" s="4">
        <v>8243247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12094</v>
      </c>
      <c r="I8" s="1">
        <v>0</v>
      </c>
      <c r="J8" s="3">
        <v>3321855</v>
      </c>
      <c r="K8" s="3">
        <v>3309761</v>
      </c>
      <c r="L8" s="3">
        <v>3309761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2570784</v>
      </c>
      <c r="T8" s="3">
        <v>2570784</v>
      </c>
      <c r="U8" s="3">
        <v>332186</v>
      </c>
      <c r="V8" s="3">
        <v>332186</v>
      </c>
      <c r="W8" s="3">
        <v>332186</v>
      </c>
      <c r="X8" s="3">
        <v>332186</v>
      </c>
      <c r="Y8" s="3">
        <v>330170</v>
      </c>
      <c r="Z8" s="3">
        <v>330170</v>
      </c>
      <c r="AA8" s="4">
        <v>330169</v>
      </c>
      <c r="AB8" s="4">
        <v>330169</v>
      </c>
      <c r="AC8" s="4">
        <v>330169</v>
      </c>
      <c r="AD8" s="4">
        <v>330170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1658914</v>
      </c>
      <c r="AJ8" s="4">
        <v>1989084</v>
      </c>
      <c r="AK8" s="4">
        <v>2319253</v>
      </c>
      <c r="AL8" s="4">
        <v>2649422</v>
      </c>
      <c r="AM8" s="4">
        <v>2979591</v>
      </c>
      <c r="AN8" s="4">
        <v>3309761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6287</v>
      </c>
      <c r="I9" s="1">
        <v>0</v>
      </c>
      <c r="J9" s="3">
        <v>1616528</v>
      </c>
      <c r="K9" s="3">
        <v>1610241</v>
      </c>
      <c r="L9" s="3">
        <v>1610241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1245564</v>
      </c>
      <c r="T9" s="3">
        <v>1245564</v>
      </c>
      <c r="U9" s="3">
        <v>161653</v>
      </c>
      <c r="V9" s="3">
        <v>161653</v>
      </c>
      <c r="W9" s="3">
        <v>161653</v>
      </c>
      <c r="X9" s="3">
        <v>161653</v>
      </c>
      <c r="Y9" s="3">
        <v>160605</v>
      </c>
      <c r="Z9" s="3">
        <v>160605</v>
      </c>
      <c r="AA9" s="4">
        <v>160605</v>
      </c>
      <c r="AB9" s="4">
        <v>160605</v>
      </c>
      <c r="AC9" s="4">
        <v>160605</v>
      </c>
      <c r="AD9" s="4">
        <v>160604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807217</v>
      </c>
      <c r="AJ9" s="4">
        <v>967822</v>
      </c>
      <c r="AK9" s="4">
        <v>1128427</v>
      </c>
      <c r="AL9" s="4">
        <v>1289032</v>
      </c>
      <c r="AM9" s="4">
        <v>1449637</v>
      </c>
      <c r="AN9" s="4">
        <v>1610241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33224</v>
      </c>
      <c r="I10" s="1">
        <v>0</v>
      </c>
      <c r="J10" s="3">
        <v>8872782</v>
      </c>
      <c r="K10" s="3">
        <v>8839558</v>
      </c>
      <c r="L10" s="3">
        <v>8839558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6708066</v>
      </c>
      <c r="T10" s="3">
        <v>6708066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881741</v>
      </c>
      <c r="Z10" s="3">
        <v>881741</v>
      </c>
      <c r="AA10" s="4">
        <v>881741</v>
      </c>
      <c r="AB10" s="4">
        <v>881741</v>
      </c>
      <c r="AC10" s="4">
        <v>881741</v>
      </c>
      <c r="AD10" s="4">
        <v>881741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4430853</v>
      </c>
      <c r="AJ10" s="4">
        <v>5312594</v>
      </c>
      <c r="AK10" s="4">
        <v>6194335</v>
      </c>
      <c r="AL10" s="4">
        <v>7076076</v>
      </c>
      <c r="AM10" s="4">
        <v>7957817</v>
      </c>
      <c r="AN10" s="4">
        <v>8839558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24978</v>
      </c>
      <c r="I11" s="1">
        <v>0</v>
      </c>
      <c r="J11" s="3">
        <v>7351002</v>
      </c>
      <c r="K11" s="3">
        <v>7326024</v>
      </c>
      <c r="L11" s="3">
        <v>7326024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5750436</v>
      </c>
      <c r="T11" s="3">
        <v>5750436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730937</v>
      </c>
      <c r="Z11" s="3">
        <v>730937</v>
      </c>
      <c r="AA11" s="4">
        <v>730938</v>
      </c>
      <c r="AB11" s="4">
        <v>730938</v>
      </c>
      <c r="AC11" s="4">
        <v>730938</v>
      </c>
      <c r="AD11" s="4">
        <v>730936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3671337</v>
      </c>
      <c r="AJ11" s="4">
        <v>4402274</v>
      </c>
      <c r="AK11" s="4">
        <v>5133212</v>
      </c>
      <c r="AL11" s="4">
        <v>5864150</v>
      </c>
      <c r="AM11" s="4">
        <v>6595088</v>
      </c>
      <c r="AN11" s="4">
        <v>7326024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12326</v>
      </c>
      <c r="I12" s="1">
        <v>0</v>
      </c>
      <c r="J12" s="3">
        <v>3538779</v>
      </c>
      <c r="K12" s="3">
        <v>3526453</v>
      </c>
      <c r="L12" s="3">
        <v>3526453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2720032</v>
      </c>
      <c r="T12" s="3">
        <v>2720032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351824</v>
      </c>
      <c r="Z12" s="3">
        <v>351824</v>
      </c>
      <c r="AA12" s="4">
        <v>351823</v>
      </c>
      <c r="AB12" s="4">
        <v>351823</v>
      </c>
      <c r="AC12" s="4">
        <v>351823</v>
      </c>
      <c r="AD12" s="4">
        <v>351824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1767336</v>
      </c>
      <c r="AJ12" s="4">
        <v>2119160</v>
      </c>
      <c r="AK12" s="4">
        <v>2470983</v>
      </c>
      <c r="AL12" s="4">
        <v>2822806</v>
      </c>
      <c r="AM12" s="4">
        <v>3174629</v>
      </c>
      <c r="AN12" s="4">
        <v>3526453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20048</v>
      </c>
      <c r="I13" s="1">
        <v>0</v>
      </c>
      <c r="J13" s="3">
        <v>5112002</v>
      </c>
      <c r="K13" s="3">
        <v>5091954</v>
      </c>
      <c r="L13" s="3">
        <v>5091954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3856650</v>
      </c>
      <c r="T13" s="3">
        <v>3856650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507859</v>
      </c>
      <c r="Z13" s="3">
        <v>507859</v>
      </c>
      <c r="AA13" s="4">
        <v>507859</v>
      </c>
      <c r="AB13" s="4">
        <v>507859</v>
      </c>
      <c r="AC13" s="4">
        <v>507859</v>
      </c>
      <c r="AD13" s="4">
        <v>507859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2552659</v>
      </c>
      <c r="AJ13" s="4">
        <v>3060518</v>
      </c>
      <c r="AK13" s="4">
        <v>3568377</v>
      </c>
      <c r="AL13" s="4">
        <v>4076236</v>
      </c>
      <c r="AM13" s="4">
        <v>4584095</v>
      </c>
      <c r="AN13" s="4">
        <v>5091954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101978</v>
      </c>
      <c r="I14" s="1">
        <v>0</v>
      </c>
      <c r="J14" s="3">
        <v>23894562</v>
      </c>
      <c r="K14" s="3">
        <v>23792584</v>
      </c>
      <c r="L14" s="3">
        <v>23792584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17744817</v>
      </c>
      <c r="T14" s="3">
        <v>17744817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2372460</v>
      </c>
      <c r="Z14" s="3">
        <v>2372460</v>
      </c>
      <c r="AA14" s="4">
        <v>2372460</v>
      </c>
      <c r="AB14" s="4">
        <v>2372460</v>
      </c>
      <c r="AC14" s="4">
        <v>2372460</v>
      </c>
      <c r="AD14" s="4">
        <v>2372460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11930284</v>
      </c>
      <c r="AJ14" s="4">
        <v>14302744</v>
      </c>
      <c r="AK14" s="4">
        <v>16675204</v>
      </c>
      <c r="AL14" s="4">
        <v>19047664</v>
      </c>
      <c r="AM14" s="4">
        <v>21420124</v>
      </c>
      <c r="AN14" s="4">
        <v>23792584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28853</v>
      </c>
      <c r="I15" s="1">
        <v>0</v>
      </c>
      <c r="J15" s="3">
        <v>8892449</v>
      </c>
      <c r="K15" s="3">
        <v>8863596</v>
      </c>
      <c r="L15" s="3">
        <v>8863596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7076303</v>
      </c>
      <c r="T15" s="3">
        <v>7076303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884436</v>
      </c>
      <c r="Z15" s="3">
        <v>884436</v>
      </c>
      <c r="AA15" s="4">
        <v>884436</v>
      </c>
      <c r="AB15" s="4">
        <v>884436</v>
      </c>
      <c r="AC15" s="4">
        <v>884436</v>
      </c>
      <c r="AD15" s="4">
        <v>884436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4441416</v>
      </c>
      <c r="AJ15" s="4">
        <v>5325852</v>
      </c>
      <c r="AK15" s="4">
        <v>6210288</v>
      </c>
      <c r="AL15" s="4">
        <v>7094724</v>
      </c>
      <c r="AM15" s="4">
        <v>7979160</v>
      </c>
      <c r="AN15" s="4">
        <v>8863596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5352</v>
      </c>
      <c r="I16" s="1">
        <v>0</v>
      </c>
      <c r="J16" s="3">
        <v>1591591</v>
      </c>
      <c r="K16" s="3">
        <v>1586239</v>
      </c>
      <c r="L16" s="3">
        <v>1586239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1257165</v>
      </c>
      <c r="T16" s="3">
        <v>1257165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158267</v>
      </c>
      <c r="Z16" s="3">
        <v>158267</v>
      </c>
      <c r="AA16" s="4">
        <v>158267</v>
      </c>
      <c r="AB16" s="4">
        <v>158267</v>
      </c>
      <c r="AC16" s="4">
        <v>158267</v>
      </c>
      <c r="AD16" s="4">
        <v>158268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794903</v>
      </c>
      <c r="AJ16" s="4">
        <v>953170</v>
      </c>
      <c r="AK16" s="4">
        <v>1111437</v>
      </c>
      <c r="AL16" s="4">
        <v>1269704</v>
      </c>
      <c r="AM16" s="4">
        <v>1427971</v>
      </c>
      <c r="AN16" s="4">
        <v>1586239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291063</v>
      </c>
      <c r="I17" s="1">
        <v>0</v>
      </c>
      <c r="J17" s="3">
        <v>85808246</v>
      </c>
      <c r="K17" s="3">
        <v>85517183</v>
      </c>
      <c r="L17" s="3">
        <v>85517183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70459638</v>
      </c>
      <c r="T17" s="3">
        <v>70459638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8532314</v>
      </c>
      <c r="Z17" s="3">
        <v>8532314</v>
      </c>
      <c r="AA17" s="4">
        <v>8532314</v>
      </c>
      <c r="AB17" s="4">
        <v>8532314</v>
      </c>
      <c r="AC17" s="4">
        <v>8532314</v>
      </c>
      <c r="AD17" s="4">
        <v>8532313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42855614</v>
      </c>
      <c r="AJ17" s="4">
        <v>51387928</v>
      </c>
      <c r="AK17" s="4">
        <v>59920242</v>
      </c>
      <c r="AL17" s="4">
        <v>68452556</v>
      </c>
      <c r="AM17" s="4">
        <v>76984870</v>
      </c>
      <c r="AN17" s="4">
        <v>85517183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18679</v>
      </c>
      <c r="I18" s="1">
        <v>0</v>
      </c>
      <c r="J18" s="3">
        <v>5774108</v>
      </c>
      <c r="K18" s="3">
        <v>5755429</v>
      </c>
      <c r="L18" s="3">
        <v>5755429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4638533</v>
      </c>
      <c r="T18" s="3">
        <v>4638533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574298</v>
      </c>
      <c r="Z18" s="3">
        <v>574298</v>
      </c>
      <c r="AA18" s="4">
        <v>574297</v>
      </c>
      <c r="AB18" s="4">
        <v>574297</v>
      </c>
      <c r="AC18" s="4">
        <v>574297</v>
      </c>
      <c r="AD18" s="4">
        <v>574298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2883942</v>
      </c>
      <c r="AJ18" s="4">
        <v>3458240</v>
      </c>
      <c r="AK18" s="4">
        <v>4032537</v>
      </c>
      <c r="AL18" s="4">
        <v>4606834</v>
      </c>
      <c r="AM18" s="4">
        <v>5181131</v>
      </c>
      <c r="AN18" s="4">
        <v>5755429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9234</v>
      </c>
      <c r="I19" s="1">
        <v>0</v>
      </c>
      <c r="J19" s="3">
        <v>1687900</v>
      </c>
      <c r="K19" s="3">
        <v>1678666</v>
      </c>
      <c r="L19" s="3">
        <v>1678666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1085090</v>
      </c>
      <c r="T19" s="3">
        <v>1085090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167251</v>
      </c>
      <c r="Z19" s="3">
        <v>167251</v>
      </c>
      <c r="AA19" s="4">
        <v>167251</v>
      </c>
      <c r="AB19" s="4">
        <v>167251</v>
      </c>
      <c r="AC19" s="4">
        <v>167251</v>
      </c>
      <c r="AD19" s="4">
        <v>167251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842411</v>
      </c>
      <c r="AJ19" s="4">
        <v>1009662</v>
      </c>
      <c r="AK19" s="4">
        <v>1176913</v>
      </c>
      <c r="AL19" s="4">
        <v>1344164</v>
      </c>
      <c r="AM19" s="4">
        <v>1511415</v>
      </c>
      <c r="AN19" s="4">
        <v>1678666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6344</v>
      </c>
      <c r="I20" s="3">
        <v>0</v>
      </c>
      <c r="J20" s="3">
        <v>1188397</v>
      </c>
      <c r="K20" s="3">
        <v>1182053</v>
      </c>
      <c r="L20" s="3">
        <v>1182053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788690</v>
      </c>
      <c r="T20" s="3">
        <v>788690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117782</v>
      </c>
      <c r="Z20" s="3">
        <v>117782</v>
      </c>
      <c r="AA20" s="4">
        <v>117782</v>
      </c>
      <c r="AB20" s="4">
        <v>117782</v>
      </c>
      <c r="AC20" s="4">
        <v>117782</v>
      </c>
      <c r="AD20" s="4">
        <v>117783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593142</v>
      </c>
      <c r="AJ20" s="4">
        <v>710924</v>
      </c>
      <c r="AK20" s="4">
        <v>828706</v>
      </c>
      <c r="AL20" s="4">
        <v>946488</v>
      </c>
      <c r="AM20" s="4">
        <v>1064270</v>
      </c>
      <c r="AN20" s="4">
        <v>1182053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32202</v>
      </c>
      <c r="I21" s="1">
        <v>0</v>
      </c>
      <c r="J21" s="3">
        <v>10744344</v>
      </c>
      <c r="K21" s="3">
        <v>10712142</v>
      </c>
      <c r="L21" s="3">
        <v>10712142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8703940</v>
      </c>
      <c r="T21" s="3">
        <v>8703940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1069068</v>
      </c>
      <c r="Z21" s="3">
        <v>1069068</v>
      </c>
      <c r="AA21" s="4">
        <v>1069068</v>
      </c>
      <c r="AB21" s="4">
        <v>1069068</v>
      </c>
      <c r="AC21" s="4">
        <v>1069068</v>
      </c>
      <c r="AD21" s="4">
        <v>1069066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5366804</v>
      </c>
      <c r="AJ21" s="4">
        <v>6435872</v>
      </c>
      <c r="AK21" s="4">
        <v>7504940</v>
      </c>
      <c r="AL21" s="4">
        <v>8574008</v>
      </c>
      <c r="AM21" s="4">
        <v>9643076</v>
      </c>
      <c r="AN21" s="4">
        <v>10712142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11729</v>
      </c>
      <c r="I22" s="3">
        <v>0</v>
      </c>
      <c r="J22" s="3">
        <v>3327002</v>
      </c>
      <c r="K22" s="3">
        <v>3315273</v>
      </c>
      <c r="L22" s="3">
        <v>3315273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2558823</v>
      </c>
      <c r="T22" s="3">
        <v>2558823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330746</v>
      </c>
      <c r="Z22" s="3">
        <v>330746</v>
      </c>
      <c r="AA22" s="4">
        <v>330745</v>
      </c>
      <c r="AB22" s="4">
        <v>330745</v>
      </c>
      <c r="AC22" s="4">
        <v>330745</v>
      </c>
      <c r="AD22" s="4">
        <v>330746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1661546</v>
      </c>
      <c r="AJ22" s="4">
        <v>1992292</v>
      </c>
      <c r="AK22" s="4">
        <v>2323037</v>
      </c>
      <c r="AL22" s="4">
        <v>2653782</v>
      </c>
      <c r="AM22" s="4">
        <v>2984527</v>
      </c>
      <c r="AN22" s="4">
        <v>3315273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18206</v>
      </c>
      <c r="I23" s="1">
        <v>0</v>
      </c>
      <c r="J23" s="3">
        <v>4174619</v>
      </c>
      <c r="K23" s="3">
        <v>4156413</v>
      </c>
      <c r="L23" s="3">
        <v>4156413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3108731</v>
      </c>
      <c r="T23" s="3">
        <v>3108731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414428</v>
      </c>
      <c r="Z23" s="3">
        <v>414428</v>
      </c>
      <c r="AA23" s="4">
        <v>414427</v>
      </c>
      <c r="AB23" s="4">
        <v>414427</v>
      </c>
      <c r="AC23" s="4">
        <v>414427</v>
      </c>
      <c r="AD23" s="4">
        <v>414428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2084276</v>
      </c>
      <c r="AJ23" s="4">
        <v>2498704</v>
      </c>
      <c r="AK23" s="4">
        <v>2913131</v>
      </c>
      <c r="AL23" s="4">
        <v>3327558</v>
      </c>
      <c r="AM23" s="4">
        <v>3741985</v>
      </c>
      <c r="AN23" s="4">
        <v>4156413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40409</v>
      </c>
      <c r="I24" s="1">
        <v>0</v>
      </c>
      <c r="J24" s="3">
        <v>13538350</v>
      </c>
      <c r="K24" s="3">
        <v>13497941</v>
      </c>
      <c r="L24" s="3">
        <v>13497941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11073675</v>
      </c>
      <c r="T24" s="3">
        <v>11073675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1347100</v>
      </c>
      <c r="Z24" s="3">
        <v>1347100</v>
      </c>
      <c r="AA24" s="4">
        <v>1347100</v>
      </c>
      <c r="AB24" s="4">
        <v>1347100</v>
      </c>
      <c r="AC24" s="4">
        <v>1347100</v>
      </c>
      <c r="AD24" s="4">
        <v>1347101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6762440</v>
      </c>
      <c r="AJ24" s="4">
        <v>8109540</v>
      </c>
      <c r="AK24" s="4">
        <v>9456640</v>
      </c>
      <c r="AL24" s="4">
        <v>10803740</v>
      </c>
      <c r="AM24" s="4">
        <v>12150840</v>
      </c>
      <c r="AN24" s="4">
        <v>13497941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8285</v>
      </c>
      <c r="I25" s="3">
        <v>0</v>
      </c>
      <c r="J25" s="3">
        <v>2731790</v>
      </c>
      <c r="K25" s="3">
        <v>2723505</v>
      </c>
      <c r="L25" s="3">
        <v>2723505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2196474</v>
      </c>
      <c r="T25" s="3">
        <v>2196474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271798</v>
      </c>
      <c r="Z25" s="3">
        <v>271798</v>
      </c>
      <c r="AA25" s="4">
        <v>271798</v>
      </c>
      <c r="AB25" s="4">
        <v>271798</v>
      </c>
      <c r="AC25" s="4">
        <v>271798</v>
      </c>
      <c r="AD25" s="4">
        <v>271799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1364514</v>
      </c>
      <c r="AJ25" s="4">
        <v>1636312</v>
      </c>
      <c r="AK25" s="4">
        <v>1908110</v>
      </c>
      <c r="AL25" s="4">
        <v>2179908</v>
      </c>
      <c r="AM25" s="4">
        <v>2451706</v>
      </c>
      <c r="AN25" s="4">
        <v>2723505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10603</v>
      </c>
      <c r="I26" s="1">
        <v>0</v>
      </c>
      <c r="J26" s="3">
        <v>2562583</v>
      </c>
      <c r="K26" s="3">
        <v>2551980</v>
      </c>
      <c r="L26" s="3">
        <v>2551980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1892706</v>
      </c>
      <c r="T26" s="3">
        <v>1892706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254491</v>
      </c>
      <c r="Z26" s="3">
        <v>254491</v>
      </c>
      <c r="AA26" s="4">
        <v>254492</v>
      </c>
      <c r="AB26" s="4">
        <v>254492</v>
      </c>
      <c r="AC26" s="4">
        <v>254492</v>
      </c>
      <c r="AD26" s="4">
        <v>254490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1279523</v>
      </c>
      <c r="AJ26" s="4">
        <v>1534014</v>
      </c>
      <c r="AK26" s="4">
        <v>1788506</v>
      </c>
      <c r="AL26" s="4">
        <v>2042998</v>
      </c>
      <c r="AM26" s="4">
        <v>2297490</v>
      </c>
      <c r="AN26" s="4">
        <v>2551980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11526</v>
      </c>
      <c r="I27" s="1">
        <v>0</v>
      </c>
      <c r="J27" s="3">
        <v>3351231</v>
      </c>
      <c r="K27" s="3">
        <v>3339705</v>
      </c>
      <c r="L27" s="3">
        <v>3339705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2624392</v>
      </c>
      <c r="T27" s="3">
        <v>2624392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333202</v>
      </c>
      <c r="Z27" s="3">
        <v>333202</v>
      </c>
      <c r="AA27" s="4">
        <v>333202</v>
      </c>
      <c r="AB27" s="4">
        <v>333202</v>
      </c>
      <c r="AC27" s="4">
        <v>333202</v>
      </c>
      <c r="AD27" s="4">
        <v>333203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1673694</v>
      </c>
      <c r="AJ27" s="4">
        <v>2006896</v>
      </c>
      <c r="AK27" s="4">
        <v>2340098</v>
      </c>
      <c r="AL27" s="4">
        <v>2673300</v>
      </c>
      <c r="AM27" s="4">
        <v>3006502</v>
      </c>
      <c r="AN27" s="4">
        <v>3339705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10858</v>
      </c>
      <c r="I28" s="1">
        <v>0</v>
      </c>
      <c r="J28" s="3">
        <v>3331920</v>
      </c>
      <c r="K28" s="3">
        <v>3321062</v>
      </c>
      <c r="L28" s="3">
        <v>3321062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2680472</v>
      </c>
      <c r="T28" s="3">
        <v>2680472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331382</v>
      </c>
      <c r="Z28" s="3">
        <v>331382</v>
      </c>
      <c r="AA28" s="4">
        <v>331383</v>
      </c>
      <c r="AB28" s="4">
        <v>331383</v>
      </c>
      <c r="AC28" s="4">
        <v>331383</v>
      </c>
      <c r="AD28" s="4">
        <v>331381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1664150</v>
      </c>
      <c r="AJ28" s="4">
        <v>1995532</v>
      </c>
      <c r="AK28" s="4">
        <v>2326915</v>
      </c>
      <c r="AL28" s="4">
        <v>2658298</v>
      </c>
      <c r="AM28" s="4">
        <v>2989681</v>
      </c>
      <c r="AN28" s="4">
        <v>3321062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14510</v>
      </c>
      <c r="I29" s="3">
        <v>0</v>
      </c>
      <c r="J29" s="3">
        <v>4003155</v>
      </c>
      <c r="K29" s="3">
        <v>3988645</v>
      </c>
      <c r="L29" s="3">
        <v>3988645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3005186</v>
      </c>
      <c r="T29" s="3">
        <v>3005186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397897</v>
      </c>
      <c r="Z29" s="3">
        <v>397897</v>
      </c>
      <c r="AA29" s="4">
        <v>397897</v>
      </c>
      <c r="AB29" s="4">
        <v>397897</v>
      </c>
      <c r="AC29" s="4">
        <v>397897</v>
      </c>
      <c r="AD29" s="4">
        <v>397896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1999161</v>
      </c>
      <c r="AJ29" s="4">
        <v>2397058</v>
      </c>
      <c r="AK29" s="4">
        <v>2794955</v>
      </c>
      <c r="AL29" s="4">
        <v>3192852</v>
      </c>
      <c r="AM29" s="4">
        <v>3590749</v>
      </c>
      <c r="AN29" s="4">
        <v>3988645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17000</v>
      </c>
      <c r="I30" s="1">
        <v>0</v>
      </c>
      <c r="J30" s="3">
        <v>4942649</v>
      </c>
      <c r="K30" s="3">
        <v>4925649</v>
      </c>
      <c r="L30" s="3">
        <v>4925649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3948125</v>
      </c>
      <c r="T30" s="3">
        <v>3948125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491432</v>
      </c>
      <c r="Z30" s="3">
        <v>491432</v>
      </c>
      <c r="AA30" s="4">
        <v>491431</v>
      </c>
      <c r="AB30" s="4">
        <v>491431</v>
      </c>
      <c r="AC30" s="4">
        <v>491431</v>
      </c>
      <c r="AD30" s="4">
        <v>491432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2468492</v>
      </c>
      <c r="AJ30" s="4">
        <v>2959924</v>
      </c>
      <c r="AK30" s="4">
        <v>3451355</v>
      </c>
      <c r="AL30" s="4">
        <v>3942786</v>
      </c>
      <c r="AM30" s="4">
        <v>4434217</v>
      </c>
      <c r="AN30" s="4">
        <v>4925649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4024</v>
      </c>
      <c r="I31" s="3">
        <v>0</v>
      </c>
      <c r="J31" s="3">
        <v>1031809</v>
      </c>
      <c r="K31" s="3">
        <v>1027785</v>
      </c>
      <c r="L31" s="3">
        <v>1027785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809628</v>
      </c>
      <c r="T31" s="3">
        <v>809628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102510</v>
      </c>
      <c r="Z31" s="3">
        <v>102510</v>
      </c>
      <c r="AA31" s="4">
        <v>102510</v>
      </c>
      <c r="AB31" s="4">
        <v>102510</v>
      </c>
      <c r="AC31" s="4">
        <v>102510</v>
      </c>
      <c r="AD31" s="4">
        <v>102511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515234</v>
      </c>
      <c r="AJ31" s="4">
        <v>617744</v>
      </c>
      <c r="AK31" s="4">
        <v>720254</v>
      </c>
      <c r="AL31" s="4">
        <v>822764</v>
      </c>
      <c r="AM31" s="4">
        <v>925274</v>
      </c>
      <c r="AN31" s="4">
        <v>1027785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35321</v>
      </c>
      <c r="I32" s="1">
        <v>0</v>
      </c>
      <c r="J32" s="3">
        <v>9651325</v>
      </c>
      <c r="K32" s="3">
        <v>9616004</v>
      </c>
      <c r="L32" s="3">
        <v>9616004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7448742</v>
      </c>
      <c r="T32" s="3">
        <v>7448742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959245</v>
      </c>
      <c r="Z32" s="3">
        <v>959245</v>
      </c>
      <c r="AA32" s="4">
        <v>959246</v>
      </c>
      <c r="AB32" s="4">
        <v>959246</v>
      </c>
      <c r="AC32" s="4">
        <v>959246</v>
      </c>
      <c r="AD32" s="4">
        <v>959244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4819777</v>
      </c>
      <c r="AJ32" s="4">
        <v>5779022</v>
      </c>
      <c r="AK32" s="4">
        <v>6738268</v>
      </c>
      <c r="AL32" s="4">
        <v>7697514</v>
      </c>
      <c r="AM32" s="4">
        <v>8656760</v>
      </c>
      <c r="AN32" s="4">
        <v>9616004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92275</v>
      </c>
      <c r="I33" s="1">
        <v>0</v>
      </c>
      <c r="J33" s="3">
        <v>27783546</v>
      </c>
      <c r="K33" s="3">
        <v>27691271</v>
      </c>
      <c r="L33" s="3">
        <v>27691271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22083778</v>
      </c>
      <c r="T33" s="3">
        <v>22083778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2762975</v>
      </c>
      <c r="Z33" s="3">
        <v>2762975</v>
      </c>
      <c r="AA33" s="4">
        <v>2762975</v>
      </c>
      <c r="AB33" s="4">
        <v>2762975</v>
      </c>
      <c r="AC33" s="4">
        <v>2762975</v>
      </c>
      <c r="AD33" s="4">
        <v>2762976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13876395</v>
      </c>
      <c r="AJ33" s="4">
        <v>16639370</v>
      </c>
      <c r="AK33" s="4">
        <v>19402345</v>
      </c>
      <c r="AL33" s="4">
        <v>22165320</v>
      </c>
      <c r="AM33" s="4">
        <v>24928295</v>
      </c>
      <c r="AN33" s="4">
        <v>27691271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19194</v>
      </c>
      <c r="I34" s="1">
        <v>0</v>
      </c>
      <c r="J34" s="3">
        <v>4515730</v>
      </c>
      <c r="K34" s="3">
        <v>4496536</v>
      </c>
      <c r="L34" s="3">
        <v>4496536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3291809</v>
      </c>
      <c r="T34" s="3">
        <v>3291809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448374</v>
      </c>
      <c r="Z34" s="3">
        <v>448374</v>
      </c>
      <c r="AA34" s="4">
        <v>448374</v>
      </c>
      <c r="AB34" s="4">
        <v>448374</v>
      </c>
      <c r="AC34" s="4">
        <v>448374</v>
      </c>
      <c r="AD34" s="4">
        <v>448374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2254666</v>
      </c>
      <c r="AJ34" s="4">
        <v>2703040</v>
      </c>
      <c r="AK34" s="4">
        <v>3151414</v>
      </c>
      <c r="AL34" s="4">
        <v>3599788</v>
      </c>
      <c r="AM34" s="4">
        <v>4048162</v>
      </c>
      <c r="AN34" s="4">
        <v>4496536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57767</v>
      </c>
      <c r="I35" s="1">
        <v>0</v>
      </c>
      <c r="J35" s="3">
        <v>18587881</v>
      </c>
      <c r="K35" s="3">
        <v>18530114</v>
      </c>
      <c r="L35" s="3">
        <v>18530114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15257831</v>
      </c>
      <c r="T35" s="3">
        <v>15257831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1849160</v>
      </c>
      <c r="Z35" s="3">
        <v>1849160</v>
      </c>
      <c r="AA35" s="4">
        <v>1849161</v>
      </c>
      <c r="AB35" s="4">
        <v>1849161</v>
      </c>
      <c r="AC35" s="4">
        <v>1849161</v>
      </c>
      <c r="AD35" s="4">
        <v>1849159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9284312</v>
      </c>
      <c r="AJ35" s="4">
        <v>11133472</v>
      </c>
      <c r="AK35" s="4">
        <v>12982633</v>
      </c>
      <c r="AL35" s="4">
        <v>14831794</v>
      </c>
      <c r="AM35" s="4">
        <v>16680955</v>
      </c>
      <c r="AN35" s="4">
        <v>18530114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46801</v>
      </c>
      <c r="I36" s="1">
        <v>0</v>
      </c>
      <c r="J36" s="3">
        <v>16249289</v>
      </c>
      <c r="K36" s="3">
        <v>16202488</v>
      </c>
      <c r="L36" s="3">
        <v>16202488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13350429</v>
      </c>
      <c r="T36" s="3">
        <v>13350429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1617129</v>
      </c>
      <c r="Z36" s="3">
        <v>1617129</v>
      </c>
      <c r="AA36" s="4">
        <v>1617129</v>
      </c>
      <c r="AB36" s="4">
        <v>1617129</v>
      </c>
      <c r="AC36" s="4">
        <v>1617129</v>
      </c>
      <c r="AD36" s="4">
        <v>1617127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8116845</v>
      </c>
      <c r="AJ36" s="4">
        <v>9733974</v>
      </c>
      <c r="AK36" s="4">
        <v>11351103</v>
      </c>
      <c r="AL36" s="4">
        <v>12968232</v>
      </c>
      <c r="AM36" s="4">
        <v>14585361</v>
      </c>
      <c r="AN36" s="4">
        <v>16202488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13058</v>
      </c>
      <c r="I37" s="1">
        <v>0</v>
      </c>
      <c r="J37" s="3">
        <v>3950443</v>
      </c>
      <c r="K37" s="3">
        <v>3937385</v>
      </c>
      <c r="L37" s="3">
        <v>3937385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3041411</v>
      </c>
      <c r="T37" s="3">
        <v>3041411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392868</v>
      </c>
      <c r="Z37" s="3">
        <v>392868</v>
      </c>
      <c r="AA37" s="4">
        <v>392868</v>
      </c>
      <c r="AB37" s="4">
        <v>392868</v>
      </c>
      <c r="AC37" s="4">
        <v>392868</v>
      </c>
      <c r="AD37" s="4">
        <v>392869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1973044</v>
      </c>
      <c r="AJ37" s="4">
        <v>2365912</v>
      </c>
      <c r="AK37" s="4">
        <v>2758780</v>
      </c>
      <c r="AL37" s="4">
        <v>3151648</v>
      </c>
      <c r="AM37" s="4">
        <v>3544516</v>
      </c>
      <c r="AN37" s="4">
        <v>3937385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12847</v>
      </c>
      <c r="I38" s="1">
        <v>0</v>
      </c>
      <c r="J38" s="3">
        <v>3251335</v>
      </c>
      <c r="K38" s="3">
        <v>3238488</v>
      </c>
      <c r="L38" s="3">
        <v>3238488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2426323</v>
      </c>
      <c r="T38" s="3">
        <v>2426323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322992</v>
      </c>
      <c r="Z38" s="3">
        <v>322992</v>
      </c>
      <c r="AA38" s="4">
        <v>322992</v>
      </c>
      <c r="AB38" s="4">
        <v>322992</v>
      </c>
      <c r="AC38" s="4">
        <v>322992</v>
      </c>
      <c r="AD38" s="4">
        <v>322992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1623528</v>
      </c>
      <c r="AJ38" s="4">
        <v>1946520</v>
      </c>
      <c r="AK38" s="4">
        <v>2269512</v>
      </c>
      <c r="AL38" s="4">
        <v>2592504</v>
      </c>
      <c r="AM38" s="4">
        <v>2915496</v>
      </c>
      <c r="AN38" s="4">
        <v>3238488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11823</v>
      </c>
      <c r="I39" s="1">
        <v>0</v>
      </c>
      <c r="J39" s="3">
        <v>3279621</v>
      </c>
      <c r="K39" s="3">
        <v>3267798</v>
      </c>
      <c r="L39" s="3">
        <v>3267798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2546811</v>
      </c>
      <c r="T39" s="3">
        <v>2546811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325992</v>
      </c>
      <c r="Z39" s="3">
        <v>325992</v>
      </c>
      <c r="AA39" s="4">
        <v>325992</v>
      </c>
      <c r="AB39" s="4">
        <v>325992</v>
      </c>
      <c r="AC39" s="4">
        <v>325992</v>
      </c>
      <c r="AD39" s="4">
        <v>325990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1637840</v>
      </c>
      <c r="AJ39" s="4">
        <v>1963832</v>
      </c>
      <c r="AK39" s="4">
        <v>2289824</v>
      </c>
      <c r="AL39" s="4">
        <v>2615816</v>
      </c>
      <c r="AM39" s="4">
        <v>2941808</v>
      </c>
      <c r="AN39" s="4">
        <v>3267798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11106</v>
      </c>
      <c r="I40" s="1">
        <v>0</v>
      </c>
      <c r="J40" s="3">
        <v>2529692</v>
      </c>
      <c r="K40" s="3">
        <v>2518586</v>
      </c>
      <c r="L40" s="3">
        <v>2518586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1812256</v>
      </c>
      <c r="T40" s="3">
        <v>1812256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251118</v>
      </c>
      <c r="Z40" s="3">
        <v>251118</v>
      </c>
      <c r="AA40" s="4">
        <v>251119</v>
      </c>
      <c r="AB40" s="4">
        <v>251119</v>
      </c>
      <c r="AC40" s="4">
        <v>251119</v>
      </c>
      <c r="AD40" s="4">
        <v>251117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1262994</v>
      </c>
      <c r="AJ40" s="4">
        <v>1514112</v>
      </c>
      <c r="AK40" s="4">
        <v>1765231</v>
      </c>
      <c r="AL40" s="4">
        <v>2016350</v>
      </c>
      <c r="AM40" s="4">
        <v>2267469</v>
      </c>
      <c r="AN40" s="4">
        <v>2518586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88669</v>
      </c>
      <c r="I41" s="3">
        <v>0</v>
      </c>
      <c r="J41" s="3">
        <v>31340332</v>
      </c>
      <c r="K41" s="3">
        <v>31251663</v>
      </c>
      <c r="L41" s="3">
        <v>31251663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26138867</v>
      </c>
      <c r="T41" s="3">
        <v>26138867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3119255</v>
      </c>
      <c r="Z41" s="3">
        <v>3119255</v>
      </c>
      <c r="AA41" s="4">
        <v>3119255</v>
      </c>
      <c r="AB41" s="4">
        <v>3119255</v>
      </c>
      <c r="AC41" s="4">
        <v>3119255</v>
      </c>
      <c r="AD41" s="4">
        <v>3119256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15655387</v>
      </c>
      <c r="AJ41" s="4">
        <v>18774642</v>
      </c>
      <c r="AK41" s="4">
        <v>21893897</v>
      </c>
      <c r="AL41" s="4">
        <v>25013152</v>
      </c>
      <c r="AM41" s="4">
        <v>28132407</v>
      </c>
      <c r="AN41" s="4">
        <v>31251663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10656</v>
      </c>
      <c r="I42" s="1">
        <v>0</v>
      </c>
      <c r="J42" s="3">
        <v>1825279</v>
      </c>
      <c r="K42" s="3">
        <v>1814623</v>
      </c>
      <c r="L42" s="3">
        <v>1814623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1154412</v>
      </c>
      <c r="T42" s="3">
        <v>1154412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180752</v>
      </c>
      <c r="Z42" s="3">
        <v>180752</v>
      </c>
      <c r="AA42" s="4">
        <v>180752</v>
      </c>
      <c r="AB42" s="4">
        <v>180752</v>
      </c>
      <c r="AC42" s="4">
        <v>180752</v>
      </c>
      <c r="AD42" s="4">
        <v>180751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910864</v>
      </c>
      <c r="AJ42" s="4">
        <v>1091616</v>
      </c>
      <c r="AK42" s="4">
        <v>1272368</v>
      </c>
      <c r="AL42" s="4">
        <v>1453120</v>
      </c>
      <c r="AM42" s="4">
        <v>1633872</v>
      </c>
      <c r="AN42" s="4">
        <v>1814623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6450</v>
      </c>
      <c r="I43" s="3">
        <v>0</v>
      </c>
      <c r="J43" s="3">
        <v>1884648</v>
      </c>
      <c r="K43" s="3">
        <v>1878198</v>
      </c>
      <c r="L43" s="3">
        <v>1878198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1470304</v>
      </c>
      <c r="T43" s="3">
        <v>1470304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187390</v>
      </c>
      <c r="Z43" s="3">
        <v>187390</v>
      </c>
      <c r="AA43" s="4">
        <v>187390</v>
      </c>
      <c r="AB43" s="4">
        <v>187390</v>
      </c>
      <c r="AC43" s="4">
        <v>187390</v>
      </c>
      <c r="AD43" s="4">
        <v>187388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941250</v>
      </c>
      <c r="AJ43" s="4">
        <v>1128640</v>
      </c>
      <c r="AK43" s="4">
        <v>1316030</v>
      </c>
      <c r="AL43" s="4">
        <v>1503420</v>
      </c>
      <c r="AM43" s="4">
        <v>1690810</v>
      </c>
      <c r="AN43" s="4">
        <v>1878198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8758</v>
      </c>
      <c r="I44" s="1">
        <v>0</v>
      </c>
      <c r="J44" s="3">
        <v>2356494</v>
      </c>
      <c r="K44" s="3">
        <v>2347736</v>
      </c>
      <c r="L44" s="3">
        <v>2347736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1827129</v>
      </c>
      <c r="T44" s="3">
        <v>1827129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234190</v>
      </c>
      <c r="Z44" s="3">
        <v>234190</v>
      </c>
      <c r="AA44" s="4">
        <v>234190</v>
      </c>
      <c r="AB44" s="4">
        <v>234190</v>
      </c>
      <c r="AC44" s="4">
        <v>234190</v>
      </c>
      <c r="AD44" s="4">
        <v>234190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1176786</v>
      </c>
      <c r="AJ44" s="4">
        <v>1410976</v>
      </c>
      <c r="AK44" s="4">
        <v>1645166</v>
      </c>
      <c r="AL44" s="4">
        <v>1879356</v>
      </c>
      <c r="AM44" s="4">
        <v>2113546</v>
      </c>
      <c r="AN44" s="4">
        <v>2347736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19623</v>
      </c>
      <c r="I45" s="1">
        <v>0</v>
      </c>
      <c r="J45" s="3">
        <v>5719632</v>
      </c>
      <c r="K45" s="3">
        <v>5700009</v>
      </c>
      <c r="L45" s="3">
        <v>5700009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4474981</v>
      </c>
      <c r="T45" s="3">
        <v>4474981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568693</v>
      </c>
      <c r="Z45" s="3">
        <v>568693</v>
      </c>
      <c r="AA45" s="4">
        <v>568693</v>
      </c>
      <c r="AB45" s="4">
        <v>568693</v>
      </c>
      <c r="AC45" s="4">
        <v>568693</v>
      </c>
      <c r="AD45" s="4">
        <v>568692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2856545</v>
      </c>
      <c r="AJ45" s="4">
        <v>3425238</v>
      </c>
      <c r="AK45" s="4">
        <v>3993931</v>
      </c>
      <c r="AL45" s="4">
        <v>4562624</v>
      </c>
      <c r="AM45" s="4">
        <v>5131317</v>
      </c>
      <c r="AN45" s="4">
        <v>5700009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13173</v>
      </c>
      <c r="I46" s="3">
        <v>0</v>
      </c>
      <c r="J46" s="3">
        <v>4640528</v>
      </c>
      <c r="K46" s="3">
        <v>4627355</v>
      </c>
      <c r="L46" s="3">
        <v>4627355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3664100</v>
      </c>
      <c r="T46" s="3">
        <v>3664100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461857</v>
      </c>
      <c r="Z46" s="3">
        <v>461857</v>
      </c>
      <c r="AA46" s="4">
        <v>461857</v>
      </c>
      <c r="AB46" s="4">
        <v>461857</v>
      </c>
      <c r="AC46" s="4">
        <v>461857</v>
      </c>
      <c r="AD46" s="4">
        <v>461858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2318069</v>
      </c>
      <c r="AJ46" s="4">
        <v>2779926</v>
      </c>
      <c r="AK46" s="4">
        <v>3241783</v>
      </c>
      <c r="AL46" s="4">
        <v>3703640</v>
      </c>
      <c r="AM46" s="4">
        <v>4165497</v>
      </c>
      <c r="AN46" s="4">
        <v>4627355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46193</v>
      </c>
      <c r="I47" s="1">
        <v>0</v>
      </c>
      <c r="J47" s="3">
        <v>16358931</v>
      </c>
      <c r="K47" s="3">
        <v>16312738</v>
      </c>
      <c r="L47" s="3">
        <v>16312738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13563967</v>
      </c>
      <c r="T47" s="3">
        <v>13563967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1628194</v>
      </c>
      <c r="Z47" s="3">
        <v>1628194</v>
      </c>
      <c r="AA47" s="4">
        <v>1628195</v>
      </c>
      <c r="AB47" s="4">
        <v>1628195</v>
      </c>
      <c r="AC47" s="4">
        <v>1628195</v>
      </c>
      <c r="AD47" s="4">
        <v>1628193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8171766</v>
      </c>
      <c r="AJ47" s="4">
        <v>9799960</v>
      </c>
      <c r="AK47" s="4">
        <v>11428155</v>
      </c>
      <c r="AL47" s="4">
        <v>13056350</v>
      </c>
      <c r="AM47" s="4">
        <v>14684545</v>
      </c>
      <c r="AN47" s="4">
        <v>16312738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37779</v>
      </c>
      <c r="I48" s="1">
        <v>0</v>
      </c>
      <c r="J48" s="3">
        <v>9639569</v>
      </c>
      <c r="K48" s="3">
        <v>9601790</v>
      </c>
      <c r="L48" s="3">
        <v>9601790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7082496</v>
      </c>
      <c r="T48" s="3">
        <v>7082496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957660</v>
      </c>
      <c r="Z48" s="3">
        <v>957660</v>
      </c>
      <c r="AA48" s="4">
        <v>957661</v>
      </c>
      <c r="AB48" s="4">
        <v>957661</v>
      </c>
      <c r="AC48" s="4">
        <v>957661</v>
      </c>
      <c r="AD48" s="4">
        <v>957659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4813488</v>
      </c>
      <c r="AJ48" s="4">
        <v>5771148</v>
      </c>
      <c r="AK48" s="4">
        <v>6728809</v>
      </c>
      <c r="AL48" s="4">
        <v>7686470</v>
      </c>
      <c r="AM48" s="4">
        <v>8644131</v>
      </c>
      <c r="AN48" s="4">
        <v>9601790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126797</v>
      </c>
      <c r="I49" s="1">
        <v>0</v>
      </c>
      <c r="J49" s="3">
        <v>38258876</v>
      </c>
      <c r="K49" s="3">
        <v>38132079</v>
      </c>
      <c r="L49" s="3">
        <v>38132079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31061347</v>
      </c>
      <c r="T49" s="3">
        <v>31061347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3804755</v>
      </c>
      <c r="Z49" s="3">
        <v>3804755</v>
      </c>
      <c r="AA49" s="4">
        <v>3804754</v>
      </c>
      <c r="AB49" s="4">
        <v>3804754</v>
      </c>
      <c r="AC49" s="4">
        <v>3804754</v>
      </c>
      <c r="AD49" s="4">
        <v>3804755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19108307</v>
      </c>
      <c r="AJ49" s="4">
        <v>22913062</v>
      </c>
      <c r="AK49" s="4">
        <v>26717816</v>
      </c>
      <c r="AL49" s="4">
        <v>30522570</v>
      </c>
      <c r="AM49" s="4">
        <v>34327324</v>
      </c>
      <c r="AN49" s="4">
        <v>38132079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366586</v>
      </c>
      <c r="I50" s="1">
        <v>0</v>
      </c>
      <c r="J50" s="3">
        <v>116001991</v>
      </c>
      <c r="K50" s="3">
        <v>115635405</v>
      </c>
      <c r="L50" s="3">
        <v>115635405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94291843</v>
      </c>
      <c r="T50" s="3">
        <v>94291843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11539102</v>
      </c>
      <c r="Z50" s="3">
        <v>11539102</v>
      </c>
      <c r="AA50" s="4">
        <v>11539101</v>
      </c>
      <c r="AB50" s="4">
        <v>11539101</v>
      </c>
      <c r="AC50" s="4">
        <v>11539101</v>
      </c>
      <c r="AD50" s="4">
        <v>11539102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57939898</v>
      </c>
      <c r="AJ50" s="4">
        <v>69479000</v>
      </c>
      <c r="AK50" s="4">
        <v>81018101</v>
      </c>
      <c r="AL50" s="4">
        <v>92557202</v>
      </c>
      <c r="AM50" s="4">
        <v>104096303</v>
      </c>
      <c r="AN50" s="4">
        <v>115635405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27608</v>
      </c>
      <c r="I51" s="1">
        <v>0</v>
      </c>
      <c r="J51" s="3">
        <v>8905000</v>
      </c>
      <c r="K51" s="3">
        <v>8877392</v>
      </c>
      <c r="L51" s="3">
        <v>8877392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7203877</v>
      </c>
      <c r="T51" s="3">
        <v>7203877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885899</v>
      </c>
      <c r="Z51" s="3">
        <v>885899</v>
      </c>
      <c r="AA51" s="4">
        <v>885899</v>
      </c>
      <c r="AB51" s="4">
        <v>885899</v>
      </c>
      <c r="AC51" s="4">
        <v>885899</v>
      </c>
      <c r="AD51" s="4">
        <v>885897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4447899</v>
      </c>
      <c r="AJ51" s="4">
        <v>5333798</v>
      </c>
      <c r="AK51" s="4">
        <v>6219697</v>
      </c>
      <c r="AL51" s="4">
        <v>7105596</v>
      </c>
      <c r="AM51" s="4">
        <v>7991495</v>
      </c>
      <c r="AN51" s="4">
        <v>8877392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30592</v>
      </c>
      <c r="I52" s="1">
        <v>0</v>
      </c>
      <c r="J52" s="3">
        <v>10910511</v>
      </c>
      <c r="K52" s="3">
        <v>10879919</v>
      </c>
      <c r="L52" s="3">
        <v>10879919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9067560</v>
      </c>
      <c r="T52" s="3">
        <v>9067560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1085953</v>
      </c>
      <c r="Z52" s="3">
        <v>1085953</v>
      </c>
      <c r="AA52" s="4">
        <v>1085952</v>
      </c>
      <c r="AB52" s="4">
        <v>1085952</v>
      </c>
      <c r="AC52" s="4">
        <v>1085952</v>
      </c>
      <c r="AD52" s="4">
        <v>1085953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5450157</v>
      </c>
      <c r="AJ52" s="4">
        <v>6536110</v>
      </c>
      <c r="AK52" s="4">
        <v>7622062</v>
      </c>
      <c r="AL52" s="4">
        <v>8708014</v>
      </c>
      <c r="AM52" s="4">
        <v>9793966</v>
      </c>
      <c r="AN52" s="4">
        <v>10879919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18447</v>
      </c>
      <c r="I53" s="1">
        <v>0</v>
      </c>
      <c r="J53" s="3">
        <v>5183806</v>
      </c>
      <c r="K53" s="3">
        <v>5165359</v>
      </c>
      <c r="L53" s="3">
        <v>5165359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3967531</v>
      </c>
      <c r="T53" s="3">
        <v>3967531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515306</v>
      </c>
      <c r="Z53" s="3">
        <v>515306</v>
      </c>
      <c r="AA53" s="4">
        <v>515306</v>
      </c>
      <c r="AB53" s="4">
        <v>515306</v>
      </c>
      <c r="AC53" s="4">
        <v>515306</v>
      </c>
      <c r="AD53" s="4">
        <v>515305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2588830</v>
      </c>
      <c r="AJ53" s="4">
        <v>3104136</v>
      </c>
      <c r="AK53" s="4">
        <v>3619442</v>
      </c>
      <c r="AL53" s="4">
        <v>4134748</v>
      </c>
      <c r="AM53" s="4">
        <v>4650054</v>
      </c>
      <c r="AN53" s="4">
        <v>5165359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10376</v>
      </c>
      <c r="I54" s="1">
        <v>0</v>
      </c>
      <c r="J54" s="3">
        <v>3116800</v>
      </c>
      <c r="K54" s="3">
        <v>3106424</v>
      </c>
      <c r="L54" s="3">
        <v>3106424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2448384</v>
      </c>
      <c r="T54" s="3">
        <v>2448384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309951</v>
      </c>
      <c r="Z54" s="3">
        <v>309951</v>
      </c>
      <c r="AA54" s="4">
        <v>309951</v>
      </c>
      <c r="AB54" s="4">
        <v>309951</v>
      </c>
      <c r="AC54" s="4">
        <v>309951</v>
      </c>
      <c r="AD54" s="4">
        <v>309949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1556671</v>
      </c>
      <c r="AJ54" s="4">
        <v>1866622</v>
      </c>
      <c r="AK54" s="4">
        <v>2176573</v>
      </c>
      <c r="AL54" s="4">
        <v>2486524</v>
      </c>
      <c r="AM54" s="4">
        <v>2796475</v>
      </c>
      <c r="AN54" s="4">
        <v>3106424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33373</v>
      </c>
      <c r="I55" s="1">
        <v>0</v>
      </c>
      <c r="J55" s="3">
        <v>9843851</v>
      </c>
      <c r="K55" s="3">
        <v>9810478</v>
      </c>
      <c r="L55" s="3">
        <v>9810478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7748748</v>
      </c>
      <c r="T55" s="3">
        <v>7748748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978823</v>
      </c>
      <c r="Z55" s="3">
        <v>978823</v>
      </c>
      <c r="AA55" s="4">
        <v>978823</v>
      </c>
      <c r="AB55" s="4">
        <v>978823</v>
      </c>
      <c r="AC55" s="4">
        <v>978823</v>
      </c>
      <c r="AD55" s="4">
        <v>978823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4916363</v>
      </c>
      <c r="AJ55" s="4">
        <v>5895186</v>
      </c>
      <c r="AK55" s="4">
        <v>6874009</v>
      </c>
      <c r="AL55" s="4">
        <v>7852832</v>
      </c>
      <c r="AM55" s="4">
        <v>8831655</v>
      </c>
      <c r="AN55" s="4">
        <v>9810478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9978</v>
      </c>
      <c r="I56" s="1">
        <v>0</v>
      </c>
      <c r="J56" s="3">
        <v>3043483</v>
      </c>
      <c r="K56" s="3">
        <v>3033505</v>
      </c>
      <c r="L56" s="3">
        <v>3033505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2419551</v>
      </c>
      <c r="T56" s="3">
        <v>2419551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302686</v>
      </c>
      <c r="Z56" s="3">
        <v>302686</v>
      </c>
      <c r="AA56" s="4">
        <v>302685</v>
      </c>
      <c r="AB56" s="4">
        <v>302685</v>
      </c>
      <c r="AC56" s="4">
        <v>302685</v>
      </c>
      <c r="AD56" s="4">
        <v>302686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1520078</v>
      </c>
      <c r="AJ56" s="4">
        <v>1822764</v>
      </c>
      <c r="AK56" s="4">
        <v>2125449</v>
      </c>
      <c r="AL56" s="4">
        <v>2428134</v>
      </c>
      <c r="AM56" s="4">
        <v>2730819</v>
      </c>
      <c r="AN56" s="4">
        <v>3033505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14763</v>
      </c>
      <c r="I57" s="1">
        <v>0</v>
      </c>
      <c r="J57" s="3">
        <v>5493128</v>
      </c>
      <c r="K57" s="3">
        <v>5478365</v>
      </c>
      <c r="L57" s="3">
        <v>5478365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4545528</v>
      </c>
      <c r="T57" s="3">
        <v>4545528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546852</v>
      </c>
      <c r="Z57" s="3">
        <v>546852</v>
      </c>
      <c r="AA57" s="4">
        <v>546852</v>
      </c>
      <c r="AB57" s="4">
        <v>546852</v>
      </c>
      <c r="AC57" s="4">
        <v>546852</v>
      </c>
      <c r="AD57" s="4">
        <v>546853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2744104</v>
      </c>
      <c r="AJ57" s="4">
        <v>3290956</v>
      </c>
      <c r="AK57" s="4">
        <v>3837808</v>
      </c>
      <c r="AL57" s="4">
        <v>4384660</v>
      </c>
      <c r="AM57" s="4">
        <v>4931512</v>
      </c>
      <c r="AN57" s="4">
        <v>5478365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17574</v>
      </c>
      <c r="I58" s="3">
        <v>0</v>
      </c>
      <c r="J58" s="3">
        <v>5119348</v>
      </c>
      <c r="K58" s="3">
        <v>5101774</v>
      </c>
      <c r="L58" s="3">
        <v>5101774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4054654</v>
      </c>
      <c r="T58" s="3">
        <v>4054654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509006</v>
      </c>
      <c r="Z58" s="3">
        <v>509006</v>
      </c>
      <c r="AA58" s="4">
        <v>509006</v>
      </c>
      <c r="AB58" s="4">
        <v>509006</v>
      </c>
      <c r="AC58" s="4">
        <v>509006</v>
      </c>
      <c r="AD58" s="4">
        <v>509004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2556746</v>
      </c>
      <c r="AJ58" s="4">
        <v>3065752</v>
      </c>
      <c r="AK58" s="4">
        <v>3574758</v>
      </c>
      <c r="AL58" s="4">
        <v>4083764</v>
      </c>
      <c r="AM58" s="4">
        <v>4592770</v>
      </c>
      <c r="AN58" s="4">
        <v>5101774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29202</v>
      </c>
      <c r="I59" s="1">
        <v>0</v>
      </c>
      <c r="J59" s="3">
        <v>9742651</v>
      </c>
      <c r="K59" s="3">
        <v>9713449</v>
      </c>
      <c r="L59" s="3">
        <v>9713449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8004278</v>
      </c>
      <c r="T59" s="3">
        <v>8004278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969398</v>
      </c>
      <c r="Z59" s="3">
        <v>969398</v>
      </c>
      <c r="AA59" s="4">
        <v>969398</v>
      </c>
      <c r="AB59" s="4">
        <v>969398</v>
      </c>
      <c r="AC59" s="4">
        <v>969398</v>
      </c>
      <c r="AD59" s="4">
        <v>969399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4866458</v>
      </c>
      <c r="AJ59" s="4">
        <v>5835856</v>
      </c>
      <c r="AK59" s="4">
        <v>6805254</v>
      </c>
      <c r="AL59" s="4">
        <v>7774652</v>
      </c>
      <c r="AM59" s="4">
        <v>8744050</v>
      </c>
      <c r="AN59" s="4">
        <v>9713449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34221</v>
      </c>
      <c r="I60" s="1">
        <v>0</v>
      </c>
      <c r="J60" s="3">
        <v>11058595</v>
      </c>
      <c r="K60" s="3">
        <v>11024374</v>
      </c>
      <c r="L60" s="3">
        <v>11024374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8966134</v>
      </c>
      <c r="T60" s="3">
        <v>8966134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1100156</v>
      </c>
      <c r="Z60" s="3">
        <v>1100156</v>
      </c>
      <c r="AA60" s="4">
        <v>1100156</v>
      </c>
      <c r="AB60" s="4">
        <v>1100156</v>
      </c>
      <c r="AC60" s="4">
        <v>1100156</v>
      </c>
      <c r="AD60" s="4">
        <v>1100154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5523596</v>
      </c>
      <c r="AJ60" s="4">
        <v>6623752</v>
      </c>
      <c r="AK60" s="4">
        <v>7723908</v>
      </c>
      <c r="AL60" s="4">
        <v>8824064</v>
      </c>
      <c r="AM60" s="4">
        <v>9924220</v>
      </c>
      <c r="AN60" s="4">
        <v>11024374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6597</v>
      </c>
      <c r="I61" s="1">
        <v>0</v>
      </c>
      <c r="J61" s="3">
        <v>1732596</v>
      </c>
      <c r="K61" s="3">
        <v>1725999</v>
      </c>
      <c r="L61" s="3">
        <v>1725999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1317564</v>
      </c>
      <c r="T61" s="3">
        <v>1317564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172160</v>
      </c>
      <c r="Z61" s="3">
        <v>172160</v>
      </c>
      <c r="AA61" s="4">
        <v>172160</v>
      </c>
      <c r="AB61" s="4">
        <v>172160</v>
      </c>
      <c r="AC61" s="4">
        <v>172160</v>
      </c>
      <c r="AD61" s="4">
        <v>172159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865200</v>
      </c>
      <c r="AJ61" s="4">
        <v>1037360</v>
      </c>
      <c r="AK61" s="4">
        <v>1209520</v>
      </c>
      <c r="AL61" s="4">
        <v>1381680</v>
      </c>
      <c r="AM61" s="4">
        <v>1553840</v>
      </c>
      <c r="AN61" s="4">
        <v>1725999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23781</v>
      </c>
      <c r="I62" s="1">
        <v>0</v>
      </c>
      <c r="J62" s="3">
        <v>7847350</v>
      </c>
      <c r="K62" s="3">
        <v>7823569</v>
      </c>
      <c r="L62" s="3">
        <v>7823569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6445150</v>
      </c>
      <c r="T62" s="3">
        <v>6445150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780772</v>
      </c>
      <c r="Z62" s="3">
        <v>780772</v>
      </c>
      <c r="AA62" s="4">
        <v>780771</v>
      </c>
      <c r="AB62" s="4">
        <v>780771</v>
      </c>
      <c r="AC62" s="4">
        <v>780771</v>
      </c>
      <c r="AD62" s="4">
        <v>780772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3919712</v>
      </c>
      <c r="AJ62" s="4">
        <v>4700484</v>
      </c>
      <c r="AK62" s="4">
        <v>5481255</v>
      </c>
      <c r="AL62" s="4">
        <v>6262026</v>
      </c>
      <c r="AM62" s="4">
        <v>7042797</v>
      </c>
      <c r="AN62" s="4">
        <v>7823569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22720</v>
      </c>
      <c r="I63" s="1">
        <v>0</v>
      </c>
      <c r="J63" s="3">
        <v>6998084</v>
      </c>
      <c r="K63" s="3">
        <v>6975364</v>
      </c>
      <c r="L63" s="3">
        <v>6975364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5749289</v>
      </c>
      <c r="T63" s="3">
        <v>5749289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696022</v>
      </c>
      <c r="Z63" s="3">
        <v>696022</v>
      </c>
      <c r="AA63" s="4">
        <v>696022</v>
      </c>
      <c r="AB63" s="4">
        <v>696022</v>
      </c>
      <c r="AC63" s="4">
        <v>696022</v>
      </c>
      <c r="AD63" s="4">
        <v>696022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3495254</v>
      </c>
      <c r="AJ63" s="4">
        <v>4191276</v>
      </c>
      <c r="AK63" s="4">
        <v>4887298</v>
      </c>
      <c r="AL63" s="4">
        <v>5583320</v>
      </c>
      <c r="AM63" s="4">
        <v>6279342</v>
      </c>
      <c r="AN63" s="4">
        <v>6975364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23225</v>
      </c>
      <c r="I64" s="1">
        <v>0</v>
      </c>
      <c r="J64" s="3">
        <v>6437617</v>
      </c>
      <c r="K64" s="3">
        <v>6414392</v>
      </c>
      <c r="L64" s="3">
        <v>6414392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4956420</v>
      </c>
      <c r="T64" s="3">
        <v>4956420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639891</v>
      </c>
      <c r="Z64" s="3">
        <v>639891</v>
      </c>
      <c r="AA64" s="4">
        <v>639891</v>
      </c>
      <c r="AB64" s="4">
        <v>639891</v>
      </c>
      <c r="AC64" s="4">
        <v>639891</v>
      </c>
      <c r="AD64" s="4">
        <v>639889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3214939</v>
      </c>
      <c r="AJ64" s="4">
        <v>3854830</v>
      </c>
      <c r="AK64" s="4">
        <v>4494721</v>
      </c>
      <c r="AL64" s="4">
        <v>5134612</v>
      </c>
      <c r="AM64" s="4">
        <v>5774503</v>
      </c>
      <c r="AN64" s="4">
        <v>6414392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33134</v>
      </c>
      <c r="I65" s="1">
        <v>0</v>
      </c>
      <c r="J65" s="3">
        <v>11349182</v>
      </c>
      <c r="K65" s="3">
        <v>11316048</v>
      </c>
      <c r="L65" s="3">
        <v>11316048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9394620</v>
      </c>
      <c r="T65" s="3">
        <v>9394620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1129396</v>
      </c>
      <c r="Z65" s="3">
        <v>1129396</v>
      </c>
      <c r="AA65" s="4">
        <v>1129396</v>
      </c>
      <c r="AB65" s="4">
        <v>1129396</v>
      </c>
      <c r="AC65" s="4">
        <v>1129396</v>
      </c>
      <c r="AD65" s="4">
        <v>1129396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5669068</v>
      </c>
      <c r="AJ65" s="4">
        <v>6798464</v>
      </c>
      <c r="AK65" s="4">
        <v>7927860</v>
      </c>
      <c r="AL65" s="4">
        <v>9057256</v>
      </c>
      <c r="AM65" s="4">
        <v>10186652</v>
      </c>
      <c r="AN65" s="4">
        <v>11316048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6648</v>
      </c>
      <c r="I66" s="1">
        <v>0</v>
      </c>
      <c r="J66" s="3">
        <v>2224030</v>
      </c>
      <c r="K66" s="3">
        <v>2217382</v>
      </c>
      <c r="L66" s="3">
        <v>2217382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1806614</v>
      </c>
      <c r="T66" s="3">
        <v>1806614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221295</v>
      </c>
      <c r="Z66" s="3">
        <v>221295</v>
      </c>
      <c r="AA66" s="4">
        <v>221295</v>
      </c>
      <c r="AB66" s="4">
        <v>221295</v>
      </c>
      <c r="AC66" s="4">
        <v>221295</v>
      </c>
      <c r="AD66" s="4">
        <v>221295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1110907</v>
      </c>
      <c r="AJ66" s="4">
        <v>1332202</v>
      </c>
      <c r="AK66" s="4">
        <v>1553497</v>
      </c>
      <c r="AL66" s="4">
        <v>1774792</v>
      </c>
      <c r="AM66" s="4">
        <v>1996087</v>
      </c>
      <c r="AN66" s="4">
        <v>2217382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6664</v>
      </c>
      <c r="I67" s="1">
        <v>0</v>
      </c>
      <c r="J67" s="3">
        <v>1111603</v>
      </c>
      <c r="K67" s="3">
        <v>1104939</v>
      </c>
      <c r="L67" s="3">
        <v>1104939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720887</v>
      </c>
      <c r="T67" s="3">
        <v>720887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110050</v>
      </c>
      <c r="Z67" s="3">
        <v>110050</v>
      </c>
      <c r="AA67" s="4">
        <v>110050</v>
      </c>
      <c r="AB67" s="4">
        <v>110050</v>
      </c>
      <c r="AC67" s="4">
        <v>110050</v>
      </c>
      <c r="AD67" s="4">
        <v>110049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554690</v>
      </c>
      <c r="AJ67" s="4">
        <v>664740</v>
      </c>
      <c r="AK67" s="4">
        <v>774790</v>
      </c>
      <c r="AL67" s="4">
        <v>884840</v>
      </c>
      <c r="AM67" s="4">
        <v>994890</v>
      </c>
      <c r="AN67" s="4">
        <v>1104939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67484</v>
      </c>
      <c r="I68" s="1">
        <v>0</v>
      </c>
      <c r="J68" s="3">
        <v>19554118</v>
      </c>
      <c r="K68" s="3">
        <v>19486634</v>
      </c>
      <c r="L68" s="3">
        <v>19486634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15485320</v>
      </c>
      <c r="T68" s="3">
        <v>15485320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1944164</v>
      </c>
      <c r="Z68" s="3">
        <v>1944164</v>
      </c>
      <c r="AA68" s="4">
        <v>1944165</v>
      </c>
      <c r="AB68" s="4">
        <v>1944165</v>
      </c>
      <c r="AC68" s="4">
        <v>1944165</v>
      </c>
      <c r="AD68" s="4">
        <v>1944163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9765812</v>
      </c>
      <c r="AJ68" s="4">
        <v>11709976</v>
      </c>
      <c r="AK68" s="4">
        <v>13654141</v>
      </c>
      <c r="AL68" s="4">
        <v>15598306</v>
      </c>
      <c r="AM68" s="4">
        <v>17542471</v>
      </c>
      <c r="AN68" s="4">
        <v>19486634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26946</v>
      </c>
      <c r="I69" s="1">
        <v>0</v>
      </c>
      <c r="J69" s="3">
        <v>5058353</v>
      </c>
      <c r="K69" s="3">
        <v>5031407</v>
      </c>
      <c r="L69" s="3">
        <v>5031407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3483075</v>
      </c>
      <c r="T69" s="3">
        <v>3483075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501345</v>
      </c>
      <c r="Z69" s="3">
        <v>501345</v>
      </c>
      <c r="AA69" s="4">
        <v>501344</v>
      </c>
      <c r="AB69" s="4">
        <v>501344</v>
      </c>
      <c r="AC69" s="4">
        <v>501344</v>
      </c>
      <c r="AD69" s="4">
        <v>501345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2524685</v>
      </c>
      <c r="AJ69" s="4">
        <v>3026030</v>
      </c>
      <c r="AK69" s="4">
        <v>3527374</v>
      </c>
      <c r="AL69" s="4">
        <v>4028718</v>
      </c>
      <c r="AM69" s="4">
        <v>4530062</v>
      </c>
      <c r="AN69" s="4">
        <v>5031407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82789</v>
      </c>
      <c r="I70" s="1">
        <v>0</v>
      </c>
      <c r="J70" s="3">
        <v>31365686</v>
      </c>
      <c r="K70" s="3">
        <v>31282897</v>
      </c>
      <c r="L70" s="3">
        <v>31282897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26269945</v>
      </c>
      <c r="T70" s="3">
        <v>26269945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3122770</v>
      </c>
      <c r="Z70" s="3">
        <v>3122770</v>
      </c>
      <c r="AA70" s="4">
        <v>3122770</v>
      </c>
      <c r="AB70" s="4">
        <v>3122770</v>
      </c>
      <c r="AC70" s="4">
        <v>3122770</v>
      </c>
      <c r="AD70" s="4">
        <v>3122771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15669046</v>
      </c>
      <c r="AJ70" s="4">
        <v>18791816</v>
      </c>
      <c r="AK70" s="4">
        <v>21914586</v>
      </c>
      <c r="AL70" s="4">
        <v>25037356</v>
      </c>
      <c r="AM70" s="4">
        <v>28160126</v>
      </c>
      <c r="AN70" s="4">
        <v>31282897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16244</v>
      </c>
      <c r="I71" s="1">
        <v>0</v>
      </c>
      <c r="J71" s="3">
        <v>5038023</v>
      </c>
      <c r="K71" s="3">
        <v>5021779</v>
      </c>
      <c r="L71" s="3">
        <v>5021779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4054290</v>
      </c>
      <c r="T71" s="3">
        <v>4054290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501095</v>
      </c>
      <c r="Z71" s="3">
        <v>501095</v>
      </c>
      <c r="AA71" s="4">
        <v>501095</v>
      </c>
      <c r="AB71" s="4">
        <v>501095</v>
      </c>
      <c r="AC71" s="4">
        <v>501095</v>
      </c>
      <c r="AD71" s="4">
        <v>501096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2516303</v>
      </c>
      <c r="AJ71" s="4">
        <v>3017398</v>
      </c>
      <c r="AK71" s="4">
        <v>3518493</v>
      </c>
      <c r="AL71" s="4">
        <v>4019588</v>
      </c>
      <c r="AM71" s="4">
        <v>4520683</v>
      </c>
      <c r="AN71" s="4">
        <v>5021779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118247</v>
      </c>
      <c r="I72" s="1">
        <v>0</v>
      </c>
      <c r="J72" s="3">
        <v>33542298</v>
      </c>
      <c r="K72" s="3">
        <v>33424051</v>
      </c>
      <c r="L72" s="3">
        <v>33424051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26569559</v>
      </c>
      <c r="T72" s="3">
        <v>26569559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3334522</v>
      </c>
      <c r="Z72" s="3">
        <v>3334522</v>
      </c>
      <c r="AA72" s="4">
        <v>3334522</v>
      </c>
      <c r="AB72" s="4">
        <v>3334522</v>
      </c>
      <c r="AC72" s="4">
        <v>3334522</v>
      </c>
      <c r="AD72" s="4">
        <v>3334521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16751442</v>
      </c>
      <c r="AJ72" s="4">
        <v>20085964</v>
      </c>
      <c r="AK72" s="4">
        <v>23420486</v>
      </c>
      <c r="AL72" s="4">
        <v>26755008</v>
      </c>
      <c r="AM72" s="4">
        <v>30089530</v>
      </c>
      <c r="AN72" s="4">
        <v>33424051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10656</v>
      </c>
      <c r="I73" s="1">
        <v>0</v>
      </c>
      <c r="J73" s="3">
        <v>3171087</v>
      </c>
      <c r="K73" s="3">
        <v>3160431</v>
      </c>
      <c r="L73" s="3">
        <v>3160431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2552522</v>
      </c>
      <c r="T73" s="3">
        <v>2552522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315333</v>
      </c>
      <c r="Z73" s="3">
        <v>315333</v>
      </c>
      <c r="AA73" s="4">
        <v>315332</v>
      </c>
      <c r="AB73" s="4">
        <v>315332</v>
      </c>
      <c r="AC73" s="4">
        <v>315332</v>
      </c>
      <c r="AD73" s="4">
        <v>315333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1583769</v>
      </c>
      <c r="AJ73" s="4">
        <v>1899102</v>
      </c>
      <c r="AK73" s="4">
        <v>2214434</v>
      </c>
      <c r="AL73" s="4">
        <v>2529766</v>
      </c>
      <c r="AM73" s="4">
        <v>2845098</v>
      </c>
      <c r="AN73" s="4">
        <v>3160431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10403</v>
      </c>
      <c r="I74" s="1">
        <v>0</v>
      </c>
      <c r="J74" s="3">
        <v>2441138</v>
      </c>
      <c r="K74" s="3">
        <v>2430735</v>
      </c>
      <c r="L74" s="3">
        <v>2430735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1783388</v>
      </c>
      <c r="T74" s="3">
        <v>1783388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242380</v>
      </c>
      <c r="Z74" s="3">
        <v>242380</v>
      </c>
      <c r="AA74" s="4">
        <v>242380</v>
      </c>
      <c r="AB74" s="4">
        <v>242380</v>
      </c>
      <c r="AC74" s="4">
        <v>242380</v>
      </c>
      <c r="AD74" s="4">
        <v>242379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1218836</v>
      </c>
      <c r="AJ74" s="4">
        <v>1461216</v>
      </c>
      <c r="AK74" s="4">
        <v>1703596</v>
      </c>
      <c r="AL74" s="4">
        <v>1945976</v>
      </c>
      <c r="AM74" s="4">
        <v>2188356</v>
      </c>
      <c r="AN74" s="4">
        <v>2430735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17041</v>
      </c>
      <c r="I75" s="1">
        <v>0</v>
      </c>
      <c r="J75" s="3">
        <v>5630900</v>
      </c>
      <c r="K75" s="3">
        <v>5613859</v>
      </c>
      <c r="L75" s="3">
        <v>5613859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4571821</v>
      </c>
      <c r="T75" s="3">
        <v>4571821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560250</v>
      </c>
      <c r="Z75" s="3">
        <v>560250</v>
      </c>
      <c r="AA75" s="4">
        <v>560250</v>
      </c>
      <c r="AB75" s="4">
        <v>560250</v>
      </c>
      <c r="AC75" s="4">
        <v>560250</v>
      </c>
      <c r="AD75" s="4">
        <v>560249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2812610</v>
      </c>
      <c r="AJ75" s="4">
        <v>3372860</v>
      </c>
      <c r="AK75" s="4">
        <v>3933110</v>
      </c>
      <c r="AL75" s="4">
        <v>4493360</v>
      </c>
      <c r="AM75" s="4">
        <v>5053610</v>
      </c>
      <c r="AN75" s="4">
        <v>5613859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9762</v>
      </c>
      <c r="I76" s="3">
        <v>0</v>
      </c>
      <c r="J76" s="3">
        <v>2923628</v>
      </c>
      <c r="K76" s="3">
        <v>2913866</v>
      </c>
      <c r="L76" s="3">
        <v>2913866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2285830</v>
      </c>
      <c r="T76" s="3">
        <v>2285830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290736</v>
      </c>
      <c r="Z76" s="3">
        <v>290736</v>
      </c>
      <c r="AA76" s="4">
        <v>290736</v>
      </c>
      <c r="AB76" s="4">
        <v>290736</v>
      </c>
      <c r="AC76" s="4">
        <v>290736</v>
      </c>
      <c r="AD76" s="4">
        <v>290734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1460188</v>
      </c>
      <c r="AJ76" s="4">
        <v>1750924</v>
      </c>
      <c r="AK76" s="4">
        <v>2041660</v>
      </c>
      <c r="AL76" s="4">
        <v>2332396</v>
      </c>
      <c r="AM76" s="4">
        <v>2623132</v>
      </c>
      <c r="AN76" s="4">
        <v>2913866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8777</v>
      </c>
      <c r="I77" s="1">
        <v>0</v>
      </c>
      <c r="J77" s="3">
        <v>1810350</v>
      </c>
      <c r="K77" s="3">
        <v>1801573</v>
      </c>
      <c r="L77" s="3">
        <v>1801573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1212166</v>
      </c>
      <c r="T77" s="3">
        <v>1212166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179572</v>
      </c>
      <c r="Z77" s="3">
        <v>179572</v>
      </c>
      <c r="AA77" s="4">
        <v>179572</v>
      </c>
      <c r="AB77" s="4">
        <v>179572</v>
      </c>
      <c r="AC77" s="4">
        <v>179572</v>
      </c>
      <c r="AD77" s="4">
        <v>179573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903712</v>
      </c>
      <c r="AJ77" s="4">
        <v>1083284</v>
      </c>
      <c r="AK77" s="4">
        <v>1262856</v>
      </c>
      <c r="AL77" s="4">
        <v>1442428</v>
      </c>
      <c r="AM77" s="4">
        <v>1622000</v>
      </c>
      <c r="AN77" s="4">
        <v>1801573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200016</v>
      </c>
      <c r="I78" s="1">
        <v>0</v>
      </c>
      <c r="J78" s="3">
        <v>76324641</v>
      </c>
      <c r="K78" s="3">
        <v>76124625</v>
      </c>
      <c r="L78" s="3">
        <v>76124625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64413537</v>
      </c>
      <c r="T78" s="3">
        <v>64413537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7599128</v>
      </c>
      <c r="Z78" s="3">
        <v>7599128</v>
      </c>
      <c r="AA78" s="4">
        <v>7599128</v>
      </c>
      <c r="AB78" s="4">
        <v>7599128</v>
      </c>
      <c r="AC78" s="4">
        <v>7599128</v>
      </c>
      <c r="AD78" s="4">
        <v>7599129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38128984</v>
      </c>
      <c r="AJ78" s="4">
        <v>45728112</v>
      </c>
      <c r="AK78" s="4">
        <v>53327240</v>
      </c>
      <c r="AL78" s="4">
        <v>60926368</v>
      </c>
      <c r="AM78" s="4">
        <v>68525496</v>
      </c>
      <c r="AN78" s="4">
        <v>76124625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32089</v>
      </c>
      <c r="I79" s="1">
        <v>0</v>
      </c>
      <c r="J79" s="3">
        <v>10315754</v>
      </c>
      <c r="K79" s="3">
        <v>10283665</v>
      </c>
      <c r="L79" s="3">
        <v>10283665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8289578</v>
      </c>
      <c r="T79" s="3">
        <v>8289578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1026228</v>
      </c>
      <c r="Z79" s="3">
        <v>1026228</v>
      </c>
      <c r="AA79" s="4">
        <v>1026227</v>
      </c>
      <c r="AB79" s="4">
        <v>1026227</v>
      </c>
      <c r="AC79" s="4">
        <v>1026227</v>
      </c>
      <c r="AD79" s="4">
        <v>1026228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5152528</v>
      </c>
      <c r="AJ79" s="4">
        <v>6178756</v>
      </c>
      <c r="AK79" s="4">
        <v>7204983</v>
      </c>
      <c r="AL79" s="4">
        <v>8231210</v>
      </c>
      <c r="AM79" s="4">
        <v>9257437</v>
      </c>
      <c r="AN79" s="4">
        <v>10283665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79890</v>
      </c>
      <c r="I80" s="1">
        <v>0</v>
      </c>
      <c r="J80" s="3">
        <v>23722800</v>
      </c>
      <c r="K80" s="3">
        <v>23642910</v>
      </c>
      <c r="L80" s="3">
        <v>23642910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19013550</v>
      </c>
      <c r="T80" s="3">
        <v>19013550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2358965</v>
      </c>
      <c r="Z80" s="3">
        <v>2358965</v>
      </c>
      <c r="AA80" s="4">
        <v>2358965</v>
      </c>
      <c r="AB80" s="4">
        <v>2358965</v>
      </c>
      <c r="AC80" s="4">
        <v>2358965</v>
      </c>
      <c r="AD80" s="4">
        <v>2358965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11848085</v>
      </c>
      <c r="AJ80" s="4">
        <v>14207050</v>
      </c>
      <c r="AK80" s="4">
        <v>16566015</v>
      </c>
      <c r="AL80" s="4">
        <v>18924980</v>
      </c>
      <c r="AM80" s="4">
        <v>21283945</v>
      </c>
      <c r="AN80" s="4">
        <v>23642910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9932</v>
      </c>
      <c r="I81" s="1">
        <v>0</v>
      </c>
      <c r="J81" s="3">
        <v>3043419</v>
      </c>
      <c r="K81" s="3">
        <v>3033487</v>
      </c>
      <c r="L81" s="3">
        <v>3033487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2353625</v>
      </c>
      <c r="T81" s="3">
        <v>2353625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302687</v>
      </c>
      <c r="Z81" s="3">
        <v>302687</v>
      </c>
      <c r="AA81" s="4">
        <v>302686</v>
      </c>
      <c r="AB81" s="4">
        <v>302686</v>
      </c>
      <c r="AC81" s="4">
        <v>302686</v>
      </c>
      <c r="AD81" s="4">
        <v>302687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1520055</v>
      </c>
      <c r="AJ81" s="4">
        <v>1822742</v>
      </c>
      <c r="AK81" s="4">
        <v>2125428</v>
      </c>
      <c r="AL81" s="4">
        <v>2428114</v>
      </c>
      <c r="AM81" s="4">
        <v>2730800</v>
      </c>
      <c r="AN81" s="4">
        <v>3033487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325359</v>
      </c>
      <c r="I82" s="1">
        <v>0</v>
      </c>
      <c r="J82" s="3">
        <v>107322936</v>
      </c>
      <c r="K82" s="3">
        <v>106997577</v>
      </c>
      <c r="L82" s="3">
        <v>106997577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87699482</v>
      </c>
      <c r="T82" s="3">
        <v>87699482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10678067</v>
      </c>
      <c r="Z82" s="3">
        <v>10678067</v>
      </c>
      <c r="AA82" s="4">
        <v>10678067</v>
      </c>
      <c r="AB82" s="4">
        <v>10678067</v>
      </c>
      <c r="AC82" s="4">
        <v>10678067</v>
      </c>
      <c r="AD82" s="4">
        <v>10678066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53607243</v>
      </c>
      <c r="AJ82" s="4">
        <v>64285310</v>
      </c>
      <c r="AK82" s="4">
        <v>74963377</v>
      </c>
      <c r="AL82" s="4">
        <v>85641444</v>
      </c>
      <c r="AM82" s="4">
        <v>96319511</v>
      </c>
      <c r="AN82" s="4">
        <v>106997577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26386</v>
      </c>
      <c r="I83" s="1">
        <v>0</v>
      </c>
      <c r="J83" s="3">
        <v>8051200</v>
      </c>
      <c r="K83" s="3">
        <v>8024814</v>
      </c>
      <c r="L83" s="3">
        <v>8024814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6489571</v>
      </c>
      <c r="T83" s="3">
        <v>6489571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800722</v>
      </c>
      <c r="Z83" s="3">
        <v>800722</v>
      </c>
      <c r="AA83" s="4">
        <v>800723</v>
      </c>
      <c r="AB83" s="4">
        <v>800723</v>
      </c>
      <c r="AC83" s="4">
        <v>800723</v>
      </c>
      <c r="AD83" s="4">
        <v>800721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4021202</v>
      </c>
      <c r="AJ83" s="4">
        <v>4821924</v>
      </c>
      <c r="AK83" s="4">
        <v>5622647</v>
      </c>
      <c r="AL83" s="4">
        <v>6423370</v>
      </c>
      <c r="AM83" s="4">
        <v>7224093</v>
      </c>
      <c r="AN83" s="4">
        <v>8024814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34974</v>
      </c>
      <c r="I84" s="1">
        <v>0</v>
      </c>
      <c r="J84" s="3">
        <v>9054600</v>
      </c>
      <c r="K84" s="3">
        <v>9019626</v>
      </c>
      <c r="L84" s="3">
        <v>9019626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6862323</v>
      </c>
      <c r="T84" s="3">
        <v>6862323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899631</v>
      </c>
      <c r="Z84" s="3">
        <v>899631</v>
      </c>
      <c r="AA84" s="4">
        <v>899631</v>
      </c>
      <c r="AB84" s="4">
        <v>899631</v>
      </c>
      <c r="AC84" s="4">
        <v>899631</v>
      </c>
      <c r="AD84" s="4">
        <v>899631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4521471</v>
      </c>
      <c r="AJ84" s="4">
        <v>5421102</v>
      </c>
      <c r="AK84" s="4">
        <v>6320733</v>
      </c>
      <c r="AL84" s="4">
        <v>7220364</v>
      </c>
      <c r="AM84" s="4">
        <v>8119995</v>
      </c>
      <c r="AN84" s="4">
        <v>9019626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4594</v>
      </c>
      <c r="I85" s="3">
        <v>0</v>
      </c>
      <c r="J85" s="3">
        <v>1381724</v>
      </c>
      <c r="K85" s="3">
        <v>1377130</v>
      </c>
      <c r="L85" s="3">
        <v>1377130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1110594</v>
      </c>
      <c r="T85" s="3">
        <v>1110594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137407</v>
      </c>
      <c r="Z85" s="3">
        <v>137407</v>
      </c>
      <c r="AA85" s="4">
        <v>137407</v>
      </c>
      <c r="AB85" s="4">
        <v>137407</v>
      </c>
      <c r="AC85" s="4">
        <v>137407</v>
      </c>
      <c r="AD85" s="4">
        <v>137407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690095</v>
      </c>
      <c r="AJ85" s="4">
        <v>827502</v>
      </c>
      <c r="AK85" s="4">
        <v>964909</v>
      </c>
      <c r="AL85" s="4">
        <v>1102316</v>
      </c>
      <c r="AM85" s="4">
        <v>1239723</v>
      </c>
      <c r="AN85" s="4">
        <v>1377130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46544</v>
      </c>
      <c r="I86" s="3">
        <v>0</v>
      </c>
      <c r="J86" s="3">
        <v>17483088</v>
      </c>
      <c r="K86" s="3">
        <v>17436544</v>
      </c>
      <c r="L86" s="3">
        <v>17436544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14735061</v>
      </c>
      <c r="T86" s="3">
        <v>14735061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1740551</v>
      </c>
      <c r="Z86" s="3">
        <v>1740551</v>
      </c>
      <c r="AA86" s="4">
        <v>1740552</v>
      </c>
      <c r="AB86" s="4">
        <v>1740552</v>
      </c>
      <c r="AC86" s="4">
        <v>1740552</v>
      </c>
      <c r="AD86" s="4">
        <v>1740550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8733787</v>
      </c>
      <c r="AJ86" s="4">
        <v>10474338</v>
      </c>
      <c r="AK86" s="4">
        <v>12214890</v>
      </c>
      <c r="AL86" s="4">
        <v>13955442</v>
      </c>
      <c r="AM86" s="4">
        <v>15695994</v>
      </c>
      <c r="AN86" s="4">
        <v>17436544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19821</v>
      </c>
      <c r="I87" s="3">
        <v>0</v>
      </c>
      <c r="J87" s="3">
        <v>6446703</v>
      </c>
      <c r="K87" s="3">
        <v>6426882</v>
      </c>
      <c r="L87" s="3">
        <v>6426882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5217346</v>
      </c>
      <c r="T87" s="3">
        <v>5217346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641367</v>
      </c>
      <c r="Z87" s="3">
        <v>641367</v>
      </c>
      <c r="AA87" s="4">
        <v>641367</v>
      </c>
      <c r="AB87" s="4">
        <v>641367</v>
      </c>
      <c r="AC87" s="4">
        <v>641367</v>
      </c>
      <c r="AD87" s="4">
        <v>641367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3220047</v>
      </c>
      <c r="AJ87" s="4">
        <v>3861414</v>
      </c>
      <c r="AK87" s="4">
        <v>4502781</v>
      </c>
      <c r="AL87" s="4">
        <v>5144148</v>
      </c>
      <c r="AM87" s="4">
        <v>5785515</v>
      </c>
      <c r="AN87" s="4">
        <v>6426882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706878</v>
      </c>
      <c r="I88" s="3">
        <v>0</v>
      </c>
      <c r="J88" s="3">
        <v>262631601</v>
      </c>
      <c r="K88" s="3">
        <v>261924723</v>
      </c>
      <c r="L88" s="3">
        <v>261924723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218512459</v>
      </c>
      <c r="T88" s="3">
        <v>218512459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26145347</v>
      </c>
      <c r="Z88" s="3">
        <v>26145347</v>
      </c>
      <c r="AA88" s="4">
        <v>26145347</v>
      </c>
      <c r="AB88" s="4">
        <v>26145347</v>
      </c>
      <c r="AC88" s="4">
        <v>26145347</v>
      </c>
      <c r="AD88" s="4">
        <v>26145348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131197987</v>
      </c>
      <c r="AJ88" s="4">
        <v>157343334</v>
      </c>
      <c r="AK88" s="4">
        <v>183488681</v>
      </c>
      <c r="AL88" s="4">
        <v>209634028</v>
      </c>
      <c r="AM88" s="4">
        <v>235779375</v>
      </c>
      <c r="AN88" s="4">
        <v>261924723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2573</v>
      </c>
      <c r="I89" s="1">
        <v>0</v>
      </c>
      <c r="J89" s="3">
        <v>894324</v>
      </c>
      <c r="K89" s="3">
        <v>891751</v>
      </c>
      <c r="L89" s="3">
        <v>891751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696877</v>
      </c>
      <c r="T89" s="3">
        <v>696877</v>
      </c>
      <c r="U89" s="3">
        <v>89432</v>
      </c>
      <c r="V89" s="3">
        <v>89432</v>
      </c>
      <c r="W89" s="3">
        <v>89432</v>
      </c>
      <c r="X89" s="3">
        <v>89432</v>
      </c>
      <c r="Y89" s="3">
        <v>89004</v>
      </c>
      <c r="Z89" s="3">
        <v>89004</v>
      </c>
      <c r="AA89" s="4">
        <v>89004</v>
      </c>
      <c r="AB89" s="4">
        <v>89004</v>
      </c>
      <c r="AC89" s="4">
        <v>89004</v>
      </c>
      <c r="AD89" s="4">
        <v>89003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446732</v>
      </c>
      <c r="AJ89" s="4">
        <v>535736</v>
      </c>
      <c r="AK89" s="4">
        <v>624740</v>
      </c>
      <c r="AL89" s="4">
        <v>713744</v>
      </c>
      <c r="AM89" s="4">
        <v>802748</v>
      </c>
      <c r="AN89" s="4">
        <v>891751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20126</v>
      </c>
      <c r="I90" s="3">
        <v>0</v>
      </c>
      <c r="J90" s="3">
        <v>6262528</v>
      </c>
      <c r="K90" s="3">
        <v>6242402</v>
      </c>
      <c r="L90" s="3">
        <v>6242402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5069170</v>
      </c>
      <c r="T90" s="3">
        <v>5069170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622898</v>
      </c>
      <c r="Z90" s="3">
        <v>622898</v>
      </c>
      <c r="AA90" s="4">
        <v>622899</v>
      </c>
      <c r="AB90" s="4">
        <v>622899</v>
      </c>
      <c r="AC90" s="4">
        <v>622899</v>
      </c>
      <c r="AD90" s="4">
        <v>622897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3127910</v>
      </c>
      <c r="AJ90" s="4">
        <v>3750808</v>
      </c>
      <c r="AK90" s="4">
        <v>4373707</v>
      </c>
      <c r="AL90" s="4">
        <v>4996606</v>
      </c>
      <c r="AM90" s="4">
        <v>5619505</v>
      </c>
      <c r="AN90" s="4">
        <v>6242402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231173</v>
      </c>
      <c r="I91" s="1">
        <v>0</v>
      </c>
      <c r="J91" s="3">
        <v>75382012</v>
      </c>
      <c r="K91" s="3">
        <v>75150839</v>
      </c>
      <c r="L91" s="3">
        <v>75150839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60507973</v>
      </c>
      <c r="T91" s="3">
        <v>60507973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7499673</v>
      </c>
      <c r="Z91" s="3">
        <v>7499673</v>
      </c>
      <c r="AA91" s="4">
        <v>7499672</v>
      </c>
      <c r="AB91" s="4">
        <v>7499672</v>
      </c>
      <c r="AC91" s="4">
        <v>7499672</v>
      </c>
      <c r="AD91" s="4">
        <v>7499673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37652477</v>
      </c>
      <c r="AJ91" s="4">
        <v>45152150</v>
      </c>
      <c r="AK91" s="4">
        <v>52651822</v>
      </c>
      <c r="AL91" s="4">
        <v>60151494</v>
      </c>
      <c r="AM91" s="4">
        <v>67651166</v>
      </c>
      <c r="AN91" s="4">
        <v>75150839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8409</v>
      </c>
      <c r="I92" s="1">
        <v>0</v>
      </c>
      <c r="J92" s="3">
        <v>2546665</v>
      </c>
      <c r="K92" s="3">
        <v>2538256</v>
      </c>
      <c r="L92" s="3">
        <v>2538256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2024737</v>
      </c>
      <c r="T92" s="3">
        <v>2024737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253265</v>
      </c>
      <c r="Z92" s="3">
        <v>253265</v>
      </c>
      <c r="AA92" s="4">
        <v>253265</v>
      </c>
      <c r="AB92" s="4">
        <v>253265</v>
      </c>
      <c r="AC92" s="4">
        <v>253265</v>
      </c>
      <c r="AD92" s="4">
        <v>253263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1271933</v>
      </c>
      <c r="AJ92" s="4">
        <v>1525198</v>
      </c>
      <c r="AK92" s="4">
        <v>1778463</v>
      </c>
      <c r="AL92" s="4">
        <v>2031728</v>
      </c>
      <c r="AM92" s="4">
        <v>2284993</v>
      </c>
      <c r="AN92" s="4">
        <v>2538256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8710</v>
      </c>
      <c r="I93" s="3">
        <v>0</v>
      </c>
      <c r="J93" s="3">
        <v>2101920</v>
      </c>
      <c r="K93" s="3">
        <v>2093210</v>
      </c>
      <c r="L93" s="3">
        <v>2093210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1494439</v>
      </c>
      <c r="T93" s="3">
        <v>1494439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208740</v>
      </c>
      <c r="Z93" s="3">
        <v>208740</v>
      </c>
      <c r="AA93" s="4">
        <v>208741</v>
      </c>
      <c r="AB93" s="4">
        <v>208741</v>
      </c>
      <c r="AC93" s="4">
        <v>208741</v>
      </c>
      <c r="AD93" s="4">
        <v>208739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1049508</v>
      </c>
      <c r="AJ93" s="4">
        <v>1258248</v>
      </c>
      <c r="AK93" s="4">
        <v>1466989</v>
      </c>
      <c r="AL93" s="4">
        <v>1675730</v>
      </c>
      <c r="AM93" s="4">
        <v>1884471</v>
      </c>
      <c r="AN93" s="4">
        <v>2093210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11565</v>
      </c>
      <c r="I94" s="1">
        <v>0</v>
      </c>
      <c r="J94" s="3">
        <v>3274718</v>
      </c>
      <c r="K94" s="3">
        <v>3263153</v>
      </c>
      <c r="L94" s="3">
        <v>3263153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2463047</v>
      </c>
      <c r="T94" s="3">
        <v>2463047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325544</v>
      </c>
      <c r="Z94" s="3">
        <v>325544</v>
      </c>
      <c r="AA94" s="4">
        <v>325544</v>
      </c>
      <c r="AB94" s="4">
        <v>325544</v>
      </c>
      <c r="AC94" s="4">
        <v>325544</v>
      </c>
      <c r="AD94" s="4">
        <v>325545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1635432</v>
      </c>
      <c r="AJ94" s="4">
        <v>1960976</v>
      </c>
      <c r="AK94" s="4">
        <v>2286520</v>
      </c>
      <c r="AL94" s="4">
        <v>2612064</v>
      </c>
      <c r="AM94" s="4">
        <v>2937608</v>
      </c>
      <c r="AN94" s="4">
        <v>3263153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22178</v>
      </c>
      <c r="I95" s="1">
        <v>0</v>
      </c>
      <c r="J95" s="3">
        <v>6470390</v>
      </c>
      <c r="K95" s="3">
        <v>6448212</v>
      </c>
      <c r="L95" s="3">
        <v>6448212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5142631</v>
      </c>
      <c r="T95" s="3">
        <v>5142631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643343</v>
      </c>
      <c r="Z95" s="3">
        <v>643343</v>
      </c>
      <c r="AA95" s="4">
        <v>643343</v>
      </c>
      <c r="AB95" s="4">
        <v>643343</v>
      </c>
      <c r="AC95" s="4">
        <v>643343</v>
      </c>
      <c r="AD95" s="4">
        <v>643341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3231499</v>
      </c>
      <c r="AJ95" s="4">
        <v>3874842</v>
      </c>
      <c r="AK95" s="4">
        <v>4518185</v>
      </c>
      <c r="AL95" s="4">
        <v>5161528</v>
      </c>
      <c r="AM95" s="4">
        <v>5804871</v>
      </c>
      <c r="AN95" s="4">
        <v>6448212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21867</v>
      </c>
      <c r="I96" s="1">
        <v>0</v>
      </c>
      <c r="J96" s="3">
        <v>7481237</v>
      </c>
      <c r="K96" s="3">
        <v>7459370</v>
      </c>
      <c r="L96" s="3">
        <v>7459370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6132426</v>
      </c>
      <c r="T96" s="3">
        <v>6132426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744479</v>
      </c>
      <c r="Z96" s="3">
        <v>744479</v>
      </c>
      <c r="AA96" s="4">
        <v>744479</v>
      </c>
      <c r="AB96" s="4">
        <v>744479</v>
      </c>
      <c r="AC96" s="4">
        <v>744479</v>
      </c>
      <c r="AD96" s="4">
        <v>744479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3736975</v>
      </c>
      <c r="AJ96" s="4">
        <v>4481454</v>
      </c>
      <c r="AK96" s="4">
        <v>5225933</v>
      </c>
      <c r="AL96" s="4">
        <v>5970412</v>
      </c>
      <c r="AM96" s="4">
        <v>6714891</v>
      </c>
      <c r="AN96" s="4">
        <v>7459370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12916</v>
      </c>
      <c r="I97" s="1">
        <v>0</v>
      </c>
      <c r="J97" s="3">
        <v>3745992</v>
      </c>
      <c r="K97" s="3">
        <v>3733076</v>
      </c>
      <c r="L97" s="3">
        <v>3733076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2918317</v>
      </c>
      <c r="T97" s="3">
        <v>2918317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372447</v>
      </c>
      <c r="Z97" s="3">
        <v>372447</v>
      </c>
      <c r="AA97" s="4">
        <v>372447</v>
      </c>
      <c r="AB97" s="4">
        <v>372447</v>
      </c>
      <c r="AC97" s="4">
        <v>372447</v>
      </c>
      <c r="AD97" s="4">
        <v>372445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1870843</v>
      </c>
      <c r="AJ97" s="4">
        <v>2243290</v>
      </c>
      <c r="AK97" s="4">
        <v>2615737</v>
      </c>
      <c r="AL97" s="4">
        <v>2988184</v>
      </c>
      <c r="AM97" s="4">
        <v>3360631</v>
      </c>
      <c r="AN97" s="4">
        <v>3733076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12447</v>
      </c>
      <c r="I98" s="1">
        <v>0</v>
      </c>
      <c r="J98" s="3">
        <v>3872770</v>
      </c>
      <c r="K98" s="3">
        <v>3860323</v>
      </c>
      <c r="L98" s="3">
        <v>3860323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3067776</v>
      </c>
      <c r="T98" s="3">
        <v>3067776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385203</v>
      </c>
      <c r="Z98" s="3">
        <v>385203</v>
      </c>
      <c r="AA98" s="4">
        <v>385202</v>
      </c>
      <c r="AB98" s="4">
        <v>385202</v>
      </c>
      <c r="AC98" s="4">
        <v>385202</v>
      </c>
      <c r="AD98" s="4">
        <v>385203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1934311</v>
      </c>
      <c r="AJ98" s="4">
        <v>2319514</v>
      </c>
      <c r="AK98" s="4">
        <v>2704716</v>
      </c>
      <c r="AL98" s="4">
        <v>3089918</v>
      </c>
      <c r="AM98" s="4">
        <v>3475120</v>
      </c>
      <c r="AN98" s="4">
        <v>3860323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12624</v>
      </c>
      <c r="I99" s="1">
        <v>0</v>
      </c>
      <c r="J99" s="3">
        <v>3955642</v>
      </c>
      <c r="K99" s="3">
        <v>3943018</v>
      </c>
      <c r="L99" s="3">
        <v>3943018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3147671</v>
      </c>
      <c r="T99" s="3">
        <v>3147671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393460</v>
      </c>
      <c r="Z99" s="3">
        <v>393460</v>
      </c>
      <c r="AA99" s="4">
        <v>393461</v>
      </c>
      <c r="AB99" s="4">
        <v>393461</v>
      </c>
      <c r="AC99" s="4">
        <v>393461</v>
      </c>
      <c r="AD99" s="4">
        <v>393459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1975716</v>
      </c>
      <c r="AJ99" s="4">
        <v>2369176</v>
      </c>
      <c r="AK99" s="4">
        <v>2762637</v>
      </c>
      <c r="AL99" s="4">
        <v>3156098</v>
      </c>
      <c r="AM99" s="4">
        <v>3549559</v>
      </c>
      <c r="AN99" s="4">
        <v>3943018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10853</v>
      </c>
      <c r="I100" s="1">
        <v>0</v>
      </c>
      <c r="J100" s="3">
        <v>3677027</v>
      </c>
      <c r="K100" s="3">
        <v>3666174</v>
      </c>
      <c r="L100" s="3">
        <v>3666174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2980767</v>
      </c>
      <c r="T100" s="3">
        <v>2980767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365894</v>
      </c>
      <c r="Z100" s="3">
        <v>365894</v>
      </c>
      <c r="AA100" s="4">
        <v>365894</v>
      </c>
      <c r="AB100" s="4">
        <v>365894</v>
      </c>
      <c r="AC100" s="4">
        <v>365894</v>
      </c>
      <c r="AD100" s="4">
        <v>365892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1836706</v>
      </c>
      <c r="AJ100" s="4">
        <v>2202600</v>
      </c>
      <c r="AK100" s="4">
        <v>2568494</v>
      </c>
      <c r="AL100" s="4">
        <v>2934388</v>
      </c>
      <c r="AM100" s="4">
        <v>3300282</v>
      </c>
      <c r="AN100" s="4">
        <v>3666174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7610</v>
      </c>
      <c r="I101" s="1">
        <v>0</v>
      </c>
      <c r="J101" s="3">
        <v>1951873</v>
      </c>
      <c r="K101" s="3">
        <v>1944263</v>
      </c>
      <c r="L101" s="3">
        <v>1944263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1472262</v>
      </c>
      <c r="T101" s="3">
        <v>1472262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193919</v>
      </c>
      <c r="Z101" s="3">
        <v>193919</v>
      </c>
      <c r="AA101" s="4">
        <v>193919</v>
      </c>
      <c r="AB101" s="4">
        <v>193919</v>
      </c>
      <c r="AC101" s="4">
        <v>193919</v>
      </c>
      <c r="AD101" s="4">
        <v>193920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974667</v>
      </c>
      <c r="AJ101" s="4">
        <v>1168586</v>
      </c>
      <c r="AK101" s="4">
        <v>1362505</v>
      </c>
      <c r="AL101" s="4">
        <v>1556424</v>
      </c>
      <c r="AM101" s="4">
        <v>1750343</v>
      </c>
      <c r="AN101" s="4">
        <v>1944263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8554</v>
      </c>
      <c r="I102" s="3">
        <v>0</v>
      </c>
      <c r="J102" s="3">
        <v>2222416</v>
      </c>
      <c r="K102" s="3">
        <v>2213862</v>
      </c>
      <c r="L102" s="3">
        <v>2213862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1676671</v>
      </c>
      <c r="T102" s="3">
        <v>1676671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220816</v>
      </c>
      <c r="Z102" s="3">
        <v>220816</v>
      </c>
      <c r="AA102" s="4">
        <v>220816</v>
      </c>
      <c r="AB102" s="4">
        <v>220816</v>
      </c>
      <c r="AC102" s="4">
        <v>220816</v>
      </c>
      <c r="AD102" s="4">
        <v>220814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1109784</v>
      </c>
      <c r="AJ102" s="4">
        <v>1330600</v>
      </c>
      <c r="AK102" s="4">
        <v>1551416</v>
      </c>
      <c r="AL102" s="4">
        <v>1772232</v>
      </c>
      <c r="AM102" s="4">
        <v>1993048</v>
      </c>
      <c r="AN102" s="4">
        <v>2213862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9211</v>
      </c>
      <c r="I103" s="3">
        <v>0</v>
      </c>
      <c r="J103" s="3">
        <v>2611516</v>
      </c>
      <c r="K103" s="3">
        <v>2602305</v>
      </c>
      <c r="L103" s="3">
        <v>2602305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1966460</v>
      </c>
      <c r="T103" s="3">
        <v>1966460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259616</v>
      </c>
      <c r="Z103" s="3">
        <v>259616</v>
      </c>
      <c r="AA103" s="4">
        <v>259616</v>
      </c>
      <c r="AB103" s="4">
        <v>259616</v>
      </c>
      <c r="AC103" s="4">
        <v>259616</v>
      </c>
      <c r="AD103" s="4">
        <v>259617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1304224</v>
      </c>
      <c r="AJ103" s="4">
        <v>1563840</v>
      </c>
      <c r="AK103" s="4">
        <v>1823456</v>
      </c>
      <c r="AL103" s="4">
        <v>2083072</v>
      </c>
      <c r="AM103" s="4">
        <v>2342688</v>
      </c>
      <c r="AN103" s="4">
        <v>2602305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12879</v>
      </c>
      <c r="I104" s="1">
        <v>0</v>
      </c>
      <c r="J104" s="3">
        <v>4288753</v>
      </c>
      <c r="K104" s="3">
        <v>4275874</v>
      </c>
      <c r="L104" s="3">
        <v>4275874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3444751</v>
      </c>
      <c r="T104" s="3">
        <v>3444751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426729</v>
      </c>
      <c r="Z104" s="3">
        <v>426729</v>
      </c>
      <c r="AA104" s="4">
        <v>426729</v>
      </c>
      <c r="AB104" s="4">
        <v>426729</v>
      </c>
      <c r="AC104" s="4">
        <v>426729</v>
      </c>
      <c r="AD104" s="4">
        <v>426729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2142229</v>
      </c>
      <c r="AJ104" s="4">
        <v>2568958</v>
      </c>
      <c r="AK104" s="4">
        <v>2995687</v>
      </c>
      <c r="AL104" s="4">
        <v>3422416</v>
      </c>
      <c r="AM104" s="4">
        <v>3849145</v>
      </c>
      <c r="AN104" s="4">
        <v>4275874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15280</v>
      </c>
      <c r="I105" s="1">
        <v>0</v>
      </c>
      <c r="J105" s="3">
        <v>4131095</v>
      </c>
      <c r="K105" s="3">
        <v>4115815</v>
      </c>
      <c r="L105" s="3">
        <v>4115815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3126302</v>
      </c>
      <c r="T105" s="3">
        <v>3126302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410563</v>
      </c>
      <c r="Z105" s="3">
        <v>410563</v>
      </c>
      <c r="AA105" s="4">
        <v>410562</v>
      </c>
      <c r="AB105" s="4">
        <v>410562</v>
      </c>
      <c r="AC105" s="4">
        <v>410562</v>
      </c>
      <c r="AD105" s="4">
        <v>410563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2063003</v>
      </c>
      <c r="AJ105" s="4">
        <v>2473566</v>
      </c>
      <c r="AK105" s="4">
        <v>2884128</v>
      </c>
      <c r="AL105" s="4">
        <v>3294690</v>
      </c>
      <c r="AM105" s="4">
        <v>3705252</v>
      </c>
      <c r="AN105" s="4">
        <v>4115815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10612</v>
      </c>
      <c r="I106" s="1">
        <v>0</v>
      </c>
      <c r="J106" s="3">
        <v>3061733</v>
      </c>
      <c r="K106" s="3">
        <v>3051121</v>
      </c>
      <c r="L106" s="3">
        <v>3051121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2357172</v>
      </c>
      <c r="T106" s="3">
        <v>2357172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304405</v>
      </c>
      <c r="Z106" s="3">
        <v>304405</v>
      </c>
      <c r="AA106" s="4">
        <v>304405</v>
      </c>
      <c r="AB106" s="4">
        <v>304405</v>
      </c>
      <c r="AC106" s="4">
        <v>304405</v>
      </c>
      <c r="AD106" s="4">
        <v>304404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1529097</v>
      </c>
      <c r="AJ106" s="4">
        <v>1833502</v>
      </c>
      <c r="AK106" s="4">
        <v>2137907</v>
      </c>
      <c r="AL106" s="4">
        <v>2442312</v>
      </c>
      <c r="AM106" s="4">
        <v>2746717</v>
      </c>
      <c r="AN106" s="4">
        <v>3051121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4261</v>
      </c>
      <c r="I107" s="1">
        <v>0</v>
      </c>
      <c r="J107" s="3">
        <v>1295374</v>
      </c>
      <c r="K107" s="3">
        <v>1291113</v>
      </c>
      <c r="L107" s="3">
        <v>1291113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1022822</v>
      </c>
      <c r="T107" s="3">
        <v>1022822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128828</v>
      </c>
      <c r="Z107" s="3">
        <v>128828</v>
      </c>
      <c r="AA107" s="4">
        <v>128827</v>
      </c>
      <c r="AB107" s="4">
        <v>128827</v>
      </c>
      <c r="AC107" s="4">
        <v>128827</v>
      </c>
      <c r="AD107" s="4">
        <v>128828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646976</v>
      </c>
      <c r="AJ107" s="4">
        <v>775804</v>
      </c>
      <c r="AK107" s="4">
        <v>904631</v>
      </c>
      <c r="AL107" s="4">
        <v>1033458</v>
      </c>
      <c r="AM107" s="4">
        <v>1162285</v>
      </c>
      <c r="AN107" s="4">
        <v>1291113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27610</v>
      </c>
      <c r="I108" s="1">
        <v>0</v>
      </c>
      <c r="J108" s="3">
        <v>8958396</v>
      </c>
      <c r="K108" s="3">
        <v>8930786</v>
      </c>
      <c r="L108" s="3">
        <v>8930786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7267454</v>
      </c>
      <c r="T108" s="3">
        <v>7267454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891238</v>
      </c>
      <c r="Z108" s="3">
        <v>891238</v>
      </c>
      <c r="AA108" s="4">
        <v>891238</v>
      </c>
      <c r="AB108" s="4">
        <v>891238</v>
      </c>
      <c r="AC108" s="4">
        <v>891238</v>
      </c>
      <c r="AD108" s="4">
        <v>891236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4474598</v>
      </c>
      <c r="AJ108" s="4">
        <v>5365836</v>
      </c>
      <c r="AK108" s="4">
        <v>6257074</v>
      </c>
      <c r="AL108" s="4">
        <v>7148312</v>
      </c>
      <c r="AM108" s="4">
        <v>8039550</v>
      </c>
      <c r="AN108" s="4">
        <v>8930786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9797</v>
      </c>
      <c r="I109" s="1">
        <v>0</v>
      </c>
      <c r="J109" s="3">
        <v>2636348</v>
      </c>
      <c r="K109" s="3">
        <v>2626551</v>
      </c>
      <c r="L109" s="3">
        <v>2626551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2010780</v>
      </c>
      <c r="T109" s="3">
        <v>2010780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262002</v>
      </c>
      <c r="Z109" s="3">
        <v>262002</v>
      </c>
      <c r="AA109" s="4">
        <v>262002</v>
      </c>
      <c r="AB109" s="4">
        <v>262002</v>
      </c>
      <c r="AC109" s="4">
        <v>262002</v>
      </c>
      <c r="AD109" s="4">
        <v>262001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1316542</v>
      </c>
      <c r="AJ109" s="4">
        <v>1578544</v>
      </c>
      <c r="AK109" s="4">
        <v>1840546</v>
      </c>
      <c r="AL109" s="4">
        <v>2102548</v>
      </c>
      <c r="AM109" s="4">
        <v>2364550</v>
      </c>
      <c r="AN109" s="4">
        <v>2626551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36024</v>
      </c>
      <c r="I110" s="1">
        <v>0</v>
      </c>
      <c r="J110" s="3">
        <v>9781985</v>
      </c>
      <c r="K110" s="3">
        <v>9745961</v>
      </c>
      <c r="L110" s="3">
        <v>9745961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7691645</v>
      </c>
      <c r="T110" s="3">
        <v>7691645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972194</v>
      </c>
      <c r="Z110" s="3">
        <v>972194</v>
      </c>
      <c r="AA110" s="4">
        <v>972194</v>
      </c>
      <c r="AB110" s="4">
        <v>972194</v>
      </c>
      <c r="AC110" s="4">
        <v>972194</v>
      </c>
      <c r="AD110" s="4">
        <v>972195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4884990</v>
      </c>
      <c r="AJ110" s="4">
        <v>5857184</v>
      </c>
      <c r="AK110" s="4">
        <v>6829378</v>
      </c>
      <c r="AL110" s="4">
        <v>7801572</v>
      </c>
      <c r="AM110" s="4">
        <v>8773766</v>
      </c>
      <c r="AN110" s="4">
        <v>9745961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24243</v>
      </c>
      <c r="I111" s="1">
        <v>0</v>
      </c>
      <c r="J111" s="3">
        <v>7327542</v>
      </c>
      <c r="K111" s="3">
        <v>7303299</v>
      </c>
      <c r="L111" s="3">
        <v>7303299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5807471</v>
      </c>
      <c r="T111" s="3">
        <v>5807471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728714</v>
      </c>
      <c r="Z111" s="3">
        <v>728714</v>
      </c>
      <c r="AA111" s="4">
        <v>728714</v>
      </c>
      <c r="AB111" s="4">
        <v>728714</v>
      </c>
      <c r="AC111" s="4">
        <v>728714</v>
      </c>
      <c r="AD111" s="4">
        <v>728713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3659730</v>
      </c>
      <c r="AJ111" s="4">
        <v>4388444</v>
      </c>
      <c r="AK111" s="4">
        <v>5117158</v>
      </c>
      <c r="AL111" s="4">
        <v>5845872</v>
      </c>
      <c r="AM111" s="4">
        <v>6574586</v>
      </c>
      <c r="AN111" s="4">
        <v>7303299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81796</v>
      </c>
      <c r="I112" s="3">
        <v>0</v>
      </c>
      <c r="J112" s="3">
        <v>28066799</v>
      </c>
      <c r="K112" s="3">
        <v>27985003</v>
      </c>
      <c r="L112" s="3">
        <v>27985003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22880057</v>
      </c>
      <c r="T112" s="3">
        <v>22880057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2793047</v>
      </c>
      <c r="Z112" s="3">
        <v>2793047</v>
      </c>
      <c r="AA112" s="4">
        <v>2793047</v>
      </c>
      <c r="AB112" s="4">
        <v>2793047</v>
      </c>
      <c r="AC112" s="4">
        <v>2793047</v>
      </c>
      <c r="AD112" s="4">
        <v>2793048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14019767</v>
      </c>
      <c r="AJ112" s="4">
        <v>16812814</v>
      </c>
      <c r="AK112" s="4">
        <v>19605861</v>
      </c>
      <c r="AL112" s="4">
        <v>22398908</v>
      </c>
      <c r="AM112" s="4">
        <v>25191955</v>
      </c>
      <c r="AN112" s="4">
        <v>27985003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48285</v>
      </c>
      <c r="I113" s="3">
        <v>0</v>
      </c>
      <c r="J113" s="3">
        <v>15152586</v>
      </c>
      <c r="K113" s="3">
        <v>15104301</v>
      </c>
      <c r="L113" s="3">
        <v>15104301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12475114</v>
      </c>
      <c r="T113" s="3">
        <v>12475114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1507211</v>
      </c>
      <c r="Z113" s="3">
        <v>1507211</v>
      </c>
      <c r="AA113" s="4">
        <v>1507211</v>
      </c>
      <c r="AB113" s="4">
        <v>1507211</v>
      </c>
      <c r="AC113" s="4">
        <v>1507211</v>
      </c>
      <c r="AD113" s="4">
        <v>1507210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7568247</v>
      </c>
      <c r="AJ113" s="4">
        <v>9075458</v>
      </c>
      <c r="AK113" s="4">
        <v>10582669</v>
      </c>
      <c r="AL113" s="4">
        <v>12089880</v>
      </c>
      <c r="AM113" s="4">
        <v>13597091</v>
      </c>
      <c r="AN113" s="4">
        <v>15104301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9969</v>
      </c>
      <c r="I114" s="3">
        <v>0</v>
      </c>
      <c r="J114" s="3">
        <v>3029229</v>
      </c>
      <c r="K114" s="3">
        <v>3019260</v>
      </c>
      <c r="L114" s="3">
        <v>3019260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2418816</v>
      </c>
      <c r="T114" s="3">
        <v>2418816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301261</v>
      </c>
      <c r="Z114" s="3">
        <v>301261</v>
      </c>
      <c r="AA114" s="4">
        <v>301262</v>
      </c>
      <c r="AB114" s="4">
        <v>301262</v>
      </c>
      <c r="AC114" s="4">
        <v>301262</v>
      </c>
      <c r="AD114" s="4">
        <v>301260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1512953</v>
      </c>
      <c r="AJ114" s="4">
        <v>1814214</v>
      </c>
      <c r="AK114" s="4">
        <v>2115476</v>
      </c>
      <c r="AL114" s="4">
        <v>2416738</v>
      </c>
      <c r="AM114" s="4">
        <v>2718000</v>
      </c>
      <c r="AN114" s="4">
        <v>3019260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10658</v>
      </c>
      <c r="I115" s="1">
        <v>0</v>
      </c>
      <c r="J115" s="3">
        <v>2601667</v>
      </c>
      <c r="K115" s="3">
        <v>2591009</v>
      </c>
      <c r="L115" s="3">
        <v>2591009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1928913</v>
      </c>
      <c r="T115" s="3">
        <v>1928913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258390</v>
      </c>
      <c r="Z115" s="3">
        <v>258390</v>
      </c>
      <c r="AA115" s="4">
        <v>258390</v>
      </c>
      <c r="AB115" s="4">
        <v>258390</v>
      </c>
      <c r="AC115" s="4">
        <v>258390</v>
      </c>
      <c r="AD115" s="4">
        <v>258391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1299058</v>
      </c>
      <c r="AJ115" s="4">
        <v>1557448</v>
      </c>
      <c r="AK115" s="4">
        <v>1815838</v>
      </c>
      <c r="AL115" s="4">
        <v>2074228</v>
      </c>
      <c r="AM115" s="4">
        <v>2332618</v>
      </c>
      <c r="AN115" s="4">
        <v>2591009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19525</v>
      </c>
      <c r="I116" s="1">
        <v>0</v>
      </c>
      <c r="J116" s="3">
        <v>4225975</v>
      </c>
      <c r="K116" s="3">
        <v>4206450</v>
      </c>
      <c r="L116" s="3">
        <v>4206450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2891912</v>
      </c>
      <c r="T116" s="3">
        <v>2891912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419343</v>
      </c>
      <c r="Z116" s="3">
        <v>419343</v>
      </c>
      <c r="AA116" s="4">
        <v>419343</v>
      </c>
      <c r="AB116" s="4">
        <v>419343</v>
      </c>
      <c r="AC116" s="4">
        <v>419343</v>
      </c>
      <c r="AD116" s="4">
        <v>419343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2109735</v>
      </c>
      <c r="AJ116" s="4">
        <v>2529078</v>
      </c>
      <c r="AK116" s="4">
        <v>2948421</v>
      </c>
      <c r="AL116" s="4">
        <v>3367764</v>
      </c>
      <c r="AM116" s="4">
        <v>3787107</v>
      </c>
      <c r="AN116" s="4">
        <v>4206450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10444</v>
      </c>
      <c r="I117" s="1">
        <v>0</v>
      </c>
      <c r="J117" s="3">
        <v>2742590</v>
      </c>
      <c r="K117" s="3">
        <v>2732146</v>
      </c>
      <c r="L117" s="3">
        <v>2732146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2098602</v>
      </c>
      <c r="T117" s="3">
        <v>2098602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272518</v>
      </c>
      <c r="Z117" s="3">
        <v>272518</v>
      </c>
      <c r="AA117" s="4">
        <v>272519</v>
      </c>
      <c r="AB117" s="4">
        <v>272519</v>
      </c>
      <c r="AC117" s="4">
        <v>272519</v>
      </c>
      <c r="AD117" s="4">
        <v>272517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1369554</v>
      </c>
      <c r="AJ117" s="4">
        <v>1642072</v>
      </c>
      <c r="AK117" s="4">
        <v>1914591</v>
      </c>
      <c r="AL117" s="4">
        <v>2187110</v>
      </c>
      <c r="AM117" s="4">
        <v>2459629</v>
      </c>
      <c r="AN117" s="4">
        <v>2732146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36447</v>
      </c>
      <c r="I118" s="1">
        <v>0</v>
      </c>
      <c r="J118" s="3">
        <v>10014844</v>
      </c>
      <c r="K118" s="3">
        <v>9978397</v>
      </c>
      <c r="L118" s="3">
        <v>9978397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7909987</v>
      </c>
      <c r="T118" s="3">
        <v>7909987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995410</v>
      </c>
      <c r="Z118" s="3">
        <v>995410</v>
      </c>
      <c r="AA118" s="4">
        <v>995410</v>
      </c>
      <c r="AB118" s="4">
        <v>995410</v>
      </c>
      <c r="AC118" s="4">
        <v>995410</v>
      </c>
      <c r="AD118" s="4">
        <v>995411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5001346</v>
      </c>
      <c r="AJ118" s="4">
        <v>5996756</v>
      </c>
      <c r="AK118" s="4">
        <v>6992166</v>
      </c>
      <c r="AL118" s="4">
        <v>7987576</v>
      </c>
      <c r="AM118" s="4">
        <v>8982986</v>
      </c>
      <c r="AN118" s="4">
        <v>9978397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3997</v>
      </c>
      <c r="I119" s="1">
        <v>0</v>
      </c>
      <c r="J119" s="3">
        <v>1211921</v>
      </c>
      <c r="K119" s="3">
        <v>1207924</v>
      </c>
      <c r="L119" s="3">
        <v>1207924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930377</v>
      </c>
      <c r="T119" s="3">
        <v>930377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120526</v>
      </c>
      <c r="Z119" s="3">
        <v>120526</v>
      </c>
      <c r="AA119" s="4">
        <v>120526</v>
      </c>
      <c r="AB119" s="4">
        <v>120526</v>
      </c>
      <c r="AC119" s="4">
        <v>120526</v>
      </c>
      <c r="AD119" s="4">
        <v>120526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605294</v>
      </c>
      <c r="AJ119" s="4">
        <v>725820</v>
      </c>
      <c r="AK119" s="4">
        <v>846346</v>
      </c>
      <c r="AL119" s="4">
        <v>966872</v>
      </c>
      <c r="AM119" s="4">
        <v>1087398</v>
      </c>
      <c r="AN119" s="4">
        <v>1207924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14179</v>
      </c>
      <c r="I120" s="1">
        <v>0</v>
      </c>
      <c r="J120" s="3">
        <v>3824289</v>
      </c>
      <c r="K120" s="3">
        <v>3810110</v>
      </c>
      <c r="L120" s="3">
        <v>3810110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2956257</v>
      </c>
      <c r="T120" s="3">
        <v>2956257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380066</v>
      </c>
      <c r="Z120" s="3">
        <v>380066</v>
      </c>
      <c r="AA120" s="4">
        <v>380066</v>
      </c>
      <c r="AB120" s="4">
        <v>380066</v>
      </c>
      <c r="AC120" s="4">
        <v>380066</v>
      </c>
      <c r="AD120" s="4">
        <v>380064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1909782</v>
      </c>
      <c r="AJ120" s="4">
        <v>2289848</v>
      </c>
      <c r="AK120" s="4">
        <v>2669914</v>
      </c>
      <c r="AL120" s="4">
        <v>3049980</v>
      </c>
      <c r="AM120" s="4">
        <v>3430046</v>
      </c>
      <c r="AN120" s="4">
        <v>3810110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44077</v>
      </c>
      <c r="I121" s="1">
        <v>0</v>
      </c>
      <c r="J121" s="3">
        <v>13489642</v>
      </c>
      <c r="K121" s="3">
        <v>13445565</v>
      </c>
      <c r="L121" s="3">
        <v>13445565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11065137</v>
      </c>
      <c r="T121" s="3">
        <v>11065137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1341618</v>
      </c>
      <c r="Z121" s="3">
        <v>1341618</v>
      </c>
      <c r="AA121" s="4">
        <v>1341618</v>
      </c>
      <c r="AB121" s="4">
        <v>1341618</v>
      </c>
      <c r="AC121" s="4">
        <v>1341618</v>
      </c>
      <c r="AD121" s="4">
        <v>1341619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6737474</v>
      </c>
      <c r="AJ121" s="4">
        <v>8079092</v>
      </c>
      <c r="AK121" s="4">
        <v>9420710</v>
      </c>
      <c r="AL121" s="4">
        <v>10762328</v>
      </c>
      <c r="AM121" s="4">
        <v>12103946</v>
      </c>
      <c r="AN121" s="4">
        <v>13445565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6799</v>
      </c>
      <c r="I122" s="1">
        <v>0</v>
      </c>
      <c r="J122" s="3">
        <v>1846732</v>
      </c>
      <c r="K122" s="3">
        <v>1839933</v>
      </c>
      <c r="L122" s="3">
        <v>1839933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1343340</v>
      </c>
      <c r="T122" s="3">
        <v>1343340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183540</v>
      </c>
      <c r="Z122" s="3">
        <v>183540</v>
      </c>
      <c r="AA122" s="4">
        <v>183540</v>
      </c>
      <c r="AB122" s="4">
        <v>183540</v>
      </c>
      <c r="AC122" s="4">
        <v>183540</v>
      </c>
      <c r="AD122" s="4">
        <v>183541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922232</v>
      </c>
      <c r="AJ122" s="4">
        <v>1105772</v>
      </c>
      <c r="AK122" s="4">
        <v>1289312</v>
      </c>
      <c r="AL122" s="4">
        <v>1472852</v>
      </c>
      <c r="AM122" s="4">
        <v>1656392</v>
      </c>
      <c r="AN122" s="4">
        <v>1839933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8683</v>
      </c>
      <c r="I123" s="1">
        <v>0</v>
      </c>
      <c r="J123" s="3">
        <v>1997069</v>
      </c>
      <c r="K123" s="3">
        <v>1988386</v>
      </c>
      <c r="L123" s="3">
        <v>1988386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1433713</v>
      </c>
      <c r="T123" s="3">
        <v>1433713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198260</v>
      </c>
      <c r="Z123" s="3">
        <v>198260</v>
      </c>
      <c r="AA123" s="4">
        <v>198260</v>
      </c>
      <c r="AB123" s="4">
        <v>198260</v>
      </c>
      <c r="AC123" s="4">
        <v>198260</v>
      </c>
      <c r="AD123" s="4">
        <v>198258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997088</v>
      </c>
      <c r="AJ123" s="4">
        <v>1195348</v>
      </c>
      <c r="AK123" s="4">
        <v>1393608</v>
      </c>
      <c r="AL123" s="4">
        <v>1591868</v>
      </c>
      <c r="AM123" s="4">
        <v>1790128</v>
      </c>
      <c r="AN123" s="4">
        <v>1988386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14391</v>
      </c>
      <c r="I124" s="1">
        <v>0</v>
      </c>
      <c r="J124" s="3">
        <v>4127770</v>
      </c>
      <c r="K124" s="3">
        <v>4113379</v>
      </c>
      <c r="L124" s="3">
        <v>4113379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3265598</v>
      </c>
      <c r="T124" s="3">
        <v>3265598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410379</v>
      </c>
      <c r="Z124" s="3">
        <v>410379</v>
      </c>
      <c r="AA124" s="4">
        <v>410378</v>
      </c>
      <c r="AB124" s="4">
        <v>410378</v>
      </c>
      <c r="AC124" s="4">
        <v>410378</v>
      </c>
      <c r="AD124" s="4">
        <v>410379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2061487</v>
      </c>
      <c r="AJ124" s="4">
        <v>2471866</v>
      </c>
      <c r="AK124" s="4">
        <v>2882244</v>
      </c>
      <c r="AL124" s="4">
        <v>3292622</v>
      </c>
      <c r="AM124" s="4">
        <v>3703000</v>
      </c>
      <c r="AN124" s="4">
        <v>4113379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5846</v>
      </c>
      <c r="I125" s="1">
        <v>0</v>
      </c>
      <c r="J125" s="3">
        <v>1337839</v>
      </c>
      <c r="K125" s="3">
        <v>1331993</v>
      </c>
      <c r="L125" s="3">
        <v>1331993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906237</v>
      </c>
      <c r="T125" s="3">
        <v>906237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132810</v>
      </c>
      <c r="Z125" s="3">
        <v>132810</v>
      </c>
      <c r="AA125" s="4">
        <v>132809</v>
      </c>
      <c r="AB125" s="4">
        <v>132809</v>
      </c>
      <c r="AC125" s="4">
        <v>132809</v>
      </c>
      <c r="AD125" s="4">
        <v>132810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667946</v>
      </c>
      <c r="AJ125" s="4">
        <v>800756</v>
      </c>
      <c r="AK125" s="4">
        <v>933565</v>
      </c>
      <c r="AL125" s="4">
        <v>1066374</v>
      </c>
      <c r="AM125" s="4">
        <v>1199183</v>
      </c>
      <c r="AN125" s="4">
        <v>1331993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34416</v>
      </c>
      <c r="I126" s="1">
        <v>0</v>
      </c>
      <c r="J126" s="3">
        <v>10075578</v>
      </c>
      <c r="K126" s="3">
        <v>10041162</v>
      </c>
      <c r="L126" s="3">
        <v>10041162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8024165</v>
      </c>
      <c r="T126" s="3">
        <v>8024165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1001822</v>
      </c>
      <c r="Z126" s="3">
        <v>1001822</v>
      </c>
      <c r="AA126" s="4">
        <v>1001822</v>
      </c>
      <c r="AB126" s="4">
        <v>1001822</v>
      </c>
      <c r="AC126" s="4">
        <v>1001822</v>
      </c>
      <c r="AD126" s="4">
        <v>1001820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5032054</v>
      </c>
      <c r="AJ126" s="4">
        <v>6033876</v>
      </c>
      <c r="AK126" s="4">
        <v>7035698</v>
      </c>
      <c r="AL126" s="4">
        <v>8037520</v>
      </c>
      <c r="AM126" s="4">
        <v>9039342</v>
      </c>
      <c r="AN126" s="4">
        <v>10041162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10286</v>
      </c>
      <c r="I127" s="1">
        <v>0</v>
      </c>
      <c r="J127" s="3">
        <v>2790798</v>
      </c>
      <c r="K127" s="3">
        <v>2780512</v>
      </c>
      <c r="L127" s="3">
        <v>2780512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2152151</v>
      </c>
      <c r="T127" s="3">
        <v>2152151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277365</v>
      </c>
      <c r="Z127" s="3">
        <v>277365</v>
      </c>
      <c r="AA127" s="4">
        <v>277366</v>
      </c>
      <c r="AB127" s="4">
        <v>277366</v>
      </c>
      <c r="AC127" s="4">
        <v>277366</v>
      </c>
      <c r="AD127" s="4">
        <v>277364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1393685</v>
      </c>
      <c r="AJ127" s="4">
        <v>1671050</v>
      </c>
      <c r="AK127" s="4">
        <v>1948416</v>
      </c>
      <c r="AL127" s="4">
        <v>2225782</v>
      </c>
      <c r="AM127" s="4">
        <v>2503148</v>
      </c>
      <c r="AN127" s="4">
        <v>2780512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15604</v>
      </c>
      <c r="I128" s="1">
        <v>0</v>
      </c>
      <c r="J128" s="3">
        <v>4816926</v>
      </c>
      <c r="K128" s="3">
        <v>4801322</v>
      </c>
      <c r="L128" s="3">
        <v>4801322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3792384</v>
      </c>
      <c r="T128" s="3">
        <v>3792384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479092</v>
      </c>
      <c r="Z128" s="3">
        <v>479092</v>
      </c>
      <c r="AA128" s="4">
        <v>479092</v>
      </c>
      <c r="AB128" s="4">
        <v>479092</v>
      </c>
      <c r="AC128" s="4">
        <v>479092</v>
      </c>
      <c r="AD128" s="4">
        <v>479090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2405864</v>
      </c>
      <c r="AJ128" s="4">
        <v>2884956</v>
      </c>
      <c r="AK128" s="4">
        <v>3364048</v>
      </c>
      <c r="AL128" s="4">
        <v>3843140</v>
      </c>
      <c r="AM128" s="4">
        <v>4322232</v>
      </c>
      <c r="AN128" s="4">
        <v>4801322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9190</v>
      </c>
      <c r="I129" s="1">
        <v>0</v>
      </c>
      <c r="J129" s="3">
        <v>2548225</v>
      </c>
      <c r="K129" s="3">
        <v>2539035</v>
      </c>
      <c r="L129" s="3">
        <v>2539035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1927800</v>
      </c>
      <c r="T129" s="3">
        <v>1927800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253291</v>
      </c>
      <c r="Z129" s="3">
        <v>253291</v>
      </c>
      <c r="AA129" s="4">
        <v>253290</v>
      </c>
      <c r="AB129" s="4">
        <v>253290</v>
      </c>
      <c r="AC129" s="4">
        <v>253290</v>
      </c>
      <c r="AD129" s="4">
        <v>253291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1272583</v>
      </c>
      <c r="AJ129" s="4">
        <v>1525874</v>
      </c>
      <c r="AK129" s="4">
        <v>1779164</v>
      </c>
      <c r="AL129" s="4">
        <v>2032454</v>
      </c>
      <c r="AM129" s="4">
        <v>2285744</v>
      </c>
      <c r="AN129" s="4">
        <v>2539035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14744</v>
      </c>
      <c r="I130" s="1">
        <v>0</v>
      </c>
      <c r="J130" s="3">
        <v>3590825</v>
      </c>
      <c r="K130" s="3">
        <v>3576081</v>
      </c>
      <c r="L130" s="3">
        <v>3576081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2733394</v>
      </c>
      <c r="T130" s="3">
        <v>2733394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356625</v>
      </c>
      <c r="Z130" s="3">
        <v>356625</v>
      </c>
      <c r="AA130" s="4">
        <v>356625</v>
      </c>
      <c r="AB130" s="4">
        <v>356625</v>
      </c>
      <c r="AC130" s="4">
        <v>356625</v>
      </c>
      <c r="AD130" s="4">
        <v>356624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1792957</v>
      </c>
      <c r="AJ130" s="4">
        <v>2149582</v>
      </c>
      <c r="AK130" s="4">
        <v>2506207</v>
      </c>
      <c r="AL130" s="4">
        <v>2862832</v>
      </c>
      <c r="AM130" s="4">
        <v>3219457</v>
      </c>
      <c r="AN130" s="4">
        <v>3576081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7197</v>
      </c>
      <c r="I131" s="1">
        <v>0</v>
      </c>
      <c r="J131" s="3">
        <v>1950971</v>
      </c>
      <c r="K131" s="3">
        <v>1943774</v>
      </c>
      <c r="L131" s="3">
        <v>1943774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1501301</v>
      </c>
      <c r="T131" s="3">
        <v>1501301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193898</v>
      </c>
      <c r="Z131" s="3">
        <v>193898</v>
      </c>
      <c r="AA131" s="4">
        <v>193898</v>
      </c>
      <c r="AB131" s="4">
        <v>193898</v>
      </c>
      <c r="AC131" s="4">
        <v>193898</v>
      </c>
      <c r="AD131" s="4">
        <v>193896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974286</v>
      </c>
      <c r="AJ131" s="4">
        <v>1168184</v>
      </c>
      <c r="AK131" s="4">
        <v>1362082</v>
      </c>
      <c r="AL131" s="4">
        <v>1555980</v>
      </c>
      <c r="AM131" s="4">
        <v>1749878</v>
      </c>
      <c r="AN131" s="4">
        <v>1943774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5191</v>
      </c>
      <c r="I132" s="1">
        <v>0</v>
      </c>
      <c r="J132" s="3">
        <v>1221923</v>
      </c>
      <c r="K132" s="3">
        <v>1216732</v>
      </c>
      <c r="L132" s="3">
        <v>1216732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907100</v>
      </c>
      <c r="T132" s="3">
        <v>907100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121327</v>
      </c>
      <c r="Z132" s="3">
        <v>121327</v>
      </c>
      <c r="AA132" s="4">
        <v>121328</v>
      </c>
      <c r="AB132" s="4">
        <v>121328</v>
      </c>
      <c r="AC132" s="4">
        <v>121328</v>
      </c>
      <c r="AD132" s="4">
        <v>121326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610095</v>
      </c>
      <c r="AJ132" s="4">
        <v>731422</v>
      </c>
      <c r="AK132" s="4">
        <v>852750</v>
      </c>
      <c r="AL132" s="4">
        <v>974078</v>
      </c>
      <c r="AM132" s="4">
        <v>1095406</v>
      </c>
      <c r="AN132" s="4">
        <v>1216732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25715</v>
      </c>
      <c r="I133" s="1">
        <v>0</v>
      </c>
      <c r="J133" s="3">
        <v>8007331</v>
      </c>
      <c r="K133" s="3">
        <v>7981616</v>
      </c>
      <c r="L133" s="3">
        <v>7981616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6422803</v>
      </c>
      <c r="T133" s="3">
        <v>6422803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796447</v>
      </c>
      <c r="Z133" s="3">
        <v>796447</v>
      </c>
      <c r="AA133" s="4">
        <v>796448</v>
      </c>
      <c r="AB133" s="4">
        <v>796448</v>
      </c>
      <c r="AC133" s="4">
        <v>796448</v>
      </c>
      <c r="AD133" s="4">
        <v>796446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3999379</v>
      </c>
      <c r="AJ133" s="4">
        <v>4795826</v>
      </c>
      <c r="AK133" s="4">
        <v>5592274</v>
      </c>
      <c r="AL133" s="4">
        <v>6388722</v>
      </c>
      <c r="AM133" s="4">
        <v>7185170</v>
      </c>
      <c r="AN133" s="4">
        <v>7981616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31591</v>
      </c>
      <c r="I134" s="1">
        <v>0</v>
      </c>
      <c r="J134" s="3">
        <v>9521832</v>
      </c>
      <c r="K134" s="3">
        <v>9490241</v>
      </c>
      <c r="L134" s="3">
        <v>9490241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7560278</v>
      </c>
      <c r="T134" s="3">
        <v>7560278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946918</v>
      </c>
      <c r="Z134" s="3">
        <v>946918</v>
      </c>
      <c r="AA134" s="4">
        <v>946918</v>
      </c>
      <c r="AB134" s="4">
        <v>946918</v>
      </c>
      <c r="AC134" s="4">
        <v>946918</v>
      </c>
      <c r="AD134" s="4">
        <v>946919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4755650</v>
      </c>
      <c r="AJ134" s="4">
        <v>5702568</v>
      </c>
      <c r="AK134" s="4">
        <v>6649486</v>
      </c>
      <c r="AL134" s="4">
        <v>7596404</v>
      </c>
      <c r="AM134" s="4">
        <v>8543322</v>
      </c>
      <c r="AN134" s="4">
        <v>9490241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6753</v>
      </c>
      <c r="I135" s="1">
        <v>0</v>
      </c>
      <c r="J135" s="3">
        <v>1141457</v>
      </c>
      <c r="K135" s="3">
        <v>1134704</v>
      </c>
      <c r="L135" s="3">
        <v>1134704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720886</v>
      </c>
      <c r="T135" s="3">
        <v>720886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113020</v>
      </c>
      <c r="Z135" s="3">
        <v>113020</v>
      </c>
      <c r="AA135" s="4">
        <v>113020</v>
      </c>
      <c r="AB135" s="4">
        <v>113020</v>
      </c>
      <c r="AC135" s="4">
        <v>113020</v>
      </c>
      <c r="AD135" s="4">
        <v>113020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569604</v>
      </c>
      <c r="AJ135" s="4">
        <v>682624</v>
      </c>
      <c r="AK135" s="4">
        <v>795644</v>
      </c>
      <c r="AL135" s="4">
        <v>908664</v>
      </c>
      <c r="AM135" s="4">
        <v>1021684</v>
      </c>
      <c r="AN135" s="4">
        <v>1134704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14740</v>
      </c>
      <c r="I136" s="1">
        <v>0</v>
      </c>
      <c r="J136" s="3">
        <v>3253963</v>
      </c>
      <c r="K136" s="3">
        <v>3239223</v>
      </c>
      <c r="L136" s="3">
        <v>3239223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2326637</v>
      </c>
      <c r="T136" s="3">
        <v>2326637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322940</v>
      </c>
      <c r="Z136" s="3">
        <v>322940</v>
      </c>
      <c r="AA136" s="4">
        <v>322940</v>
      </c>
      <c r="AB136" s="4">
        <v>322940</v>
      </c>
      <c r="AC136" s="4">
        <v>322940</v>
      </c>
      <c r="AD136" s="4">
        <v>322939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1624524</v>
      </c>
      <c r="AJ136" s="4">
        <v>1947464</v>
      </c>
      <c r="AK136" s="4">
        <v>2270404</v>
      </c>
      <c r="AL136" s="4">
        <v>2593344</v>
      </c>
      <c r="AM136" s="4">
        <v>2916284</v>
      </c>
      <c r="AN136" s="4">
        <v>3239223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13392</v>
      </c>
      <c r="I137" s="1">
        <v>0</v>
      </c>
      <c r="J137" s="3">
        <v>3481088</v>
      </c>
      <c r="K137" s="3">
        <v>3467696</v>
      </c>
      <c r="L137" s="3">
        <v>3467696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2632708</v>
      </c>
      <c r="T137" s="3">
        <v>2632708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345877</v>
      </c>
      <c r="Z137" s="3">
        <v>345877</v>
      </c>
      <c r="AA137" s="4">
        <v>345877</v>
      </c>
      <c r="AB137" s="4">
        <v>345877</v>
      </c>
      <c r="AC137" s="4">
        <v>345877</v>
      </c>
      <c r="AD137" s="4">
        <v>345875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1738313</v>
      </c>
      <c r="AJ137" s="4">
        <v>2084190</v>
      </c>
      <c r="AK137" s="4">
        <v>2430067</v>
      </c>
      <c r="AL137" s="4">
        <v>2775944</v>
      </c>
      <c r="AM137" s="4">
        <v>3121821</v>
      </c>
      <c r="AN137" s="4">
        <v>3467696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12797</v>
      </c>
      <c r="I138" s="3">
        <v>0</v>
      </c>
      <c r="J138" s="3">
        <v>3694698</v>
      </c>
      <c r="K138" s="3">
        <v>3681901</v>
      </c>
      <c r="L138" s="3">
        <v>3681901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2877641</v>
      </c>
      <c r="T138" s="3">
        <v>2877641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367337</v>
      </c>
      <c r="Z138" s="3">
        <v>367337</v>
      </c>
      <c r="AA138" s="4">
        <v>367337</v>
      </c>
      <c r="AB138" s="4">
        <v>367337</v>
      </c>
      <c r="AC138" s="4">
        <v>367337</v>
      </c>
      <c r="AD138" s="4">
        <v>367336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1845217</v>
      </c>
      <c r="AJ138" s="4">
        <v>2212554</v>
      </c>
      <c r="AK138" s="4">
        <v>2579891</v>
      </c>
      <c r="AL138" s="4">
        <v>2947228</v>
      </c>
      <c r="AM138" s="4">
        <v>3314565</v>
      </c>
      <c r="AN138" s="4">
        <v>3681901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26455</v>
      </c>
      <c r="I139" s="1">
        <v>0</v>
      </c>
      <c r="J139" s="3">
        <v>7474259</v>
      </c>
      <c r="K139" s="3">
        <v>7447804</v>
      </c>
      <c r="L139" s="3">
        <v>7447804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5835865</v>
      </c>
      <c r="T139" s="3">
        <v>5835865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743017</v>
      </c>
      <c r="Z139" s="3">
        <v>743017</v>
      </c>
      <c r="AA139" s="4">
        <v>743017</v>
      </c>
      <c r="AB139" s="4">
        <v>743017</v>
      </c>
      <c r="AC139" s="4">
        <v>743017</v>
      </c>
      <c r="AD139" s="4">
        <v>743015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3732721</v>
      </c>
      <c r="AJ139" s="4">
        <v>4475738</v>
      </c>
      <c r="AK139" s="4">
        <v>5218755</v>
      </c>
      <c r="AL139" s="4">
        <v>5961772</v>
      </c>
      <c r="AM139" s="4">
        <v>6704789</v>
      </c>
      <c r="AN139" s="4">
        <v>7447804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9459</v>
      </c>
      <c r="I140" s="1">
        <v>0</v>
      </c>
      <c r="J140" s="3">
        <v>1962606</v>
      </c>
      <c r="K140" s="3">
        <v>1953147</v>
      </c>
      <c r="L140" s="3">
        <v>1953147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1384010</v>
      </c>
      <c r="T140" s="3">
        <v>1384010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194684</v>
      </c>
      <c r="Z140" s="3">
        <v>194684</v>
      </c>
      <c r="AA140" s="4">
        <v>194684</v>
      </c>
      <c r="AB140" s="4">
        <v>194684</v>
      </c>
      <c r="AC140" s="4">
        <v>194684</v>
      </c>
      <c r="AD140" s="4">
        <v>194683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979728</v>
      </c>
      <c r="AJ140" s="4">
        <v>1174412</v>
      </c>
      <c r="AK140" s="4">
        <v>1369096</v>
      </c>
      <c r="AL140" s="4">
        <v>1563780</v>
      </c>
      <c r="AM140" s="4">
        <v>1758464</v>
      </c>
      <c r="AN140" s="4">
        <v>1953147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16417</v>
      </c>
      <c r="I141" s="1">
        <v>0</v>
      </c>
      <c r="J141" s="3">
        <v>5590215</v>
      </c>
      <c r="K141" s="3">
        <v>5573798</v>
      </c>
      <c r="L141" s="3">
        <v>5573798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4550472</v>
      </c>
      <c r="T141" s="3">
        <v>4550472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556285</v>
      </c>
      <c r="Z141" s="3">
        <v>556285</v>
      </c>
      <c r="AA141" s="4">
        <v>556285</v>
      </c>
      <c r="AB141" s="4">
        <v>556285</v>
      </c>
      <c r="AC141" s="4">
        <v>556285</v>
      </c>
      <c r="AD141" s="4">
        <v>556285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2792373</v>
      </c>
      <c r="AJ141" s="4">
        <v>3348658</v>
      </c>
      <c r="AK141" s="4">
        <v>3904943</v>
      </c>
      <c r="AL141" s="4">
        <v>4461228</v>
      </c>
      <c r="AM141" s="4">
        <v>5017513</v>
      </c>
      <c r="AN141" s="4">
        <v>5573798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28639</v>
      </c>
      <c r="I142" s="1">
        <v>0</v>
      </c>
      <c r="J142" s="3">
        <v>8379500</v>
      </c>
      <c r="K142" s="3">
        <v>8350861</v>
      </c>
      <c r="L142" s="3">
        <v>8350861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6589177</v>
      </c>
      <c r="T142" s="3">
        <v>6589177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833177</v>
      </c>
      <c r="Z142" s="3">
        <v>833177</v>
      </c>
      <c r="AA142" s="4">
        <v>833177</v>
      </c>
      <c r="AB142" s="4">
        <v>833177</v>
      </c>
      <c r="AC142" s="4">
        <v>833177</v>
      </c>
      <c r="AD142" s="4">
        <v>833176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4184977</v>
      </c>
      <c r="AJ142" s="4">
        <v>5018154</v>
      </c>
      <c r="AK142" s="4">
        <v>5851331</v>
      </c>
      <c r="AL142" s="4">
        <v>6684508</v>
      </c>
      <c r="AM142" s="4">
        <v>7517685</v>
      </c>
      <c r="AN142" s="4">
        <v>8350861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31784</v>
      </c>
      <c r="I143" s="1">
        <v>0</v>
      </c>
      <c r="J143" s="3">
        <v>10230744</v>
      </c>
      <c r="K143" s="3">
        <v>10198960</v>
      </c>
      <c r="L143" s="3">
        <v>10198960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8134024</v>
      </c>
      <c r="T143" s="3">
        <v>8134024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1017777</v>
      </c>
      <c r="Z143" s="3">
        <v>1017777</v>
      </c>
      <c r="AA143" s="4">
        <v>1017778</v>
      </c>
      <c r="AB143" s="4">
        <v>1017778</v>
      </c>
      <c r="AC143" s="4">
        <v>1017778</v>
      </c>
      <c r="AD143" s="4">
        <v>1017776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5110073</v>
      </c>
      <c r="AJ143" s="4">
        <v>6127850</v>
      </c>
      <c r="AK143" s="4">
        <v>7145628</v>
      </c>
      <c r="AL143" s="4">
        <v>8163406</v>
      </c>
      <c r="AM143" s="4">
        <v>9181184</v>
      </c>
      <c r="AN143" s="4">
        <v>10198960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78939</v>
      </c>
      <c r="I144" s="1">
        <v>0</v>
      </c>
      <c r="J144" s="3">
        <v>26115335</v>
      </c>
      <c r="K144" s="3">
        <v>26036396</v>
      </c>
      <c r="L144" s="3">
        <v>26036396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21713231</v>
      </c>
      <c r="T144" s="3">
        <v>21713231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2598377</v>
      </c>
      <c r="Z144" s="3">
        <v>2598377</v>
      </c>
      <c r="AA144" s="4">
        <v>2598377</v>
      </c>
      <c r="AB144" s="4">
        <v>2598377</v>
      </c>
      <c r="AC144" s="4">
        <v>2598377</v>
      </c>
      <c r="AD144" s="4">
        <v>2598375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13044513</v>
      </c>
      <c r="AJ144" s="4">
        <v>15642890</v>
      </c>
      <c r="AK144" s="4">
        <v>18241267</v>
      </c>
      <c r="AL144" s="4">
        <v>20839644</v>
      </c>
      <c r="AM144" s="4">
        <v>23438021</v>
      </c>
      <c r="AN144" s="4">
        <v>26036396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19267</v>
      </c>
      <c r="I145" s="1">
        <v>0</v>
      </c>
      <c r="J145" s="3">
        <v>6014075</v>
      </c>
      <c r="K145" s="3">
        <v>5994808</v>
      </c>
      <c r="L145" s="3">
        <v>5994808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4866803</v>
      </c>
      <c r="T145" s="3">
        <v>4866803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598196</v>
      </c>
      <c r="Z145" s="3">
        <v>598196</v>
      </c>
      <c r="AA145" s="4">
        <v>598196</v>
      </c>
      <c r="AB145" s="4">
        <v>598196</v>
      </c>
      <c r="AC145" s="4">
        <v>598196</v>
      </c>
      <c r="AD145" s="4">
        <v>598196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3003828</v>
      </c>
      <c r="AJ145" s="4">
        <v>3602024</v>
      </c>
      <c r="AK145" s="4">
        <v>4200220</v>
      </c>
      <c r="AL145" s="4">
        <v>4798416</v>
      </c>
      <c r="AM145" s="4">
        <v>5396612</v>
      </c>
      <c r="AN145" s="4">
        <v>5994808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331683</v>
      </c>
      <c r="I146" s="1">
        <v>0</v>
      </c>
      <c r="J146" s="3">
        <v>91814250</v>
      </c>
      <c r="K146" s="3">
        <v>91482567</v>
      </c>
      <c r="L146" s="3">
        <v>91482567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73008003</v>
      </c>
      <c r="T146" s="3">
        <v>73008003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9126145</v>
      </c>
      <c r="Z146" s="3">
        <v>9126145</v>
      </c>
      <c r="AA146" s="4">
        <v>9126144</v>
      </c>
      <c r="AB146" s="4">
        <v>9126144</v>
      </c>
      <c r="AC146" s="4">
        <v>9126144</v>
      </c>
      <c r="AD146" s="4">
        <v>9126145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45851845</v>
      </c>
      <c r="AJ146" s="4">
        <v>54977990</v>
      </c>
      <c r="AK146" s="4">
        <v>64104134</v>
      </c>
      <c r="AL146" s="4">
        <v>73230278</v>
      </c>
      <c r="AM146" s="4">
        <v>82356422</v>
      </c>
      <c r="AN146" s="4">
        <v>91482567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23023</v>
      </c>
      <c r="I147" s="1">
        <v>0</v>
      </c>
      <c r="J147" s="3">
        <v>6992241</v>
      </c>
      <c r="K147" s="3">
        <v>6969218</v>
      </c>
      <c r="L147" s="3">
        <v>6969218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5537707</v>
      </c>
      <c r="T147" s="3">
        <v>5537707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695387</v>
      </c>
      <c r="Z147" s="3">
        <v>695387</v>
      </c>
      <c r="AA147" s="4">
        <v>695387</v>
      </c>
      <c r="AB147" s="4">
        <v>695387</v>
      </c>
      <c r="AC147" s="4">
        <v>695387</v>
      </c>
      <c r="AD147" s="4">
        <v>695387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3492283</v>
      </c>
      <c r="AJ147" s="4">
        <v>4187670</v>
      </c>
      <c r="AK147" s="4">
        <v>4883057</v>
      </c>
      <c r="AL147" s="4">
        <v>5578444</v>
      </c>
      <c r="AM147" s="4">
        <v>6273831</v>
      </c>
      <c r="AN147" s="4">
        <v>6969218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11485</v>
      </c>
      <c r="I148" s="1">
        <v>0</v>
      </c>
      <c r="J148" s="3">
        <v>3601662</v>
      </c>
      <c r="K148" s="3">
        <v>3590177</v>
      </c>
      <c r="L148" s="3">
        <v>3590177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2905948</v>
      </c>
      <c r="T148" s="3">
        <v>2905948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358252</v>
      </c>
      <c r="Z148" s="3">
        <v>358252</v>
      </c>
      <c r="AA148" s="4">
        <v>358252</v>
      </c>
      <c r="AB148" s="4">
        <v>358252</v>
      </c>
      <c r="AC148" s="4">
        <v>358252</v>
      </c>
      <c r="AD148" s="4">
        <v>358253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1798916</v>
      </c>
      <c r="AJ148" s="4">
        <v>2157168</v>
      </c>
      <c r="AK148" s="4">
        <v>2515420</v>
      </c>
      <c r="AL148" s="4">
        <v>2873672</v>
      </c>
      <c r="AM148" s="4">
        <v>3231924</v>
      </c>
      <c r="AN148" s="4">
        <v>3590177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15300</v>
      </c>
      <c r="I149" s="1">
        <v>0</v>
      </c>
      <c r="J149" s="3">
        <v>3844632</v>
      </c>
      <c r="K149" s="3">
        <v>3829332</v>
      </c>
      <c r="L149" s="3">
        <v>3829332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2827731</v>
      </c>
      <c r="T149" s="3">
        <v>2827731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381913</v>
      </c>
      <c r="Z149" s="3">
        <v>381913</v>
      </c>
      <c r="AA149" s="4">
        <v>381914</v>
      </c>
      <c r="AB149" s="4">
        <v>381914</v>
      </c>
      <c r="AC149" s="4">
        <v>381914</v>
      </c>
      <c r="AD149" s="4">
        <v>381912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1919765</v>
      </c>
      <c r="AJ149" s="4">
        <v>2301678</v>
      </c>
      <c r="AK149" s="4">
        <v>2683592</v>
      </c>
      <c r="AL149" s="4">
        <v>3065506</v>
      </c>
      <c r="AM149" s="4">
        <v>3447420</v>
      </c>
      <c r="AN149" s="4">
        <v>3829332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10127</v>
      </c>
      <c r="I150" s="1">
        <v>0</v>
      </c>
      <c r="J150" s="3">
        <v>3277544</v>
      </c>
      <c r="K150" s="3">
        <v>3267417</v>
      </c>
      <c r="L150" s="3">
        <v>3267417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2619372</v>
      </c>
      <c r="T150" s="3">
        <v>2619372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326067</v>
      </c>
      <c r="Z150" s="3">
        <v>326067</v>
      </c>
      <c r="AA150" s="4">
        <v>326067</v>
      </c>
      <c r="AB150" s="4">
        <v>326067</v>
      </c>
      <c r="AC150" s="4">
        <v>326067</v>
      </c>
      <c r="AD150" s="4">
        <v>326066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1637083</v>
      </c>
      <c r="AJ150" s="4">
        <v>1963150</v>
      </c>
      <c r="AK150" s="4">
        <v>2289217</v>
      </c>
      <c r="AL150" s="4">
        <v>2615284</v>
      </c>
      <c r="AM150" s="4">
        <v>2941351</v>
      </c>
      <c r="AN150" s="4">
        <v>3267417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27220</v>
      </c>
      <c r="I151" s="1">
        <v>0</v>
      </c>
      <c r="J151" s="3">
        <v>7617580</v>
      </c>
      <c r="K151" s="3">
        <v>7590360</v>
      </c>
      <c r="L151" s="3">
        <v>7590360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5883300</v>
      </c>
      <c r="T151" s="3">
        <v>5883300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757221</v>
      </c>
      <c r="Z151" s="3">
        <v>757221</v>
      </c>
      <c r="AA151" s="4">
        <v>757222</v>
      </c>
      <c r="AB151" s="4">
        <v>757222</v>
      </c>
      <c r="AC151" s="4">
        <v>757222</v>
      </c>
      <c r="AD151" s="4">
        <v>757220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3804253</v>
      </c>
      <c r="AJ151" s="4">
        <v>4561474</v>
      </c>
      <c r="AK151" s="4">
        <v>5318696</v>
      </c>
      <c r="AL151" s="4">
        <v>6075918</v>
      </c>
      <c r="AM151" s="4">
        <v>6833140</v>
      </c>
      <c r="AN151" s="4">
        <v>7590360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20538</v>
      </c>
      <c r="I152" s="1">
        <v>0</v>
      </c>
      <c r="J152" s="3">
        <v>6490402</v>
      </c>
      <c r="K152" s="3">
        <v>6469864</v>
      </c>
      <c r="L152" s="3">
        <v>6469864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5241157</v>
      </c>
      <c r="T152" s="3">
        <v>5241157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645617</v>
      </c>
      <c r="Z152" s="3">
        <v>645617</v>
      </c>
      <c r="AA152" s="4">
        <v>645618</v>
      </c>
      <c r="AB152" s="4">
        <v>645618</v>
      </c>
      <c r="AC152" s="4">
        <v>645618</v>
      </c>
      <c r="AD152" s="4">
        <v>645616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3241777</v>
      </c>
      <c r="AJ152" s="4">
        <v>3887394</v>
      </c>
      <c r="AK152" s="4">
        <v>4533012</v>
      </c>
      <c r="AL152" s="4">
        <v>5178630</v>
      </c>
      <c r="AM152" s="4">
        <v>5824248</v>
      </c>
      <c r="AN152" s="4">
        <v>6469864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160441</v>
      </c>
      <c r="I153" s="1">
        <v>0</v>
      </c>
      <c r="J153" s="3">
        <v>48319407</v>
      </c>
      <c r="K153" s="3">
        <v>48158966</v>
      </c>
      <c r="L153" s="3">
        <v>48158966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39411809</v>
      </c>
      <c r="T153" s="3">
        <v>39411809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4805200</v>
      </c>
      <c r="Z153" s="3">
        <v>4805200</v>
      </c>
      <c r="AA153" s="4">
        <v>4805201</v>
      </c>
      <c r="AB153" s="4">
        <v>4805201</v>
      </c>
      <c r="AC153" s="4">
        <v>4805201</v>
      </c>
      <c r="AD153" s="4">
        <v>4805199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24132964</v>
      </c>
      <c r="AJ153" s="4">
        <v>28938164</v>
      </c>
      <c r="AK153" s="4">
        <v>33743365</v>
      </c>
      <c r="AL153" s="4">
        <v>38548566</v>
      </c>
      <c r="AM153" s="4">
        <v>43353767</v>
      </c>
      <c r="AN153" s="4">
        <v>48158966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42495</v>
      </c>
      <c r="I154" s="3">
        <v>0</v>
      </c>
      <c r="J154" s="3">
        <v>16015011</v>
      </c>
      <c r="K154" s="3">
        <v>15972516</v>
      </c>
      <c r="L154" s="3">
        <v>15972516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13452179</v>
      </c>
      <c r="T154" s="3">
        <v>13452179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1594419</v>
      </c>
      <c r="Z154" s="3">
        <v>1594419</v>
      </c>
      <c r="AA154" s="4">
        <v>1594419</v>
      </c>
      <c r="AB154" s="4">
        <v>1594419</v>
      </c>
      <c r="AC154" s="4">
        <v>1594419</v>
      </c>
      <c r="AD154" s="4">
        <v>1594417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8000423</v>
      </c>
      <c r="AJ154" s="4">
        <v>9594842</v>
      </c>
      <c r="AK154" s="4">
        <v>11189261</v>
      </c>
      <c r="AL154" s="4">
        <v>12783680</v>
      </c>
      <c r="AM154" s="4">
        <v>14378099</v>
      </c>
      <c r="AN154" s="4">
        <v>15972516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8285</v>
      </c>
      <c r="I155" s="1">
        <v>0</v>
      </c>
      <c r="J155" s="3">
        <v>2258174</v>
      </c>
      <c r="K155" s="3">
        <v>2249889</v>
      </c>
      <c r="L155" s="3">
        <v>2249889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1741804</v>
      </c>
      <c r="T155" s="3">
        <v>1741804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224437</v>
      </c>
      <c r="Z155" s="3">
        <v>224437</v>
      </c>
      <c r="AA155" s="4">
        <v>224437</v>
      </c>
      <c r="AB155" s="4">
        <v>224437</v>
      </c>
      <c r="AC155" s="4">
        <v>224437</v>
      </c>
      <c r="AD155" s="4">
        <v>224436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1127705</v>
      </c>
      <c r="AJ155" s="4">
        <v>1352142</v>
      </c>
      <c r="AK155" s="4">
        <v>1576579</v>
      </c>
      <c r="AL155" s="4">
        <v>1801016</v>
      </c>
      <c r="AM155" s="4">
        <v>2025453</v>
      </c>
      <c r="AN155" s="4">
        <v>2249889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10821</v>
      </c>
      <c r="I156" s="1">
        <v>0</v>
      </c>
      <c r="J156" s="3">
        <v>3173129</v>
      </c>
      <c r="K156" s="3">
        <v>3162308</v>
      </c>
      <c r="L156" s="3">
        <v>3162308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2582620</v>
      </c>
      <c r="T156" s="3">
        <v>2582620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315509</v>
      </c>
      <c r="Z156" s="3">
        <v>315509</v>
      </c>
      <c r="AA156" s="4">
        <v>315510</v>
      </c>
      <c r="AB156" s="4">
        <v>315510</v>
      </c>
      <c r="AC156" s="4">
        <v>315510</v>
      </c>
      <c r="AD156" s="4">
        <v>315508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1584761</v>
      </c>
      <c r="AJ156" s="4">
        <v>1900270</v>
      </c>
      <c r="AK156" s="4">
        <v>2215780</v>
      </c>
      <c r="AL156" s="4">
        <v>2531290</v>
      </c>
      <c r="AM156" s="4">
        <v>2846800</v>
      </c>
      <c r="AN156" s="4">
        <v>3162308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40455</v>
      </c>
      <c r="I157" s="1">
        <v>0</v>
      </c>
      <c r="J157" s="3">
        <v>13661327</v>
      </c>
      <c r="K157" s="3">
        <v>13620872</v>
      </c>
      <c r="L157" s="3">
        <v>13620872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11277068</v>
      </c>
      <c r="T157" s="3">
        <v>11277068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1359390</v>
      </c>
      <c r="Z157" s="3">
        <v>1359390</v>
      </c>
      <c r="AA157" s="4">
        <v>1359390</v>
      </c>
      <c r="AB157" s="4">
        <v>1359390</v>
      </c>
      <c r="AC157" s="4">
        <v>1359390</v>
      </c>
      <c r="AD157" s="4">
        <v>1359390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6823922</v>
      </c>
      <c r="AJ157" s="4">
        <v>8183312</v>
      </c>
      <c r="AK157" s="4">
        <v>9542702</v>
      </c>
      <c r="AL157" s="4">
        <v>10902092</v>
      </c>
      <c r="AM157" s="4">
        <v>12261482</v>
      </c>
      <c r="AN157" s="4">
        <v>13620872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12980</v>
      </c>
      <c r="I158" s="1">
        <v>0</v>
      </c>
      <c r="J158" s="3">
        <v>3460374</v>
      </c>
      <c r="K158" s="3">
        <v>3447394</v>
      </c>
      <c r="L158" s="3">
        <v>3447394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2655473</v>
      </c>
      <c r="T158" s="3">
        <v>2655473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343874</v>
      </c>
      <c r="Z158" s="3">
        <v>343874</v>
      </c>
      <c r="AA158" s="4">
        <v>343875</v>
      </c>
      <c r="AB158" s="4">
        <v>343875</v>
      </c>
      <c r="AC158" s="4">
        <v>343875</v>
      </c>
      <c r="AD158" s="4">
        <v>343873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1728022</v>
      </c>
      <c r="AJ158" s="4">
        <v>2071896</v>
      </c>
      <c r="AK158" s="4">
        <v>2415771</v>
      </c>
      <c r="AL158" s="4">
        <v>2759646</v>
      </c>
      <c r="AM158" s="4">
        <v>3103521</v>
      </c>
      <c r="AN158" s="4">
        <v>3447394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7736</v>
      </c>
      <c r="I159" s="3">
        <v>0</v>
      </c>
      <c r="J159" s="3">
        <v>2954504</v>
      </c>
      <c r="K159" s="3">
        <v>2946768</v>
      </c>
      <c r="L159" s="3">
        <v>2946768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2429773</v>
      </c>
      <c r="T159" s="3">
        <v>2429773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294161</v>
      </c>
      <c r="Z159" s="3">
        <v>294161</v>
      </c>
      <c r="AA159" s="4">
        <v>294162</v>
      </c>
      <c r="AB159" s="4">
        <v>294162</v>
      </c>
      <c r="AC159" s="4">
        <v>294162</v>
      </c>
      <c r="AD159" s="4">
        <v>294160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1475961</v>
      </c>
      <c r="AJ159" s="4">
        <v>1770122</v>
      </c>
      <c r="AK159" s="4">
        <v>2064284</v>
      </c>
      <c r="AL159" s="4">
        <v>2358446</v>
      </c>
      <c r="AM159" s="4">
        <v>2652608</v>
      </c>
      <c r="AN159" s="4">
        <v>2946768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6875</v>
      </c>
      <c r="I160" s="1">
        <v>0</v>
      </c>
      <c r="J160" s="3">
        <v>1965401</v>
      </c>
      <c r="K160" s="3">
        <v>1958526</v>
      </c>
      <c r="L160" s="3">
        <v>1958526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1509780</v>
      </c>
      <c r="T160" s="3">
        <v>1509780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195394</v>
      </c>
      <c r="Z160" s="3">
        <v>195394</v>
      </c>
      <c r="AA160" s="4">
        <v>195395</v>
      </c>
      <c r="AB160" s="4">
        <v>195395</v>
      </c>
      <c r="AC160" s="4">
        <v>195395</v>
      </c>
      <c r="AD160" s="4">
        <v>195393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981554</v>
      </c>
      <c r="AJ160" s="4">
        <v>1176948</v>
      </c>
      <c r="AK160" s="4">
        <v>1372343</v>
      </c>
      <c r="AL160" s="4">
        <v>1567738</v>
      </c>
      <c r="AM160" s="4">
        <v>1763133</v>
      </c>
      <c r="AN160" s="4">
        <v>1958526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14046</v>
      </c>
      <c r="I161" s="1">
        <v>0</v>
      </c>
      <c r="J161" s="3">
        <v>4000574</v>
      </c>
      <c r="K161" s="3">
        <v>3986528</v>
      </c>
      <c r="L161" s="3">
        <v>3986528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3164966</v>
      </c>
      <c r="T161" s="3">
        <v>3164966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397717</v>
      </c>
      <c r="Z161" s="3">
        <v>397717</v>
      </c>
      <c r="AA161" s="4">
        <v>397717</v>
      </c>
      <c r="AB161" s="4">
        <v>397717</v>
      </c>
      <c r="AC161" s="4">
        <v>397717</v>
      </c>
      <c r="AD161" s="4">
        <v>397715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1997945</v>
      </c>
      <c r="AJ161" s="4">
        <v>2395662</v>
      </c>
      <c r="AK161" s="4">
        <v>2793379</v>
      </c>
      <c r="AL161" s="4">
        <v>3191096</v>
      </c>
      <c r="AM161" s="4">
        <v>3588813</v>
      </c>
      <c r="AN161" s="4">
        <v>3986528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12064</v>
      </c>
      <c r="I162" s="3">
        <v>0</v>
      </c>
      <c r="J162" s="3">
        <v>3126281</v>
      </c>
      <c r="K162" s="3">
        <v>3114217</v>
      </c>
      <c r="L162" s="3">
        <v>3114217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2346847</v>
      </c>
      <c r="T162" s="3">
        <v>2346847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310618</v>
      </c>
      <c r="Z162" s="3">
        <v>310618</v>
      </c>
      <c r="AA162" s="4">
        <v>310617</v>
      </c>
      <c r="AB162" s="4">
        <v>310617</v>
      </c>
      <c r="AC162" s="4">
        <v>310617</v>
      </c>
      <c r="AD162" s="4">
        <v>310618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1561130</v>
      </c>
      <c r="AJ162" s="4">
        <v>1871748</v>
      </c>
      <c r="AK162" s="4">
        <v>2182365</v>
      </c>
      <c r="AL162" s="4">
        <v>2492982</v>
      </c>
      <c r="AM162" s="4">
        <v>2803599</v>
      </c>
      <c r="AN162" s="4">
        <v>3114217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51345</v>
      </c>
      <c r="I163" s="3">
        <v>0</v>
      </c>
      <c r="J163" s="3">
        <v>15571981</v>
      </c>
      <c r="K163" s="3">
        <v>15520636</v>
      </c>
      <c r="L163" s="3">
        <v>15520636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12561942</v>
      </c>
      <c r="T163" s="3">
        <v>12561942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1548641</v>
      </c>
      <c r="Z163" s="3">
        <v>1548641</v>
      </c>
      <c r="AA163" s="4">
        <v>1548641</v>
      </c>
      <c r="AB163" s="4">
        <v>1548641</v>
      </c>
      <c r="AC163" s="4">
        <v>1548641</v>
      </c>
      <c r="AD163" s="4">
        <v>1548639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7777433</v>
      </c>
      <c r="AJ163" s="4">
        <v>9326074</v>
      </c>
      <c r="AK163" s="4">
        <v>10874715</v>
      </c>
      <c r="AL163" s="4">
        <v>12423356</v>
      </c>
      <c r="AM163" s="4">
        <v>13971997</v>
      </c>
      <c r="AN163" s="4">
        <v>15520636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10346</v>
      </c>
      <c r="I164" s="1">
        <v>0</v>
      </c>
      <c r="J164" s="3">
        <v>3298870</v>
      </c>
      <c r="K164" s="3">
        <v>3288524</v>
      </c>
      <c r="L164" s="3">
        <v>3288524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2591370</v>
      </c>
      <c r="T164" s="3">
        <v>2591370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328163</v>
      </c>
      <c r="Z164" s="3">
        <v>328163</v>
      </c>
      <c r="AA164" s="4">
        <v>328163</v>
      </c>
      <c r="AB164" s="4">
        <v>328163</v>
      </c>
      <c r="AC164" s="4">
        <v>328163</v>
      </c>
      <c r="AD164" s="4">
        <v>328161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1647711</v>
      </c>
      <c r="AJ164" s="4">
        <v>1975874</v>
      </c>
      <c r="AK164" s="4">
        <v>2304037</v>
      </c>
      <c r="AL164" s="4">
        <v>2632200</v>
      </c>
      <c r="AM164" s="4">
        <v>2960363</v>
      </c>
      <c r="AN164" s="4">
        <v>3288524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60999</v>
      </c>
      <c r="I165" s="3">
        <v>0</v>
      </c>
      <c r="J165" s="3">
        <v>15706948</v>
      </c>
      <c r="K165" s="3">
        <v>15645949</v>
      </c>
      <c r="L165" s="3">
        <v>15645949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12286890</v>
      </c>
      <c r="T165" s="3">
        <v>12286890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1560528</v>
      </c>
      <c r="Z165" s="3">
        <v>1560528</v>
      </c>
      <c r="AA165" s="4">
        <v>1560528</v>
      </c>
      <c r="AB165" s="4">
        <v>1560528</v>
      </c>
      <c r="AC165" s="4">
        <v>1560528</v>
      </c>
      <c r="AD165" s="4">
        <v>1560529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7843308</v>
      </c>
      <c r="AJ165" s="4">
        <v>9403836</v>
      </c>
      <c r="AK165" s="4">
        <v>10964364</v>
      </c>
      <c r="AL165" s="4">
        <v>12524892</v>
      </c>
      <c r="AM165" s="4">
        <v>14085420</v>
      </c>
      <c r="AN165" s="4">
        <v>15645949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16672</v>
      </c>
      <c r="I166" s="3">
        <v>0</v>
      </c>
      <c r="J166" s="3">
        <v>4779234</v>
      </c>
      <c r="K166" s="3">
        <v>4762562</v>
      </c>
      <c r="L166" s="3">
        <v>4762562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3778948</v>
      </c>
      <c r="T166" s="3">
        <v>3778948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475145</v>
      </c>
      <c r="Z166" s="3">
        <v>475145</v>
      </c>
      <c r="AA166" s="4">
        <v>475145</v>
      </c>
      <c r="AB166" s="4">
        <v>475145</v>
      </c>
      <c r="AC166" s="4">
        <v>475145</v>
      </c>
      <c r="AD166" s="4">
        <v>475145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2386837</v>
      </c>
      <c r="AJ166" s="4">
        <v>2861982</v>
      </c>
      <c r="AK166" s="4">
        <v>3337127</v>
      </c>
      <c r="AL166" s="4">
        <v>3812272</v>
      </c>
      <c r="AM166" s="4">
        <v>4287417</v>
      </c>
      <c r="AN166" s="4">
        <v>4762562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176536</v>
      </c>
      <c r="I167" s="1">
        <v>0</v>
      </c>
      <c r="J167" s="3">
        <v>55016129</v>
      </c>
      <c r="K167" s="3">
        <v>54839593</v>
      </c>
      <c r="L167" s="3">
        <v>54839593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45224301</v>
      </c>
      <c r="T167" s="3">
        <v>45224301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5472190</v>
      </c>
      <c r="Z167" s="3">
        <v>5472190</v>
      </c>
      <c r="AA167" s="4">
        <v>5472190</v>
      </c>
      <c r="AB167" s="4">
        <v>5472190</v>
      </c>
      <c r="AC167" s="4">
        <v>5472190</v>
      </c>
      <c r="AD167" s="4">
        <v>5472191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27478642</v>
      </c>
      <c r="AJ167" s="4">
        <v>32950832</v>
      </c>
      <c r="AK167" s="4">
        <v>38423022</v>
      </c>
      <c r="AL167" s="4">
        <v>43895212</v>
      </c>
      <c r="AM167" s="4">
        <v>49367402</v>
      </c>
      <c r="AN167" s="4">
        <v>54839593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15415</v>
      </c>
      <c r="I168" s="3">
        <v>0</v>
      </c>
      <c r="J168" s="3">
        <v>5085471</v>
      </c>
      <c r="K168" s="3">
        <v>5070056</v>
      </c>
      <c r="L168" s="3">
        <v>5070056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4138242</v>
      </c>
      <c r="T168" s="3">
        <v>4138242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505978</v>
      </c>
      <c r="Z168" s="3">
        <v>505978</v>
      </c>
      <c r="AA168" s="4">
        <v>505978</v>
      </c>
      <c r="AB168" s="4">
        <v>505978</v>
      </c>
      <c r="AC168" s="4">
        <v>505978</v>
      </c>
      <c r="AD168" s="4">
        <v>505978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2540166</v>
      </c>
      <c r="AJ168" s="4">
        <v>3046144</v>
      </c>
      <c r="AK168" s="4">
        <v>3552122</v>
      </c>
      <c r="AL168" s="4">
        <v>4058100</v>
      </c>
      <c r="AM168" s="4">
        <v>4564078</v>
      </c>
      <c r="AN168" s="4">
        <v>5070056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13849</v>
      </c>
      <c r="I169" s="1">
        <v>0</v>
      </c>
      <c r="J169" s="3">
        <v>4200732</v>
      </c>
      <c r="K169" s="3">
        <v>4186883</v>
      </c>
      <c r="L169" s="3">
        <v>4186883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3378844</v>
      </c>
      <c r="T169" s="3">
        <v>3378844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417765</v>
      </c>
      <c r="Z169" s="3">
        <v>417765</v>
      </c>
      <c r="AA169" s="4">
        <v>417765</v>
      </c>
      <c r="AB169" s="4">
        <v>417765</v>
      </c>
      <c r="AC169" s="4">
        <v>417765</v>
      </c>
      <c r="AD169" s="4">
        <v>417766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2098057</v>
      </c>
      <c r="AJ169" s="4">
        <v>2515822</v>
      </c>
      <c r="AK169" s="4">
        <v>2933587</v>
      </c>
      <c r="AL169" s="4">
        <v>3351352</v>
      </c>
      <c r="AM169" s="4">
        <v>3769117</v>
      </c>
      <c r="AN169" s="4">
        <v>4186883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7277</v>
      </c>
      <c r="I170" s="3">
        <v>0</v>
      </c>
      <c r="J170" s="3">
        <v>1864201</v>
      </c>
      <c r="K170" s="3">
        <v>1856924</v>
      </c>
      <c r="L170" s="3">
        <v>1856924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1382566</v>
      </c>
      <c r="T170" s="3">
        <v>1382566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185207</v>
      </c>
      <c r="Z170" s="3">
        <v>185207</v>
      </c>
      <c r="AA170" s="4">
        <v>185208</v>
      </c>
      <c r="AB170" s="4">
        <v>185208</v>
      </c>
      <c r="AC170" s="4">
        <v>185208</v>
      </c>
      <c r="AD170" s="4">
        <v>185206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930887</v>
      </c>
      <c r="AJ170" s="4">
        <v>1116094</v>
      </c>
      <c r="AK170" s="4">
        <v>1301302</v>
      </c>
      <c r="AL170" s="4">
        <v>1486510</v>
      </c>
      <c r="AM170" s="4">
        <v>1671718</v>
      </c>
      <c r="AN170" s="4">
        <v>1856924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15785</v>
      </c>
      <c r="I171" s="1">
        <v>0</v>
      </c>
      <c r="J171" s="3">
        <v>4580394</v>
      </c>
      <c r="K171" s="3">
        <v>4564609</v>
      </c>
      <c r="L171" s="3">
        <v>4564609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3560024</v>
      </c>
      <c r="T171" s="3">
        <v>3560024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455409</v>
      </c>
      <c r="Z171" s="3">
        <v>455409</v>
      </c>
      <c r="AA171" s="4">
        <v>455409</v>
      </c>
      <c r="AB171" s="4">
        <v>455409</v>
      </c>
      <c r="AC171" s="4">
        <v>455409</v>
      </c>
      <c r="AD171" s="4">
        <v>455408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2287565</v>
      </c>
      <c r="AJ171" s="4">
        <v>2742974</v>
      </c>
      <c r="AK171" s="4">
        <v>3198383</v>
      </c>
      <c r="AL171" s="4">
        <v>3653792</v>
      </c>
      <c r="AM171" s="4">
        <v>4109201</v>
      </c>
      <c r="AN171" s="4">
        <v>4564609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10337</v>
      </c>
      <c r="I172" s="1">
        <v>0</v>
      </c>
      <c r="J172" s="3">
        <v>2798239</v>
      </c>
      <c r="K172" s="3">
        <v>2787902</v>
      </c>
      <c r="L172" s="3">
        <v>2787902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2161565</v>
      </c>
      <c r="T172" s="3">
        <v>2161565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278101</v>
      </c>
      <c r="Z172" s="3">
        <v>278101</v>
      </c>
      <c r="AA172" s="4">
        <v>278101</v>
      </c>
      <c r="AB172" s="4">
        <v>278101</v>
      </c>
      <c r="AC172" s="4">
        <v>278101</v>
      </c>
      <c r="AD172" s="4">
        <v>278101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1397397</v>
      </c>
      <c r="AJ172" s="4">
        <v>1675498</v>
      </c>
      <c r="AK172" s="4">
        <v>1953599</v>
      </c>
      <c r="AL172" s="4">
        <v>2231700</v>
      </c>
      <c r="AM172" s="4">
        <v>2509801</v>
      </c>
      <c r="AN172" s="4">
        <v>2787902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15390</v>
      </c>
      <c r="I173" s="1">
        <v>0</v>
      </c>
      <c r="J173" s="3">
        <v>5273921</v>
      </c>
      <c r="K173" s="3">
        <v>5258531</v>
      </c>
      <c r="L173" s="3">
        <v>5258531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4368524</v>
      </c>
      <c r="T173" s="3">
        <v>4368524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524827</v>
      </c>
      <c r="Z173" s="3">
        <v>524827</v>
      </c>
      <c r="AA173" s="4">
        <v>524827</v>
      </c>
      <c r="AB173" s="4">
        <v>524827</v>
      </c>
      <c r="AC173" s="4">
        <v>524827</v>
      </c>
      <c r="AD173" s="4">
        <v>524828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2634395</v>
      </c>
      <c r="AJ173" s="4">
        <v>3159222</v>
      </c>
      <c r="AK173" s="4">
        <v>3684049</v>
      </c>
      <c r="AL173" s="4">
        <v>4208876</v>
      </c>
      <c r="AM173" s="4">
        <v>4733703</v>
      </c>
      <c r="AN173" s="4">
        <v>5258531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12140</v>
      </c>
      <c r="I174" s="1">
        <v>0</v>
      </c>
      <c r="J174" s="3">
        <v>3258902</v>
      </c>
      <c r="K174" s="3">
        <v>3246762</v>
      </c>
      <c r="L174" s="3">
        <v>3246762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2497259</v>
      </c>
      <c r="T174" s="3">
        <v>2497259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323867</v>
      </c>
      <c r="Z174" s="3">
        <v>323867</v>
      </c>
      <c r="AA174" s="4">
        <v>323867</v>
      </c>
      <c r="AB174" s="4">
        <v>323867</v>
      </c>
      <c r="AC174" s="4">
        <v>323867</v>
      </c>
      <c r="AD174" s="4">
        <v>323867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1627427</v>
      </c>
      <c r="AJ174" s="4">
        <v>1951294</v>
      </c>
      <c r="AK174" s="4">
        <v>2275161</v>
      </c>
      <c r="AL174" s="4">
        <v>2599028</v>
      </c>
      <c r="AM174" s="4">
        <v>2922895</v>
      </c>
      <c r="AN174" s="4">
        <v>3246762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15059</v>
      </c>
      <c r="I175" s="1">
        <v>0</v>
      </c>
      <c r="J175" s="3">
        <v>3476630</v>
      </c>
      <c r="K175" s="3">
        <v>3461571</v>
      </c>
      <c r="L175" s="3">
        <v>3461571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2550091</v>
      </c>
      <c r="T175" s="3">
        <v>2550091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345153</v>
      </c>
      <c r="Z175" s="3">
        <v>345153</v>
      </c>
      <c r="AA175" s="4">
        <v>345153</v>
      </c>
      <c r="AB175" s="4">
        <v>345153</v>
      </c>
      <c r="AC175" s="4">
        <v>345153</v>
      </c>
      <c r="AD175" s="4">
        <v>345154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1735805</v>
      </c>
      <c r="AJ175" s="4">
        <v>2080958</v>
      </c>
      <c r="AK175" s="4">
        <v>2426111</v>
      </c>
      <c r="AL175" s="4">
        <v>2771264</v>
      </c>
      <c r="AM175" s="4">
        <v>3116417</v>
      </c>
      <c r="AN175" s="4">
        <v>3461571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13640</v>
      </c>
      <c r="I176" s="1">
        <v>0</v>
      </c>
      <c r="J176" s="3">
        <v>3199615</v>
      </c>
      <c r="K176" s="3">
        <v>3185975</v>
      </c>
      <c r="L176" s="3">
        <v>3185975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2356121</v>
      </c>
      <c r="T176" s="3">
        <v>2356121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317688</v>
      </c>
      <c r="Z176" s="3">
        <v>317688</v>
      </c>
      <c r="AA176" s="4">
        <v>317688</v>
      </c>
      <c r="AB176" s="4">
        <v>317688</v>
      </c>
      <c r="AC176" s="4">
        <v>317688</v>
      </c>
      <c r="AD176" s="4">
        <v>317687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1597536</v>
      </c>
      <c r="AJ176" s="4">
        <v>1915224</v>
      </c>
      <c r="AK176" s="4">
        <v>2232912</v>
      </c>
      <c r="AL176" s="4">
        <v>2550600</v>
      </c>
      <c r="AM176" s="4">
        <v>2868288</v>
      </c>
      <c r="AN176" s="4">
        <v>3185975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27564</v>
      </c>
      <c r="I177" s="1">
        <v>0</v>
      </c>
      <c r="J177" s="3">
        <v>9792997</v>
      </c>
      <c r="K177" s="3">
        <v>9765433</v>
      </c>
      <c r="L177" s="3">
        <v>9765433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8030371</v>
      </c>
      <c r="T177" s="3">
        <v>8030371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974706</v>
      </c>
      <c r="Z177" s="3">
        <v>974706</v>
      </c>
      <c r="AA177" s="4">
        <v>974705</v>
      </c>
      <c r="AB177" s="4">
        <v>974705</v>
      </c>
      <c r="AC177" s="4">
        <v>974705</v>
      </c>
      <c r="AD177" s="4">
        <v>974706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4891906</v>
      </c>
      <c r="AJ177" s="4">
        <v>5866612</v>
      </c>
      <c r="AK177" s="4">
        <v>6841317</v>
      </c>
      <c r="AL177" s="4">
        <v>7816022</v>
      </c>
      <c r="AM177" s="4">
        <v>8790727</v>
      </c>
      <c r="AN177" s="4">
        <v>9765433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15231</v>
      </c>
      <c r="I178" s="1">
        <v>0</v>
      </c>
      <c r="J178" s="3">
        <v>3817972</v>
      </c>
      <c r="K178" s="3">
        <v>3802741</v>
      </c>
      <c r="L178" s="3">
        <v>3802741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2877832</v>
      </c>
      <c r="T178" s="3">
        <v>2877832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379259</v>
      </c>
      <c r="Z178" s="3">
        <v>379259</v>
      </c>
      <c r="AA178" s="4">
        <v>379259</v>
      </c>
      <c r="AB178" s="4">
        <v>379259</v>
      </c>
      <c r="AC178" s="4">
        <v>379259</v>
      </c>
      <c r="AD178" s="4">
        <v>379258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1906447</v>
      </c>
      <c r="AJ178" s="4">
        <v>2285706</v>
      </c>
      <c r="AK178" s="4">
        <v>2664965</v>
      </c>
      <c r="AL178" s="4">
        <v>3044224</v>
      </c>
      <c r="AM178" s="4">
        <v>3423483</v>
      </c>
      <c r="AN178" s="4">
        <v>3802741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10686</v>
      </c>
      <c r="I179" s="3">
        <v>0</v>
      </c>
      <c r="J179" s="3">
        <v>2134363</v>
      </c>
      <c r="K179" s="3">
        <v>2123677</v>
      </c>
      <c r="L179" s="3">
        <v>2123677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1480271</v>
      </c>
      <c r="T179" s="3">
        <v>1480271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211656</v>
      </c>
      <c r="Z179" s="3">
        <v>211656</v>
      </c>
      <c r="AA179" s="4">
        <v>211655</v>
      </c>
      <c r="AB179" s="4">
        <v>211655</v>
      </c>
      <c r="AC179" s="4">
        <v>211655</v>
      </c>
      <c r="AD179" s="4">
        <v>211656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1065400</v>
      </c>
      <c r="AJ179" s="4">
        <v>1277056</v>
      </c>
      <c r="AK179" s="4">
        <v>1488711</v>
      </c>
      <c r="AL179" s="4">
        <v>1700366</v>
      </c>
      <c r="AM179" s="4">
        <v>1912021</v>
      </c>
      <c r="AN179" s="4">
        <v>2123677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41291</v>
      </c>
      <c r="I180" s="1">
        <v>0</v>
      </c>
      <c r="J180" s="3">
        <v>14677169</v>
      </c>
      <c r="K180" s="3">
        <v>14635878</v>
      </c>
      <c r="L180" s="3">
        <v>14635878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12060414</v>
      </c>
      <c r="T180" s="3">
        <v>12060414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1460835</v>
      </c>
      <c r="Z180" s="3">
        <v>1460835</v>
      </c>
      <c r="AA180" s="4">
        <v>1460835</v>
      </c>
      <c r="AB180" s="4">
        <v>1460835</v>
      </c>
      <c r="AC180" s="4">
        <v>1460835</v>
      </c>
      <c r="AD180" s="4">
        <v>1460835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7331703</v>
      </c>
      <c r="AJ180" s="4">
        <v>8792538</v>
      </c>
      <c r="AK180" s="4">
        <v>10253373</v>
      </c>
      <c r="AL180" s="4">
        <v>11714208</v>
      </c>
      <c r="AM180" s="4">
        <v>13175043</v>
      </c>
      <c r="AN180" s="4">
        <v>14635878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123462</v>
      </c>
      <c r="I181" s="1">
        <v>0</v>
      </c>
      <c r="J181" s="3">
        <v>46675356</v>
      </c>
      <c r="K181" s="3">
        <v>46551894</v>
      </c>
      <c r="L181" s="3">
        <v>46551894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39170203</v>
      </c>
      <c r="T181" s="3">
        <v>39170203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4646958</v>
      </c>
      <c r="Z181" s="3">
        <v>4646958</v>
      </c>
      <c r="AA181" s="4">
        <v>4646959</v>
      </c>
      <c r="AB181" s="4">
        <v>4646959</v>
      </c>
      <c r="AC181" s="4">
        <v>4646959</v>
      </c>
      <c r="AD181" s="4">
        <v>4646957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23317102</v>
      </c>
      <c r="AJ181" s="4">
        <v>27964060</v>
      </c>
      <c r="AK181" s="4">
        <v>32611019</v>
      </c>
      <c r="AL181" s="4">
        <v>37257978</v>
      </c>
      <c r="AM181" s="4">
        <v>41904937</v>
      </c>
      <c r="AN181" s="4">
        <v>46551894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11747</v>
      </c>
      <c r="I182" s="1">
        <v>0</v>
      </c>
      <c r="J182" s="3">
        <v>3344556</v>
      </c>
      <c r="K182" s="3">
        <v>3332809</v>
      </c>
      <c r="L182" s="3">
        <v>3332809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2668866</v>
      </c>
      <c r="T182" s="3">
        <v>2668866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332498</v>
      </c>
      <c r="Z182" s="3">
        <v>332498</v>
      </c>
      <c r="AA182" s="4">
        <v>332497</v>
      </c>
      <c r="AB182" s="4">
        <v>332497</v>
      </c>
      <c r="AC182" s="4">
        <v>332497</v>
      </c>
      <c r="AD182" s="4">
        <v>332498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1670322</v>
      </c>
      <c r="AJ182" s="4">
        <v>2002820</v>
      </c>
      <c r="AK182" s="4">
        <v>2335317</v>
      </c>
      <c r="AL182" s="4">
        <v>2667814</v>
      </c>
      <c r="AM182" s="4">
        <v>3000311</v>
      </c>
      <c r="AN182" s="4">
        <v>3332809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78204</v>
      </c>
      <c r="I183" s="1">
        <v>0</v>
      </c>
      <c r="J183" s="3">
        <v>24524427</v>
      </c>
      <c r="K183" s="3">
        <v>24446223</v>
      </c>
      <c r="L183" s="3">
        <v>24446223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19773331</v>
      </c>
      <c r="T183" s="3">
        <v>19773331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2439409</v>
      </c>
      <c r="Z183" s="3">
        <v>2439409</v>
      </c>
      <c r="AA183" s="4">
        <v>2439408</v>
      </c>
      <c r="AB183" s="4">
        <v>2439408</v>
      </c>
      <c r="AC183" s="4">
        <v>2439408</v>
      </c>
      <c r="AD183" s="4">
        <v>2439409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12249181</v>
      </c>
      <c r="AJ183" s="4">
        <v>14688590</v>
      </c>
      <c r="AK183" s="4">
        <v>17127998</v>
      </c>
      <c r="AL183" s="4">
        <v>19567406</v>
      </c>
      <c r="AM183" s="4">
        <v>22006814</v>
      </c>
      <c r="AN183" s="4">
        <v>24446223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34825</v>
      </c>
      <c r="I184" s="1">
        <v>0</v>
      </c>
      <c r="J184" s="3">
        <v>9821654</v>
      </c>
      <c r="K184" s="3">
        <v>9786829</v>
      </c>
      <c r="L184" s="3">
        <v>9786829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7787428</v>
      </c>
      <c r="T184" s="3">
        <v>7787428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976362</v>
      </c>
      <c r="Z184" s="3">
        <v>976362</v>
      </c>
      <c r="AA184" s="4">
        <v>976361</v>
      </c>
      <c r="AB184" s="4">
        <v>976361</v>
      </c>
      <c r="AC184" s="4">
        <v>976361</v>
      </c>
      <c r="AD184" s="4">
        <v>976362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4905022</v>
      </c>
      <c r="AJ184" s="4">
        <v>5881384</v>
      </c>
      <c r="AK184" s="4">
        <v>6857745</v>
      </c>
      <c r="AL184" s="4">
        <v>7834106</v>
      </c>
      <c r="AM184" s="4">
        <v>8810467</v>
      </c>
      <c r="AN184" s="4">
        <v>9786829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20106</v>
      </c>
      <c r="I185" s="1">
        <v>0</v>
      </c>
      <c r="J185" s="3">
        <v>5590294</v>
      </c>
      <c r="K185" s="3">
        <v>5570188</v>
      </c>
      <c r="L185" s="3">
        <v>5570188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4547881</v>
      </c>
      <c r="T185" s="3">
        <v>4547881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555679</v>
      </c>
      <c r="Z185" s="3">
        <v>555679</v>
      </c>
      <c r="AA185" s="4">
        <v>555679</v>
      </c>
      <c r="AB185" s="4">
        <v>555679</v>
      </c>
      <c r="AC185" s="4">
        <v>555679</v>
      </c>
      <c r="AD185" s="4">
        <v>555677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2791795</v>
      </c>
      <c r="AJ185" s="4">
        <v>3347474</v>
      </c>
      <c r="AK185" s="4">
        <v>3903153</v>
      </c>
      <c r="AL185" s="4">
        <v>4458832</v>
      </c>
      <c r="AM185" s="4">
        <v>5014511</v>
      </c>
      <c r="AN185" s="4">
        <v>5570188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7068</v>
      </c>
      <c r="I186" s="3">
        <v>0</v>
      </c>
      <c r="J186" s="3">
        <v>2499706</v>
      </c>
      <c r="K186" s="3">
        <v>2492638</v>
      </c>
      <c r="L186" s="3">
        <v>2492638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2013195</v>
      </c>
      <c r="T186" s="3">
        <v>2013195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248792</v>
      </c>
      <c r="Z186" s="3">
        <v>248792</v>
      </c>
      <c r="AA186" s="4">
        <v>248793</v>
      </c>
      <c r="AB186" s="4">
        <v>248793</v>
      </c>
      <c r="AC186" s="4">
        <v>248793</v>
      </c>
      <c r="AD186" s="4">
        <v>248791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1248676</v>
      </c>
      <c r="AJ186" s="4">
        <v>1497468</v>
      </c>
      <c r="AK186" s="4">
        <v>1746261</v>
      </c>
      <c r="AL186" s="4">
        <v>1995054</v>
      </c>
      <c r="AM186" s="4">
        <v>2243847</v>
      </c>
      <c r="AN186" s="4">
        <v>2492638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11526</v>
      </c>
      <c r="I187" s="3">
        <v>0</v>
      </c>
      <c r="J187" s="3">
        <v>3160892</v>
      </c>
      <c r="K187" s="3">
        <v>3149366</v>
      </c>
      <c r="L187" s="3">
        <v>3149366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2459501</v>
      </c>
      <c r="T187" s="3">
        <v>2459501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314168</v>
      </c>
      <c r="Z187" s="3">
        <v>314168</v>
      </c>
      <c r="AA187" s="4">
        <v>314169</v>
      </c>
      <c r="AB187" s="4">
        <v>314169</v>
      </c>
      <c r="AC187" s="4">
        <v>314169</v>
      </c>
      <c r="AD187" s="4">
        <v>314167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1578524</v>
      </c>
      <c r="AJ187" s="4">
        <v>1892692</v>
      </c>
      <c r="AK187" s="4">
        <v>2206861</v>
      </c>
      <c r="AL187" s="4">
        <v>2521030</v>
      </c>
      <c r="AM187" s="4">
        <v>2835199</v>
      </c>
      <c r="AN187" s="4">
        <v>3149366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28205</v>
      </c>
      <c r="I188" s="3">
        <v>0</v>
      </c>
      <c r="J188" s="3">
        <v>8281288</v>
      </c>
      <c r="K188" s="3">
        <v>8253083</v>
      </c>
      <c r="L188" s="3">
        <v>8253083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6514721</v>
      </c>
      <c r="T188" s="3">
        <v>6514721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823428</v>
      </c>
      <c r="Z188" s="3">
        <v>823428</v>
      </c>
      <c r="AA188" s="4">
        <v>823428</v>
      </c>
      <c r="AB188" s="4">
        <v>823428</v>
      </c>
      <c r="AC188" s="4">
        <v>823428</v>
      </c>
      <c r="AD188" s="4">
        <v>823427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4135944</v>
      </c>
      <c r="AJ188" s="4">
        <v>4959372</v>
      </c>
      <c r="AK188" s="4">
        <v>5782800</v>
      </c>
      <c r="AL188" s="4">
        <v>6606228</v>
      </c>
      <c r="AM188" s="4">
        <v>7429656</v>
      </c>
      <c r="AN188" s="4">
        <v>8253083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17517</v>
      </c>
      <c r="I189" s="1">
        <v>0</v>
      </c>
      <c r="J189" s="3">
        <v>5220999</v>
      </c>
      <c r="K189" s="3">
        <v>5203482</v>
      </c>
      <c r="L189" s="3">
        <v>5203482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4221715</v>
      </c>
      <c r="T189" s="3">
        <v>4221715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519180</v>
      </c>
      <c r="Z189" s="3">
        <v>519180</v>
      </c>
      <c r="AA189" s="4">
        <v>519181</v>
      </c>
      <c r="AB189" s="4">
        <v>519181</v>
      </c>
      <c r="AC189" s="4">
        <v>519181</v>
      </c>
      <c r="AD189" s="4">
        <v>519179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2607580</v>
      </c>
      <c r="AJ189" s="4">
        <v>3126760</v>
      </c>
      <c r="AK189" s="4">
        <v>3645941</v>
      </c>
      <c r="AL189" s="4">
        <v>4165122</v>
      </c>
      <c r="AM189" s="4">
        <v>4684303</v>
      </c>
      <c r="AN189" s="4">
        <v>5203482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18525</v>
      </c>
      <c r="I190" s="1">
        <v>0</v>
      </c>
      <c r="J190" s="3">
        <v>5884864</v>
      </c>
      <c r="K190" s="3">
        <v>5866339</v>
      </c>
      <c r="L190" s="3">
        <v>5866339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4687101</v>
      </c>
      <c r="T190" s="3">
        <v>4687101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585399</v>
      </c>
      <c r="Z190" s="3">
        <v>585399</v>
      </c>
      <c r="AA190" s="4">
        <v>585399</v>
      </c>
      <c r="AB190" s="4">
        <v>585399</v>
      </c>
      <c r="AC190" s="4">
        <v>585399</v>
      </c>
      <c r="AD190" s="4">
        <v>585400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2939343</v>
      </c>
      <c r="AJ190" s="4">
        <v>3524742</v>
      </c>
      <c r="AK190" s="4">
        <v>4110141</v>
      </c>
      <c r="AL190" s="4">
        <v>4695540</v>
      </c>
      <c r="AM190" s="4">
        <v>5280939</v>
      </c>
      <c r="AN190" s="4">
        <v>5866339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10775</v>
      </c>
      <c r="I191" s="1">
        <v>0</v>
      </c>
      <c r="J191" s="3">
        <v>1990388</v>
      </c>
      <c r="K191" s="3">
        <v>1979613</v>
      </c>
      <c r="L191" s="3">
        <v>1979613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1311150</v>
      </c>
      <c r="T191" s="3">
        <v>1311150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197243</v>
      </c>
      <c r="Z191" s="3">
        <v>197243</v>
      </c>
      <c r="AA191" s="4">
        <v>197243</v>
      </c>
      <c r="AB191" s="4">
        <v>197243</v>
      </c>
      <c r="AC191" s="4">
        <v>197243</v>
      </c>
      <c r="AD191" s="4">
        <v>197242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993399</v>
      </c>
      <c r="AJ191" s="4">
        <v>1190642</v>
      </c>
      <c r="AK191" s="4">
        <v>1387885</v>
      </c>
      <c r="AL191" s="4">
        <v>1585128</v>
      </c>
      <c r="AM191" s="4">
        <v>1782371</v>
      </c>
      <c r="AN191" s="4">
        <v>1979613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22263</v>
      </c>
      <c r="I192" s="3">
        <v>0</v>
      </c>
      <c r="J192" s="3">
        <v>6707095</v>
      </c>
      <c r="K192" s="3">
        <v>6684832</v>
      </c>
      <c r="L192" s="3">
        <v>6684832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5330385</v>
      </c>
      <c r="T192" s="3">
        <v>5330385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666999</v>
      </c>
      <c r="Z192" s="3">
        <v>666999</v>
      </c>
      <c r="AA192" s="4">
        <v>666999</v>
      </c>
      <c r="AB192" s="4">
        <v>666999</v>
      </c>
      <c r="AC192" s="4">
        <v>666999</v>
      </c>
      <c r="AD192" s="4">
        <v>666997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3349839</v>
      </c>
      <c r="AJ192" s="4">
        <v>4016838</v>
      </c>
      <c r="AK192" s="4">
        <v>4683837</v>
      </c>
      <c r="AL192" s="4">
        <v>5350836</v>
      </c>
      <c r="AM192" s="4">
        <v>6017835</v>
      </c>
      <c r="AN192" s="4">
        <v>6684832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7936</v>
      </c>
      <c r="I193" s="3">
        <v>0</v>
      </c>
      <c r="J193" s="3">
        <v>2464296</v>
      </c>
      <c r="K193" s="3">
        <v>2456360</v>
      </c>
      <c r="L193" s="3">
        <v>2456360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1942415</v>
      </c>
      <c r="T193" s="3">
        <v>1942415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245107</v>
      </c>
      <c r="Z193" s="3">
        <v>245107</v>
      </c>
      <c r="AA193" s="4">
        <v>245107</v>
      </c>
      <c r="AB193" s="4">
        <v>245107</v>
      </c>
      <c r="AC193" s="4">
        <v>245107</v>
      </c>
      <c r="AD193" s="4">
        <v>245105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1230827</v>
      </c>
      <c r="AJ193" s="4">
        <v>1475934</v>
      </c>
      <c r="AK193" s="4">
        <v>1721041</v>
      </c>
      <c r="AL193" s="4">
        <v>1966148</v>
      </c>
      <c r="AM193" s="4">
        <v>2211255</v>
      </c>
      <c r="AN193" s="4">
        <v>2456360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4860</v>
      </c>
      <c r="I194" s="3">
        <v>0</v>
      </c>
      <c r="J194" s="3">
        <v>1592427</v>
      </c>
      <c r="K194" s="3">
        <v>1587567</v>
      </c>
      <c r="L194" s="3">
        <v>1587567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1275125</v>
      </c>
      <c r="T194" s="3">
        <v>1275125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158433</v>
      </c>
      <c r="Z194" s="3">
        <v>158433</v>
      </c>
      <c r="AA194" s="4">
        <v>158432</v>
      </c>
      <c r="AB194" s="4">
        <v>158432</v>
      </c>
      <c r="AC194" s="4">
        <v>158432</v>
      </c>
      <c r="AD194" s="4">
        <v>158433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795405</v>
      </c>
      <c r="AJ194" s="4">
        <v>953838</v>
      </c>
      <c r="AK194" s="4">
        <v>1112270</v>
      </c>
      <c r="AL194" s="4">
        <v>1270702</v>
      </c>
      <c r="AM194" s="4">
        <v>1429134</v>
      </c>
      <c r="AN194" s="4">
        <v>1587567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4456</v>
      </c>
      <c r="I195" s="3">
        <v>0</v>
      </c>
      <c r="J195" s="3">
        <v>1453746</v>
      </c>
      <c r="K195" s="3">
        <v>1449290</v>
      </c>
      <c r="L195" s="3">
        <v>1449290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1161222</v>
      </c>
      <c r="T195" s="3">
        <v>1161222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144632</v>
      </c>
      <c r="Z195" s="3">
        <v>144632</v>
      </c>
      <c r="AA195" s="4">
        <v>144632</v>
      </c>
      <c r="AB195" s="4">
        <v>144632</v>
      </c>
      <c r="AC195" s="4">
        <v>144632</v>
      </c>
      <c r="AD195" s="4">
        <v>144630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726132</v>
      </c>
      <c r="AJ195" s="4">
        <v>870764</v>
      </c>
      <c r="AK195" s="4">
        <v>1015396</v>
      </c>
      <c r="AL195" s="4">
        <v>1160028</v>
      </c>
      <c r="AM195" s="4">
        <v>1304660</v>
      </c>
      <c r="AN195" s="4">
        <v>1449290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4247</v>
      </c>
      <c r="I196" s="3">
        <v>0</v>
      </c>
      <c r="J196" s="3">
        <v>1262436</v>
      </c>
      <c r="K196" s="3">
        <v>1258189</v>
      </c>
      <c r="L196" s="3">
        <v>1258189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1007957</v>
      </c>
      <c r="T196" s="3">
        <v>1007957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125536</v>
      </c>
      <c r="Z196" s="3">
        <v>125536</v>
      </c>
      <c r="AA196" s="4">
        <v>125535</v>
      </c>
      <c r="AB196" s="4">
        <v>125535</v>
      </c>
      <c r="AC196" s="4">
        <v>125535</v>
      </c>
      <c r="AD196" s="4">
        <v>125536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630512</v>
      </c>
      <c r="AJ196" s="4">
        <v>756048</v>
      </c>
      <c r="AK196" s="4">
        <v>881583</v>
      </c>
      <c r="AL196" s="4">
        <v>1007118</v>
      </c>
      <c r="AM196" s="4">
        <v>1132653</v>
      </c>
      <c r="AN196" s="4">
        <v>1258189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13743</v>
      </c>
      <c r="I197" s="3">
        <v>0</v>
      </c>
      <c r="J197" s="3">
        <v>3822147</v>
      </c>
      <c r="K197" s="3">
        <v>3808404</v>
      </c>
      <c r="L197" s="3">
        <v>3808404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2914337</v>
      </c>
      <c r="T197" s="3">
        <v>2914337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379924</v>
      </c>
      <c r="Z197" s="3">
        <v>379924</v>
      </c>
      <c r="AA197" s="4">
        <v>379924</v>
      </c>
      <c r="AB197" s="4">
        <v>379924</v>
      </c>
      <c r="AC197" s="4">
        <v>379924</v>
      </c>
      <c r="AD197" s="4">
        <v>379924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1908784</v>
      </c>
      <c r="AJ197" s="4">
        <v>2288708</v>
      </c>
      <c r="AK197" s="4">
        <v>2668632</v>
      </c>
      <c r="AL197" s="4">
        <v>3048556</v>
      </c>
      <c r="AM197" s="4">
        <v>3428480</v>
      </c>
      <c r="AN197" s="4">
        <v>3808404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41160</v>
      </c>
      <c r="I198" s="3">
        <v>0</v>
      </c>
      <c r="J198" s="3">
        <v>13253776</v>
      </c>
      <c r="K198" s="3">
        <v>13212616</v>
      </c>
      <c r="L198" s="3">
        <v>13212616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10828931</v>
      </c>
      <c r="T198" s="3">
        <v>10828931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1318517</v>
      </c>
      <c r="Z198" s="3">
        <v>1318517</v>
      </c>
      <c r="AA198" s="4">
        <v>1318518</v>
      </c>
      <c r="AB198" s="4">
        <v>1318518</v>
      </c>
      <c r="AC198" s="4">
        <v>1318518</v>
      </c>
      <c r="AD198" s="4">
        <v>1318516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6620029</v>
      </c>
      <c r="AJ198" s="4">
        <v>7938546</v>
      </c>
      <c r="AK198" s="4">
        <v>9257064</v>
      </c>
      <c r="AL198" s="4">
        <v>10575582</v>
      </c>
      <c r="AM198" s="4">
        <v>11894100</v>
      </c>
      <c r="AN198" s="4">
        <v>13212616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25524</v>
      </c>
      <c r="I199" s="1">
        <v>0</v>
      </c>
      <c r="J199" s="3">
        <v>7937247</v>
      </c>
      <c r="K199" s="3">
        <v>7911723</v>
      </c>
      <c r="L199" s="3">
        <v>7911723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6424109</v>
      </c>
      <c r="T199" s="3">
        <v>6424109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789471</v>
      </c>
      <c r="Z199" s="3">
        <v>789471</v>
      </c>
      <c r="AA199" s="4">
        <v>789470</v>
      </c>
      <c r="AB199" s="4">
        <v>789470</v>
      </c>
      <c r="AC199" s="4">
        <v>789470</v>
      </c>
      <c r="AD199" s="4">
        <v>789471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3964371</v>
      </c>
      <c r="AJ199" s="4">
        <v>4753842</v>
      </c>
      <c r="AK199" s="4">
        <v>5543312</v>
      </c>
      <c r="AL199" s="4">
        <v>6332782</v>
      </c>
      <c r="AM199" s="4">
        <v>7122252</v>
      </c>
      <c r="AN199" s="4">
        <v>7911723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5095</v>
      </c>
      <c r="I200" s="3">
        <v>0</v>
      </c>
      <c r="J200" s="3">
        <v>1754610</v>
      </c>
      <c r="K200" s="3">
        <v>1749515</v>
      </c>
      <c r="L200" s="3">
        <v>1749515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1374128</v>
      </c>
      <c r="T200" s="3">
        <v>1374128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174612</v>
      </c>
      <c r="Z200" s="3">
        <v>174612</v>
      </c>
      <c r="AA200" s="4">
        <v>174612</v>
      </c>
      <c r="AB200" s="4">
        <v>174612</v>
      </c>
      <c r="AC200" s="4">
        <v>174612</v>
      </c>
      <c r="AD200" s="4">
        <v>174611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876456</v>
      </c>
      <c r="AJ200" s="4">
        <v>1051068</v>
      </c>
      <c r="AK200" s="4">
        <v>1225680</v>
      </c>
      <c r="AL200" s="4">
        <v>1400292</v>
      </c>
      <c r="AM200" s="4">
        <v>1574904</v>
      </c>
      <c r="AN200" s="4">
        <v>1749515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105083</v>
      </c>
      <c r="I201" s="3">
        <v>0</v>
      </c>
      <c r="J201" s="3">
        <v>34507892</v>
      </c>
      <c r="K201" s="3">
        <v>34402809</v>
      </c>
      <c r="L201" s="3">
        <v>34402809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28168737</v>
      </c>
      <c r="T201" s="3">
        <v>28168737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3433276</v>
      </c>
      <c r="Z201" s="3">
        <v>3433276</v>
      </c>
      <c r="AA201" s="4">
        <v>3433275</v>
      </c>
      <c r="AB201" s="4">
        <v>3433275</v>
      </c>
      <c r="AC201" s="4">
        <v>3433275</v>
      </c>
      <c r="AD201" s="4">
        <v>3433276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17236432</v>
      </c>
      <c r="AJ201" s="4">
        <v>20669708</v>
      </c>
      <c r="AK201" s="4">
        <v>24102983</v>
      </c>
      <c r="AL201" s="4">
        <v>27536258</v>
      </c>
      <c r="AM201" s="4">
        <v>30969533</v>
      </c>
      <c r="AN201" s="4">
        <v>34402809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13612</v>
      </c>
      <c r="I202" s="1">
        <v>0</v>
      </c>
      <c r="J202" s="3">
        <v>3919375</v>
      </c>
      <c r="K202" s="3">
        <v>3905763</v>
      </c>
      <c r="L202" s="3">
        <v>3905763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3080418</v>
      </c>
      <c r="T202" s="3">
        <v>3080418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389669</v>
      </c>
      <c r="Z202" s="3">
        <v>389669</v>
      </c>
      <c r="AA202" s="4">
        <v>389668</v>
      </c>
      <c r="AB202" s="4">
        <v>389668</v>
      </c>
      <c r="AC202" s="4">
        <v>389668</v>
      </c>
      <c r="AD202" s="4">
        <v>389669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1957421</v>
      </c>
      <c r="AJ202" s="4">
        <v>2347090</v>
      </c>
      <c r="AK202" s="4">
        <v>2736758</v>
      </c>
      <c r="AL202" s="4">
        <v>3126426</v>
      </c>
      <c r="AM202" s="4">
        <v>3516094</v>
      </c>
      <c r="AN202" s="4">
        <v>3905763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32144</v>
      </c>
      <c r="I203" s="3">
        <v>0</v>
      </c>
      <c r="J203" s="3">
        <v>9795897</v>
      </c>
      <c r="K203" s="3">
        <v>9763753</v>
      </c>
      <c r="L203" s="3">
        <v>9763753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7818674</v>
      </c>
      <c r="T203" s="3">
        <v>7818674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974232</v>
      </c>
      <c r="Z203" s="3">
        <v>974232</v>
      </c>
      <c r="AA203" s="4">
        <v>974232</v>
      </c>
      <c r="AB203" s="4">
        <v>974232</v>
      </c>
      <c r="AC203" s="4">
        <v>974232</v>
      </c>
      <c r="AD203" s="4">
        <v>974233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4892592</v>
      </c>
      <c r="AJ203" s="4">
        <v>5866824</v>
      </c>
      <c r="AK203" s="4">
        <v>6841056</v>
      </c>
      <c r="AL203" s="4">
        <v>7815288</v>
      </c>
      <c r="AM203" s="4">
        <v>8789520</v>
      </c>
      <c r="AN203" s="4">
        <v>9763753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11391</v>
      </c>
      <c r="I204" s="1">
        <v>0</v>
      </c>
      <c r="J204" s="3">
        <v>2949117</v>
      </c>
      <c r="K204" s="3">
        <v>2937726</v>
      </c>
      <c r="L204" s="3">
        <v>2937726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2233568</v>
      </c>
      <c r="T204" s="3">
        <v>2233568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293013</v>
      </c>
      <c r="Z204" s="3">
        <v>293013</v>
      </c>
      <c r="AA204" s="4">
        <v>293013</v>
      </c>
      <c r="AB204" s="4">
        <v>293013</v>
      </c>
      <c r="AC204" s="4">
        <v>293013</v>
      </c>
      <c r="AD204" s="4">
        <v>293013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1472661</v>
      </c>
      <c r="AJ204" s="4">
        <v>1765674</v>
      </c>
      <c r="AK204" s="4">
        <v>2058687</v>
      </c>
      <c r="AL204" s="4">
        <v>2351700</v>
      </c>
      <c r="AM204" s="4">
        <v>2644713</v>
      </c>
      <c r="AN204" s="4">
        <v>2937726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21362</v>
      </c>
      <c r="I205" s="3">
        <v>0</v>
      </c>
      <c r="J205" s="3">
        <v>5532158</v>
      </c>
      <c r="K205" s="3">
        <v>5510796</v>
      </c>
      <c r="L205" s="3">
        <v>5510796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4188948</v>
      </c>
      <c r="T205" s="3">
        <v>4188948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549655</v>
      </c>
      <c r="Z205" s="3">
        <v>549655</v>
      </c>
      <c r="AA205" s="4">
        <v>549656</v>
      </c>
      <c r="AB205" s="4">
        <v>549656</v>
      </c>
      <c r="AC205" s="4">
        <v>549656</v>
      </c>
      <c r="AD205" s="4">
        <v>549654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2762519</v>
      </c>
      <c r="AJ205" s="4">
        <v>3312174</v>
      </c>
      <c r="AK205" s="4">
        <v>3861830</v>
      </c>
      <c r="AL205" s="4">
        <v>4411486</v>
      </c>
      <c r="AM205" s="4">
        <v>4961142</v>
      </c>
      <c r="AN205" s="4">
        <v>5510796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12450</v>
      </c>
      <c r="I206" s="1">
        <v>0</v>
      </c>
      <c r="J206" s="3">
        <v>4314978</v>
      </c>
      <c r="K206" s="3">
        <v>4302528</v>
      </c>
      <c r="L206" s="3">
        <v>4302528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3570194</v>
      </c>
      <c r="T206" s="3">
        <v>3570194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429423</v>
      </c>
      <c r="Z206" s="3">
        <v>429423</v>
      </c>
      <c r="AA206" s="4">
        <v>429423</v>
      </c>
      <c r="AB206" s="4">
        <v>429423</v>
      </c>
      <c r="AC206" s="4">
        <v>429423</v>
      </c>
      <c r="AD206" s="4">
        <v>429421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2155415</v>
      </c>
      <c r="AJ206" s="4">
        <v>2584838</v>
      </c>
      <c r="AK206" s="4">
        <v>3014261</v>
      </c>
      <c r="AL206" s="4">
        <v>3443684</v>
      </c>
      <c r="AM206" s="4">
        <v>3873107</v>
      </c>
      <c r="AN206" s="4">
        <v>4302528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67936</v>
      </c>
      <c r="I207" s="1">
        <v>0</v>
      </c>
      <c r="J207" s="3">
        <v>23292769</v>
      </c>
      <c r="K207" s="3">
        <v>23224833</v>
      </c>
      <c r="L207" s="3">
        <v>23224833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19365020</v>
      </c>
      <c r="T207" s="3">
        <v>19365020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2317954</v>
      </c>
      <c r="Z207" s="3">
        <v>2317954</v>
      </c>
      <c r="AA207" s="4">
        <v>2317954</v>
      </c>
      <c r="AB207" s="4">
        <v>2317954</v>
      </c>
      <c r="AC207" s="4">
        <v>2317954</v>
      </c>
      <c r="AD207" s="4">
        <v>2317955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11635062</v>
      </c>
      <c r="AJ207" s="4">
        <v>13953016</v>
      </c>
      <c r="AK207" s="4">
        <v>16270970</v>
      </c>
      <c r="AL207" s="4">
        <v>18588924</v>
      </c>
      <c r="AM207" s="4">
        <v>20906878</v>
      </c>
      <c r="AN207" s="4">
        <v>23224833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18498</v>
      </c>
      <c r="I208" s="3">
        <v>0</v>
      </c>
      <c r="J208" s="3">
        <v>5319213</v>
      </c>
      <c r="K208" s="3">
        <v>5300715</v>
      </c>
      <c r="L208" s="3">
        <v>5300715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4153457</v>
      </c>
      <c r="T208" s="3">
        <v>4153457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528839</v>
      </c>
      <c r="Z208" s="3">
        <v>528839</v>
      </c>
      <c r="AA208" s="4">
        <v>528838</v>
      </c>
      <c r="AB208" s="4">
        <v>528838</v>
      </c>
      <c r="AC208" s="4">
        <v>528838</v>
      </c>
      <c r="AD208" s="4">
        <v>528839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2656523</v>
      </c>
      <c r="AJ208" s="4">
        <v>3185362</v>
      </c>
      <c r="AK208" s="4">
        <v>3714200</v>
      </c>
      <c r="AL208" s="4">
        <v>4243038</v>
      </c>
      <c r="AM208" s="4">
        <v>4771876</v>
      </c>
      <c r="AN208" s="4">
        <v>5300715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12105</v>
      </c>
      <c r="I209" s="1">
        <v>0</v>
      </c>
      <c r="J209" s="3">
        <v>3503644</v>
      </c>
      <c r="K209" s="3">
        <v>3491539</v>
      </c>
      <c r="L209" s="3">
        <v>3491539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2687930</v>
      </c>
      <c r="T209" s="3">
        <v>2687930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348347</v>
      </c>
      <c r="Z209" s="3">
        <v>348347</v>
      </c>
      <c r="AA209" s="4">
        <v>348347</v>
      </c>
      <c r="AB209" s="4">
        <v>348347</v>
      </c>
      <c r="AC209" s="4">
        <v>348347</v>
      </c>
      <c r="AD209" s="4">
        <v>348348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1749803</v>
      </c>
      <c r="AJ209" s="4">
        <v>2098150</v>
      </c>
      <c r="AK209" s="4">
        <v>2446497</v>
      </c>
      <c r="AL209" s="4">
        <v>2794844</v>
      </c>
      <c r="AM209" s="4">
        <v>3143191</v>
      </c>
      <c r="AN209" s="4">
        <v>3491539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26140</v>
      </c>
      <c r="I210" s="3">
        <v>0</v>
      </c>
      <c r="J210" s="3">
        <v>8201680</v>
      </c>
      <c r="K210" s="3">
        <v>8175540</v>
      </c>
      <c r="L210" s="3">
        <v>8175540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6596691</v>
      </c>
      <c r="T210" s="3">
        <v>6596691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815811</v>
      </c>
      <c r="Z210" s="3">
        <v>815811</v>
      </c>
      <c r="AA210" s="4">
        <v>815812</v>
      </c>
      <c r="AB210" s="4">
        <v>815812</v>
      </c>
      <c r="AC210" s="4">
        <v>815812</v>
      </c>
      <c r="AD210" s="4">
        <v>815810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4096483</v>
      </c>
      <c r="AJ210" s="4">
        <v>4912294</v>
      </c>
      <c r="AK210" s="4">
        <v>5728106</v>
      </c>
      <c r="AL210" s="4">
        <v>6543918</v>
      </c>
      <c r="AM210" s="4">
        <v>7359730</v>
      </c>
      <c r="AN210" s="4">
        <v>8175540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11221</v>
      </c>
      <c r="I211" s="1">
        <v>0</v>
      </c>
      <c r="J211" s="3">
        <v>3067720</v>
      </c>
      <c r="K211" s="3">
        <v>3056499</v>
      </c>
      <c r="L211" s="3">
        <v>3056499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2365437</v>
      </c>
      <c r="T211" s="3">
        <v>2365437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304902</v>
      </c>
      <c r="Z211" s="3">
        <v>304902</v>
      </c>
      <c r="AA211" s="4">
        <v>304902</v>
      </c>
      <c r="AB211" s="4">
        <v>304902</v>
      </c>
      <c r="AC211" s="4">
        <v>304902</v>
      </c>
      <c r="AD211" s="4">
        <v>304901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1531990</v>
      </c>
      <c r="AJ211" s="4">
        <v>1836892</v>
      </c>
      <c r="AK211" s="4">
        <v>2141794</v>
      </c>
      <c r="AL211" s="4">
        <v>2446696</v>
      </c>
      <c r="AM211" s="4">
        <v>2751598</v>
      </c>
      <c r="AN211" s="4">
        <v>3056499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12792</v>
      </c>
      <c r="I212" s="1">
        <v>0</v>
      </c>
      <c r="J212" s="3">
        <v>3487019</v>
      </c>
      <c r="K212" s="3">
        <v>3474227</v>
      </c>
      <c r="L212" s="3">
        <v>3474227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2757351</v>
      </c>
      <c r="T212" s="3">
        <v>2757351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346570</v>
      </c>
      <c r="Z212" s="3">
        <v>346570</v>
      </c>
      <c r="AA212" s="4">
        <v>346570</v>
      </c>
      <c r="AB212" s="4">
        <v>346570</v>
      </c>
      <c r="AC212" s="4">
        <v>346570</v>
      </c>
      <c r="AD212" s="4">
        <v>346569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1741378</v>
      </c>
      <c r="AJ212" s="4">
        <v>2087948</v>
      </c>
      <c r="AK212" s="4">
        <v>2434518</v>
      </c>
      <c r="AL212" s="4">
        <v>2781088</v>
      </c>
      <c r="AM212" s="4">
        <v>3127658</v>
      </c>
      <c r="AN212" s="4">
        <v>3474227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5430</v>
      </c>
      <c r="I213" s="1">
        <v>0</v>
      </c>
      <c r="J213" s="3">
        <v>744976</v>
      </c>
      <c r="K213" s="3">
        <v>739546</v>
      </c>
      <c r="L213" s="3">
        <v>739546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353850</v>
      </c>
      <c r="T213" s="3">
        <v>353850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73592</v>
      </c>
      <c r="Z213" s="3">
        <v>73592</v>
      </c>
      <c r="AA213" s="4">
        <v>73593</v>
      </c>
      <c r="AB213" s="4">
        <v>73593</v>
      </c>
      <c r="AC213" s="4">
        <v>73593</v>
      </c>
      <c r="AD213" s="4">
        <v>73591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371584</v>
      </c>
      <c r="AJ213" s="4">
        <v>445176</v>
      </c>
      <c r="AK213" s="4">
        <v>518769</v>
      </c>
      <c r="AL213" s="4">
        <v>592362</v>
      </c>
      <c r="AM213" s="4">
        <v>665955</v>
      </c>
      <c r="AN213" s="4">
        <v>739546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48079</v>
      </c>
      <c r="I214" s="1">
        <v>0</v>
      </c>
      <c r="J214" s="3">
        <v>15108534</v>
      </c>
      <c r="K214" s="3">
        <v>15060455</v>
      </c>
      <c r="L214" s="3">
        <v>15060455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12333454</v>
      </c>
      <c r="T214" s="3">
        <v>12333454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1502841</v>
      </c>
      <c r="Z214" s="3">
        <v>1502841</v>
      </c>
      <c r="AA214" s="4">
        <v>1502840</v>
      </c>
      <c r="AB214" s="4">
        <v>1502840</v>
      </c>
      <c r="AC214" s="4">
        <v>1502840</v>
      </c>
      <c r="AD214" s="4">
        <v>1502841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7546253</v>
      </c>
      <c r="AJ214" s="4">
        <v>9049094</v>
      </c>
      <c r="AK214" s="4">
        <v>10551934</v>
      </c>
      <c r="AL214" s="4">
        <v>12054774</v>
      </c>
      <c r="AM214" s="4">
        <v>13557614</v>
      </c>
      <c r="AN214" s="4">
        <v>15060455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71152</v>
      </c>
      <c r="I215" s="1">
        <v>0</v>
      </c>
      <c r="J215" s="3">
        <v>20539680</v>
      </c>
      <c r="K215" s="3">
        <v>20468528</v>
      </c>
      <c r="L215" s="3">
        <v>20468528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16332697</v>
      </c>
      <c r="T215" s="3">
        <v>16332697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2042109</v>
      </c>
      <c r="Z215" s="3">
        <v>2042109</v>
      </c>
      <c r="AA215" s="4">
        <v>2042110</v>
      </c>
      <c r="AB215" s="4">
        <v>2042110</v>
      </c>
      <c r="AC215" s="4">
        <v>2042110</v>
      </c>
      <c r="AD215" s="4">
        <v>2042108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10257981</v>
      </c>
      <c r="AJ215" s="4">
        <v>12300090</v>
      </c>
      <c r="AK215" s="4">
        <v>14342200</v>
      </c>
      <c r="AL215" s="4">
        <v>16384310</v>
      </c>
      <c r="AM215" s="4">
        <v>18426420</v>
      </c>
      <c r="AN215" s="4">
        <v>20468528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10405</v>
      </c>
      <c r="I216" s="1">
        <v>0</v>
      </c>
      <c r="J216" s="3">
        <v>2714477</v>
      </c>
      <c r="K216" s="3">
        <v>2704072</v>
      </c>
      <c r="L216" s="3">
        <v>2704072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2014462</v>
      </c>
      <c r="T216" s="3">
        <v>2014462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269713</v>
      </c>
      <c r="Z216" s="3">
        <v>269713</v>
      </c>
      <c r="AA216" s="4">
        <v>269714</v>
      </c>
      <c r="AB216" s="4">
        <v>269714</v>
      </c>
      <c r="AC216" s="4">
        <v>269714</v>
      </c>
      <c r="AD216" s="4">
        <v>269712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1355505</v>
      </c>
      <c r="AJ216" s="4">
        <v>1625218</v>
      </c>
      <c r="AK216" s="4">
        <v>1894932</v>
      </c>
      <c r="AL216" s="4">
        <v>2164646</v>
      </c>
      <c r="AM216" s="4">
        <v>2434360</v>
      </c>
      <c r="AN216" s="4">
        <v>2704072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11738</v>
      </c>
      <c r="I217" s="1">
        <v>0</v>
      </c>
      <c r="J217" s="3">
        <v>3369977</v>
      </c>
      <c r="K217" s="3">
        <v>3358239</v>
      </c>
      <c r="L217" s="3">
        <v>3358239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2610478</v>
      </c>
      <c r="T217" s="3">
        <v>2610478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335041</v>
      </c>
      <c r="Z217" s="3">
        <v>335041</v>
      </c>
      <c r="AA217" s="4">
        <v>335041</v>
      </c>
      <c r="AB217" s="4">
        <v>335041</v>
      </c>
      <c r="AC217" s="4">
        <v>335041</v>
      </c>
      <c r="AD217" s="4">
        <v>335042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1683033</v>
      </c>
      <c r="AJ217" s="4">
        <v>2018074</v>
      </c>
      <c r="AK217" s="4">
        <v>2353115</v>
      </c>
      <c r="AL217" s="4">
        <v>2688156</v>
      </c>
      <c r="AM217" s="4">
        <v>3023197</v>
      </c>
      <c r="AN217" s="4">
        <v>3358239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78679</v>
      </c>
      <c r="I218" s="3">
        <v>0</v>
      </c>
      <c r="J218" s="3">
        <v>26943297</v>
      </c>
      <c r="K218" s="3">
        <v>26864618</v>
      </c>
      <c r="L218" s="3">
        <v>26864618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22419535</v>
      </c>
      <c r="T218" s="3">
        <v>22419535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2681216</v>
      </c>
      <c r="Z218" s="3">
        <v>2681216</v>
      </c>
      <c r="AA218" s="4">
        <v>2681217</v>
      </c>
      <c r="AB218" s="4">
        <v>2681217</v>
      </c>
      <c r="AC218" s="4">
        <v>2681217</v>
      </c>
      <c r="AD218" s="4">
        <v>2681215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13458536</v>
      </c>
      <c r="AJ218" s="4">
        <v>16139752</v>
      </c>
      <c r="AK218" s="4">
        <v>18820969</v>
      </c>
      <c r="AL218" s="4">
        <v>21502186</v>
      </c>
      <c r="AM218" s="4">
        <v>24183403</v>
      </c>
      <c r="AN218" s="4">
        <v>26864618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16451</v>
      </c>
      <c r="I219" s="1">
        <v>0</v>
      </c>
      <c r="J219" s="3">
        <v>4454893</v>
      </c>
      <c r="K219" s="3">
        <v>4438442</v>
      </c>
      <c r="L219" s="3">
        <v>4438442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3451825</v>
      </c>
      <c r="T219" s="3">
        <v>3451825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442748</v>
      </c>
      <c r="Z219" s="3">
        <v>442748</v>
      </c>
      <c r="AA219" s="4">
        <v>442748</v>
      </c>
      <c r="AB219" s="4">
        <v>442748</v>
      </c>
      <c r="AC219" s="4">
        <v>442748</v>
      </c>
      <c r="AD219" s="4">
        <v>442746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2224704</v>
      </c>
      <c r="AJ219" s="4">
        <v>2667452</v>
      </c>
      <c r="AK219" s="4">
        <v>3110200</v>
      </c>
      <c r="AL219" s="4">
        <v>3552948</v>
      </c>
      <c r="AM219" s="4">
        <v>3995696</v>
      </c>
      <c r="AN219" s="4">
        <v>4438442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21252</v>
      </c>
      <c r="I220" s="1">
        <v>0</v>
      </c>
      <c r="J220" s="3">
        <v>5453488</v>
      </c>
      <c r="K220" s="3">
        <v>5432236</v>
      </c>
      <c r="L220" s="3">
        <v>5432236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4125477</v>
      </c>
      <c r="T220" s="3">
        <v>4125477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541807</v>
      </c>
      <c r="Z220" s="3">
        <v>541807</v>
      </c>
      <c r="AA220" s="4">
        <v>541807</v>
      </c>
      <c r="AB220" s="4">
        <v>541807</v>
      </c>
      <c r="AC220" s="4">
        <v>541807</v>
      </c>
      <c r="AD220" s="4">
        <v>541805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2723203</v>
      </c>
      <c r="AJ220" s="4">
        <v>3265010</v>
      </c>
      <c r="AK220" s="4">
        <v>3806817</v>
      </c>
      <c r="AL220" s="4">
        <v>4348624</v>
      </c>
      <c r="AM220" s="4">
        <v>4890431</v>
      </c>
      <c r="AN220" s="4">
        <v>5432236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30458</v>
      </c>
      <c r="I221" s="1">
        <v>0</v>
      </c>
      <c r="J221" s="3">
        <v>11026902</v>
      </c>
      <c r="K221" s="3">
        <v>10996444</v>
      </c>
      <c r="L221" s="3">
        <v>10996444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9283757</v>
      </c>
      <c r="T221" s="3">
        <v>9283757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1097614</v>
      </c>
      <c r="Z221" s="3">
        <v>1097614</v>
      </c>
      <c r="AA221" s="4">
        <v>1097614</v>
      </c>
      <c r="AB221" s="4">
        <v>1097614</v>
      </c>
      <c r="AC221" s="4">
        <v>1097614</v>
      </c>
      <c r="AD221" s="4">
        <v>1097614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5508374</v>
      </c>
      <c r="AJ221" s="4">
        <v>6605988</v>
      </c>
      <c r="AK221" s="4">
        <v>7703602</v>
      </c>
      <c r="AL221" s="4">
        <v>8801216</v>
      </c>
      <c r="AM221" s="4">
        <v>9898830</v>
      </c>
      <c r="AN221" s="4">
        <v>10996444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13548</v>
      </c>
      <c r="I222" s="1">
        <v>0</v>
      </c>
      <c r="J222" s="3">
        <v>3336219</v>
      </c>
      <c r="K222" s="3">
        <v>3322671</v>
      </c>
      <c r="L222" s="3">
        <v>3322671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2454963</v>
      </c>
      <c r="T222" s="3">
        <v>2454963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331364</v>
      </c>
      <c r="Z222" s="3">
        <v>331364</v>
      </c>
      <c r="AA222" s="4">
        <v>331364</v>
      </c>
      <c r="AB222" s="4">
        <v>331364</v>
      </c>
      <c r="AC222" s="4">
        <v>331364</v>
      </c>
      <c r="AD222" s="4">
        <v>331363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1665852</v>
      </c>
      <c r="AJ222" s="4">
        <v>1997216</v>
      </c>
      <c r="AK222" s="4">
        <v>2328580</v>
      </c>
      <c r="AL222" s="4">
        <v>2659944</v>
      </c>
      <c r="AM222" s="4">
        <v>2991308</v>
      </c>
      <c r="AN222" s="4">
        <v>3322671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24481</v>
      </c>
      <c r="I223" s="1">
        <v>0</v>
      </c>
      <c r="J223" s="3">
        <v>821927</v>
      </c>
      <c r="K223" s="3">
        <v>797446</v>
      </c>
      <c r="L223" s="3">
        <v>797446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-723508</v>
      </c>
      <c r="T223" s="3">
        <v>-723508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78112</v>
      </c>
      <c r="Z223" s="3">
        <v>78112</v>
      </c>
      <c r="AA223" s="4">
        <v>78113</v>
      </c>
      <c r="AB223" s="4">
        <v>78113</v>
      </c>
      <c r="AC223" s="4">
        <v>78113</v>
      </c>
      <c r="AD223" s="4">
        <v>78111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406884</v>
      </c>
      <c r="AJ223" s="4">
        <v>484996</v>
      </c>
      <c r="AK223" s="4">
        <v>563109</v>
      </c>
      <c r="AL223" s="4">
        <v>641222</v>
      </c>
      <c r="AM223" s="4">
        <v>719335</v>
      </c>
      <c r="AN223" s="4">
        <v>797446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4950</v>
      </c>
      <c r="I224" s="1">
        <v>0</v>
      </c>
      <c r="J224" s="3">
        <v>1471324</v>
      </c>
      <c r="K224" s="3">
        <v>1466374</v>
      </c>
      <c r="L224" s="3">
        <v>1466374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1143644</v>
      </c>
      <c r="T224" s="3">
        <v>1143644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146308</v>
      </c>
      <c r="Z224" s="3">
        <v>146308</v>
      </c>
      <c r="AA224" s="4">
        <v>146308</v>
      </c>
      <c r="AB224" s="4">
        <v>146308</v>
      </c>
      <c r="AC224" s="4">
        <v>146308</v>
      </c>
      <c r="AD224" s="4">
        <v>146306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734836</v>
      </c>
      <c r="AJ224" s="4">
        <v>881144</v>
      </c>
      <c r="AK224" s="4">
        <v>1027452</v>
      </c>
      <c r="AL224" s="4">
        <v>1173760</v>
      </c>
      <c r="AM224" s="4">
        <v>1320068</v>
      </c>
      <c r="AN224" s="4">
        <v>1466374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4091</v>
      </c>
      <c r="I225" s="1">
        <v>0</v>
      </c>
      <c r="J225" s="3">
        <v>808794</v>
      </c>
      <c r="K225" s="3">
        <v>804703</v>
      </c>
      <c r="L225" s="3">
        <v>804703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553497</v>
      </c>
      <c r="T225" s="3">
        <v>553497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80198</v>
      </c>
      <c r="Z225" s="3">
        <v>80198</v>
      </c>
      <c r="AA225" s="4">
        <v>80198</v>
      </c>
      <c r="AB225" s="4">
        <v>80198</v>
      </c>
      <c r="AC225" s="4">
        <v>80198</v>
      </c>
      <c r="AD225" s="4">
        <v>80197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403714</v>
      </c>
      <c r="AJ225" s="4">
        <v>483912</v>
      </c>
      <c r="AK225" s="4">
        <v>564110</v>
      </c>
      <c r="AL225" s="4">
        <v>644308</v>
      </c>
      <c r="AM225" s="4">
        <v>724506</v>
      </c>
      <c r="AN225" s="4">
        <v>804703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20505</v>
      </c>
      <c r="I226" s="3">
        <v>0</v>
      </c>
      <c r="J226" s="3">
        <v>5919355</v>
      </c>
      <c r="K226" s="3">
        <v>5898850</v>
      </c>
      <c r="L226" s="3">
        <v>5898850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4615718</v>
      </c>
      <c r="T226" s="3">
        <v>4615718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588518</v>
      </c>
      <c r="Z226" s="3">
        <v>588518</v>
      </c>
      <c r="AA226" s="4">
        <v>588518</v>
      </c>
      <c r="AB226" s="4">
        <v>588518</v>
      </c>
      <c r="AC226" s="4">
        <v>588518</v>
      </c>
      <c r="AD226" s="4">
        <v>588516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2956262</v>
      </c>
      <c r="AJ226" s="4">
        <v>3544780</v>
      </c>
      <c r="AK226" s="4">
        <v>4133298</v>
      </c>
      <c r="AL226" s="4">
        <v>4721816</v>
      </c>
      <c r="AM226" s="4">
        <v>5310334</v>
      </c>
      <c r="AN226" s="4">
        <v>5898850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51788</v>
      </c>
      <c r="I227" s="1">
        <v>0</v>
      </c>
      <c r="J227" s="3">
        <v>17007249</v>
      </c>
      <c r="K227" s="3">
        <v>16955461</v>
      </c>
      <c r="L227" s="3">
        <v>16955461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13868200</v>
      </c>
      <c r="T227" s="3">
        <v>13868200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1692094</v>
      </c>
      <c r="Z227" s="3">
        <v>1692094</v>
      </c>
      <c r="AA227" s="4">
        <v>1692093</v>
      </c>
      <c r="AB227" s="4">
        <v>1692093</v>
      </c>
      <c r="AC227" s="4">
        <v>1692093</v>
      </c>
      <c r="AD227" s="4">
        <v>1692094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8494994</v>
      </c>
      <c r="AJ227" s="4">
        <v>10187088</v>
      </c>
      <c r="AK227" s="4">
        <v>11879181</v>
      </c>
      <c r="AL227" s="4">
        <v>13571274</v>
      </c>
      <c r="AM227" s="4">
        <v>15263367</v>
      </c>
      <c r="AN227" s="4">
        <v>16955461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116392</v>
      </c>
      <c r="I228" s="1">
        <v>0</v>
      </c>
      <c r="J228" s="3">
        <v>44889975</v>
      </c>
      <c r="K228" s="3">
        <v>44773583</v>
      </c>
      <c r="L228" s="3">
        <v>44773583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37936096</v>
      </c>
      <c r="T228" s="3">
        <v>37936096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4469599</v>
      </c>
      <c r="Z228" s="3">
        <v>4469599</v>
      </c>
      <c r="AA228" s="4">
        <v>4469598</v>
      </c>
      <c r="AB228" s="4">
        <v>4469598</v>
      </c>
      <c r="AC228" s="4">
        <v>4469598</v>
      </c>
      <c r="AD228" s="4">
        <v>4469599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22425591</v>
      </c>
      <c r="AJ228" s="4">
        <v>26895190</v>
      </c>
      <c r="AK228" s="4">
        <v>31364788</v>
      </c>
      <c r="AL228" s="4">
        <v>35834386</v>
      </c>
      <c r="AM228" s="4">
        <v>40303984</v>
      </c>
      <c r="AN228" s="4">
        <v>44773583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14767</v>
      </c>
      <c r="I229" s="3">
        <v>0</v>
      </c>
      <c r="J229" s="3">
        <v>3563119</v>
      </c>
      <c r="K229" s="3">
        <v>3548352</v>
      </c>
      <c r="L229" s="3">
        <v>3548352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2657936</v>
      </c>
      <c r="T229" s="3">
        <v>2657936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353851</v>
      </c>
      <c r="Z229" s="3">
        <v>353851</v>
      </c>
      <c r="AA229" s="4">
        <v>353851</v>
      </c>
      <c r="AB229" s="4">
        <v>353851</v>
      </c>
      <c r="AC229" s="4">
        <v>353851</v>
      </c>
      <c r="AD229" s="4">
        <v>353849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1779099</v>
      </c>
      <c r="AJ229" s="4">
        <v>2132950</v>
      </c>
      <c r="AK229" s="4">
        <v>2486801</v>
      </c>
      <c r="AL229" s="4">
        <v>2840652</v>
      </c>
      <c r="AM229" s="4">
        <v>3194503</v>
      </c>
      <c r="AN229" s="4">
        <v>3548352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4289</v>
      </c>
      <c r="I230" s="1">
        <v>0</v>
      </c>
      <c r="J230" s="3">
        <v>1009883</v>
      </c>
      <c r="K230" s="3">
        <v>1005594</v>
      </c>
      <c r="L230" s="3">
        <v>1005594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742697</v>
      </c>
      <c r="T230" s="3">
        <v>742697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100274</v>
      </c>
      <c r="Z230" s="3">
        <v>100274</v>
      </c>
      <c r="AA230" s="4">
        <v>100274</v>
      </c>
      <c r="AB230" s="4">
        <v>100274</v>
      </c>
      <c r="AC230" s="4">
        <v>100274</v>
      </c>
      <c r="AD230" s="4">
        <v>100272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504226</v>
      </c>
      <c r="AJ230" s="4">
        <v>604500</v>
      </c>
      <c r="AK230" s="4">
        <v>704774</v>
      </c>
      <c r="AL230" s="4">
        <v>805048</v>
      </c>
      <c r="AM230" s="4">
        <v>905322</v>
      </c>
      <c r="AN230" s="4">
        <v>1005594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12898</v>
      </c>
      <c r="I231" s="3">
        <v>0</v>
      </c>
      <c r="J231" s="3">
        <v>1771402</v>
      </c>
      <c r="K231" s="3">
        <v>1758504</v>
      </c>
      <c r="L231" s="3">
        <v>1758504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946821</v>
      </c>
      <c r="T231" s="3">
        <v>946821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174991</v>
      </c>
      <c r="Z231" s="3">
        <v>174991</v>
      </c>
      <c r="AA231" s="4">
        <v>174991</v>
      </c>
      <c r="AB231" s="4">
        <v>174991</v>
      </c>
      <c r="AC231" s="4">
        <v>174991</v>
      </c>
      <c r="AD231" s="4">
        <v>174989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883551</v>
      </c>
      <c r="AJ231" s="4">
        <v>1058542</v>
      </c>
      <c r="AK231" s="4">
        <v>1233533</v>
      </c>
      <c r="AL231" s="4">
        <v>1408524</v>
      </c>
      <c r="AM231" s="4">
        <v>1583515</v>
      </c>
      <c r="AN231" s="4">
        <v>1758504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12613</v>
      </c>
      <c r="I232" s="1">
        <v>0</v>
      </c>
      <c r="J232" s="3">
        <v>3281420</v>
      </c>
      <c r="K232" s="3">
        <v>3268807</v>
      </c>
      <c r="L232" s="3">
        <v>3268807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2466830</v>
      </c>
      <c r="T232" s="3">
        <v>2466830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326040</v>
      </c>
      <c r="Z232" s="3">
        <v>326040</v>
      </c>
      <c r="AA232" s="4">
        <v>326040</v>
      </c>
      <c r="AB232" s="4">
        <v>326040</v>
      </c>
      <c r="AC232" s="4">
        <v>326040</v>
      </c>
      <c r="AD232" s="4">
        <v>326039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1638608</v>
      </c>
      <c r="AJ232" s="4">
        <v>1964648</v>
      </c>
      <c r="AK232" s="4">
        <v>2290688</v>
      </c>
      <c r="AL232" s="4">
        <v>2616728</v>
      </c>
      <c r="AM232" s="4">
        <v>2942768</v>
      </c>
      <c r="AN232" s="4">
        <v>3268807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50068</v>
      </c>
      <c r="I233" s="1">
        <v>0</v>
      </c>
      <c r="J233" s="3">
        <v>13722571</v>
      </c>
      <c r="K233" s="3">
        <v>13672503</v>
      </c>
      <c r="L233" s="3">
        <v>13672503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10756722</v>
      </c>
      <c r="T233" s="3">
        <v>10756722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1363913</v>
      </c>
      <c r="Z233" s="3">
        <v>1363913</v>
      </c>
      <c r="AA233" s="4">
        <v>1363912</v>
      </c>
      <c r="AB233" s="4">
        <v>1363912</v>
      </c>
      <c r="AC233" s="4">
        <v>1363912</v>
      </c>
      <c r="AD233" s="4">
        <v>1363913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6852941</v>
      </c>
      <c r="AJ233" s="4">
        <v>8216854</v>
      </c>
      <c r="AK233" s="4">
        <v>9580766</v>
      </c>
      <c r="AL233" s="4">
        <v>10944678</v>
      </c>
      <c r="AM233" s="4">
        <v>12308590</v>
      </c>
      <c r="AN233" s="4">
        <v>13672503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42589</v>
      </c>
      <c r="I234" s="1">
        <v>0</v>
      </c>
      <c r="J234" s="3">
        <v>15901661</v>
      </c>
      <c r="K234" s="3">
        <v>15859072</v>
      </c>
      <c r="L234" s="3">
        <v>15859072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13279109</v>
      </c>
      <c r="T234" s="3">
        <v>13279109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1583068</v>
      </c>
      <c r="Z234" s="3">
        <v>1583068</v>
      </c>
      <c r="AA234" s="4">
        <v>1583068</v>
      </c>
      <c r="AB234" s="4">
        <v>1583068</v>
      </c>
      <c r="AC234" s="4">
        <v>1583068</v>
      </c>
      <c r="AD234" s="4">
        <v>1583068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7943732</v>
      </c>
      <c r="AJ234" s="4">
        <v>9526800</v>
      </c>
      <c r="AK234" s="4">
        <v>11109868</v>
      </c>
      <c r="AL234" s="4">
        <v>12692936</v>
      </c>
      <c r="AM234" s="4">
        <v>14276004</v>
      </c>
      <c r="AN234" s="4">
        <v>15859072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127640</v>
      </c>
      <c r="I235" s="1">
        <v>0</v>
      </c>
      <c r="J235" s="3">
        <v>37118973</v>
      </c>
      <c r="K235" s="3">
        <v>36991333</v>
      </c>
      <c r="L235" s="3">
        <v>36991333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29910165</v>
      </c>
      <c r="T235" s="3">
        <v>29910165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3690624</v>
      </c>
      <c r="Z235" s="3">
        <v>3690624</v>
      </c>
      <c r="AA235" s="4">
        <v>3690624</v>
      </c>
      <c r="AB235" s="4">
        <v>3690624</v>
      </c>
      <c r="AC235" s="4">
        <v>3690624</v>
      </c>
      <c r="AD235" s="4">
        <v>3690625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18538212</v>
      </c>
      <c r="AJ235" s="4">
        <v>22228836</v>
      </c>
      <c r="AK235" s="4">
        <v>25919460</v>
      </c>
      <c r="AL235" s="4">
        <v>29610084</v>
      </c>
      <c r="AM235" s="4">
        <v>33300708</v>
      </c>
      <c r="AN235" s="4">
        <v>36991333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16350</v>
      </c>
      <c r="I236" s="1">
        <v>0</v>
      </c>
      <c r="J236" s="3">
        <v>5615429</v>
      </c>
      <c r="K236" s="3">
        <v>5599079</v>
      </c>
      <c r="L236" s="3">
        <v>5599079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4650643</v>
      </c>
      <c r="T236" s="3">
        <v>4650643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558818</v>
      </c>
      <c r="Z236" s="3">
        <v>558818</v>
      </c>
      <c r="AA236" s="4">
        <v>558818</v>
      </c>
      <c r="AB236" s="4">
        <v>558818</v>
      </c>
      <c r="AC236" s="4">
        <v>558818</v>
      </c>
      <c r="AD236" s="4">
        <v>558817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2804990</v>
      </c>
      <c r="AJ236" s="4">
        <v>3363808</v>
      </c>
      <c r="AK236" s="4">
        <v>3922626</v>
      </c>
      <c r="AL236" s="4">
        <v>4481444</v>
      </c>
      <c r="AM236" s="4">
        <v>5040262</v>
      </c>
      <c r="AN236" s="4">
        <v>5599079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15385</v>
      </c>
      <c r="I237" s="1">
        <v>0</v>
      </c>
      <c r="J237" s="3">
        <v>2602084</v>
      </c>
      <c r="K237" s="3">
        <v>2586699</v>
      </c>
      <c r="L237" s="3">
        <v>2586699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1577365</v>
      </c>
      <c r="T237" s="3">
        <v>1577365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257645</v>
      </c>
      <c r="Z237" s="3">
        <v>257645</v>
      </c>
      <c r="AA237" s="4">
        <v>257644</v>
      </c>
      <c r="AB237" s="4">
        <v>257644</v>
      </c>
      <c r="AC237" s="4">
        <v>257644</v>
      </c>
      <c r="AD237" s="4">
        <v>257645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1298477</v>
      </c>
      <c r="AJ237" s="4">
        <v>1556122</v>
      </c>
      <c r="AK237" s="4">
        <v>1813766</v>
      </c>
      <c r="AL237" s="4">
        <v>2071410</v>
      </c>
      <c r="AM237" s="4">
        <v>2329054</v>
      </c>
      <c r="AN237" s="4">
        <v>2586699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15921</v>
      </c>
      <c r="I238" s="1">
        <v>0</v>
      </c>
      <c r="J238" s="3">
        <v>5779069</v>
      </c>
      <c r="K238" s="3">
        <v>5763148</v>
      </c>
      <c r="L238" s="3">
        <v>5763148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4821407</v>
      </c>
      <c r="T238" s="3">
        <v>4821407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575253</v>
      </c>
      <c r="Z238" s="3">
        <v>575253</v>
      </c>
      <c r="AA238" s="4">
        <v>575254</v>
      </c>
      <c r="AB238" s="4">
        <v>575254</v>
      </c>
      <c r="AC238" s="4">
        <v>575254</v>
      </c>
      <c r="AD238" s="4">
        <v>575252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2886881</v>
      </c>
      <c r="AJ238" s="4">
        <v>3462134</v>
      </c>
      <c r="AK238" s="4">
        <v>4037388</v>
      </c>
      <c r="AL238" s="4">
        <v>4612642</v>
      </c>
      <c r="AM238" s="4">
        <v>5187896</v>
      </c>
      <c r="AN238" s="4">
        <v>5763148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23707</v>
      </c>
      <c r="I239" s="1">
        <v>0</v>
      </c>
      <c r="J239" s="3">
        <v>7277770</v>
      </c>
      <c r="K239" s="3">
        <v>7254063</v>
      </c>
      <c r="L239" s="3">
        <v>7254063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5854617</v>
      </c>
      <c r="T239" s="3">
        <v>5854617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723826</v>
      </c>
      <c r="Z239" s="3">
        <v>723826</v>
      </c>
      <c r="AA239" s="4">
        <v>723826</v>
      </c>
      <c r="AB239" s="4">
        <v>723826</v>
      </c>
      <c r="AC239" s="4">
        <v>723826</v>
      </c>
      <c r="AD239" s="4">
        <v>723825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3634934</v>
      </c>
      <c r="AJ239" s="4">
        <v>4358760</v>
      </c>
      <c r="AK239" s="4">
        <v>5082586</v>
      </c>
      <c r="AL239" s="4">
        <v>5806412</v>
      </c>
      <c r="AM239" s="4">
        <v>6530238</v>
      </c>
      <c r="AN239" s="4">
        <v>7254063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23772</v>
      </c>
      <c r="I240" s="1">
        <v>0</v>
      </c>
      <c r="J240" s="3">
        <v>7554972</v>
      </c>
      <c r="K240" s="3">
        <v>7531200</v>
      </c>
      <c r="L240" s="3">
        <v>7531200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6018184</v>
      </c>
      <c r="T240" s="3">
        <v>6018184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751535</v>
      </c>
      <c r="Z240" s="3">
        <v>751535</v>
      </c>
      <c r="AA240" s="4">
        <v>751536</v>
      </c>
      <c r="AB240" s="4">
        <v>751536</v>
      </c>
      <c r="AC240" s="4">
        <v>751536</v>
      </c>
      <c r="AD240" s="4">
        <v>751534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3773523</v>
      </c>
      <c r="AJ240" s="4">
        <v>4525058</v>
      </c>
      <c r="AK240" s="4">
        <v>5276594</v>
      </c>
      <c r="AL240" s="4">
        <v>6028130</v>
      </c>
      <c r="AM240" s="4">
        <v>6779666</v>
      </c>
      <c r="AN240" s="4">
        <v>7531200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7672</v>
      </c>
      <c r="I241" s="1">
        <v>0</v>
      </c>
      <c r="J241" s="3">
        <v>1490081</v>
      </c>
      <c r="K241" s="3">
        <v>1482409</v>
      </c>
      <c r="L241" s="3">
        <v>1482409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1029608</v>
      </c>
      <c r="T241" s="3">
        <v>1029608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147730</v>
      </c>
      <c r="Z241" s="3">
        <v>147730</v>
      </c>
      <c r="AA241" s="4">
        <v>147729</v>
      </c>
      <c r="AB241" s="4">
        <v>147729</v>
      </c>
      <c r="AC241" s="4">
        <v>147729</v>
      </c>
      <c r="AD241" s="4">
        <v>147730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743762</v>
      </c>
      <c r="AJ241" s="4">
        <v>891492</v>
      </c>
      <c r="AK241" s="4">
        <v>1039221</v>
      </c>
      <c r="AL241" s="4">
        <v>1186950</v>
      </c>
      <c r="AM241" s="4">
        <v>1334679</v>
      </c>
      <c r="AN241" s="4">
        <v>1482409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7615</v>
      </c>
      <c r="I242" s="3">
        <v>0</v>
      </c>
      <c r="J242" s="3">
        <v>1541914</v>
      </c>
      <c r="K242" s="3">
        <v>1534299</v>
      </c>
      <c r="L242" s="3">
        <v>1534299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969123</v>
      </c>
      <c r="T242" s="3">
        <v>969123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152923</v>
      </c>
      <c r="Z242" s="3">
        <v>152923</v>
      </c>
      <c r="AA242" s="4">
        <v>152922</v>
      </c>
      <c r="AB242" s="4">
        <v>152922</v>
      </c>
      <c r="AC242" s="4">
        <v>152922</v>
      </c>
      <c r="AD242" s="4">
        <v>152923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769687</v>
      </c>
      <c r="AJ242" s="4">
        <v>922610</v>
      </c>
      <c r="AK242" s="4">
        <v>1075532</v>
      </c>
      <c r="AL242" s="4">
        <v>1228454</v>
      </c>
      <c r="AM242" s="4">
        <v>1381376</v>
      </c>
      <c r="AN242" s="4">
        <v>1534299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19552</v>
      </c>
      <c r="I243" s="1">
        <v>0</v>
      </c>
      <c r="J243" s="3">
        <v>5980923</v>
      </c>
      <c r="K243" s="3">
        <v>5961371</v>
      </c>
      <c r="L243" s="3">
        <v>5961371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4673867</v>
      </c>
      <c r="T243" s="3">
        <v>4673867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594834</v>
      </c>
      <c r="Z243" s="3">
        <v>594834</v>
      </c>
      <c r="AA243" s="4">
        <v>594834</v>
      </c>
      <c r="AB243" s="4">
        <v>594834</v>
      </c>
      <c r="AC243" s="4">
        <v>594834</v>
      </c>
      <c r="AD243" s="4">
        <v>594833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2987202</v>
      </c>
      <c r="AJ243" s="4">
        <v>3582036</v>
      </c>
      <c r="AK243" s="4">
        <v>4176870</v>
      </c>
      <c r="AL243" s="4">
        <v>4771704</v>
      </c>
      <c r="AM243" s="4">
        <v>5366538</v>
      </c>
      <c r="AN243" s="4">
        <v>5961371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23067</v>
      </c>
      <c r="I244" s="1">
        <v>0</v>
      </c>
      <c r="J244" s="3">
        <v>6815396</v>
      </c>
      <c r="K244" s="3">
        <v>6792329</v>
      </c>
      <c r="L244" s="3">
        <v>6792329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5427198</v>
      </c>
      <c r="T244" s="3">
        <v>5427198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677695</v>
      </c>
      <c r="Z244" s="3">
        <v>677695</v>
      </c>
      <c r="AA244" s="4">
        <v>677695</v>
      </c>
      <c r="AB244" s="4">
        <v>677695</v>
      </c>
      <c r="AC244" s="4">
        <v>677695</v>
      </c>
      <c r="AD244" s="4">
        <v>677694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3403855</v>
      </c>
      <c r="AJ244" s="4">
        <v>4081550</v>
      </c>
      <c r="AK244" s="4">
        <v>4759245</v>
      </c>
      <c r="AL244" s="4">
        <v>5436940</v>
      </c>
      <c r="AM244" s="4">
        <v>6114635</v>
      </c>
      <c r="AN244" s="4">
        <v>6792329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9785</v>
      </c>
      <c r="I245" s="1">
        <v>0</v>
      </c>
      <c r="J245" s="3">
        <v>2692773</v>
      </c>
      <c r="K245" s="3">
        <v>2682988</v>
      </c>
      <c r="L245" s="3">
        <v>2682988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2088500</v>
      </c>
      <c r="T245" s="3">
        <v>2088500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267647</v>
      </c>
      <c r="Z245" s="3">
        <v>267647</v>
      </c>
      <c r="AA245" s="4">
        <v>267647</v>
      </c>
      <c r="AB245" s="4">
        <v>267647</v>
      </c>
      <c r="AC245" s="4">
        <v>267647</v>
      </c>
      <c r="AD245" s="4">
        <v>267645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1344755</v>
      </c>
      <c r="AJ245" s="4">
        <v>1612402</v>
      </c>
      <c r="AK245" s="4">
        <v>1880049</v>
      </c>
      <c r="AL245" s="4">
        <v>2147696</v>
      </c>
      <c r="AM245" s="4">
        <v>2415343</v>
      </c>
      <c r="AN245" s="4">
        <v>2682988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4433</v>
      </c>
      <c r="I246" s="3">
        <v>0</v>
      </c>
      <c r="J246" s="3">
        <v>1265296</v>
      </c>
      <c r="K246" s="3">
        <v>1260863</v>
      </c>
      <c r="L246" s="3">
        <v>1260863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979064</v>
      </c>
      <c r="T246" s="3">
        <v>979064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125791</v>
      </c>
      <c r="Z246" s="3">
        <v>125791</v>
      </c>
      <c r="AA246" s="4">
        <v>125790</v>
      </c>
      <c r="AB246" s="4">
        <v>125790</v>
      </c>
      <c r="AC246" s="4">
        <v>125790</v>
      </c>
      <c r="AD246" s="4">
        <v>125791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631911</v>
      </c>
      <c r="AJ246" s="4">
        <v>757702</v>
      </c>
      <c r="AK246" s="4">
        <v>883492</v>
      </c>
      <c r="AL246" s="4">
        <v>1009282</v>
      </c>
      <c r="AM246" s="4">
        <v>1135072</v>
      </c>
      <c r="AN246" s="4">
        <v>1260863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13109</v>
      </c>
      <c r="I247" s="1">
        <v>0</v>
      </c>
      <c r="J247" s="3">
        <v>3191019</v>
      </c>
      <c r="K247" s="3">
        <v>3177910</v>
      </c>
      <c r="L247" s="3">
        <v>3177910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2397978</v>
      </c>
      <c r="T247" s="3">
        <v>2397978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316917</v>
      </c>
      <c r="Z247" s="3">
        <v>316917</v>
      </c>
      <c r="AA247" s="4">
        <v>316917</v>
      </c>
      <c r="AB247" s="4">
        <v>316917</v>
      </c>
      <c r="AC247" s="4">
        <v>316917</v>
      </c>
      <c r="AD247" s="4">
        <v>316917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1593325</v>
      </c>
      <c r="AJ247" s="4">
        <v>1910242</v>
      </c>
      <c r="AK247" s="4">
        <v>2227159</v>
      </c>
      <c r="AL247" s="4">
        <v>2544076</v>
      </c>
      <c r="AM247" s="4">
        <v>2860993</v>
      </c>
      <c r="AN247" s="4">
        <v>3177910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24509</v>
      </c>
      <c r="I248" s="3">
        <v>0</v>
      </c>
      <c r="J248" s="3">
        <v>3133687</v>
      </c>
      <c r="K248" s="3">
        <v>3109178</v>
      </c>
      <c r="L248" s="3">
        <v>3109178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1617579</v>
      </c>
      <c r="T248" s="3">
        <v>1617579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309284</v>
      </c>
      <c r="Z248" s="3">
        <v>309284</v>
      </c>
      <c r="AA248" s="4">
        <v>309284</v>
      </c>
      <c r="AB248" s="4">
        <v>309284</v>
      </c>
      <c r="AC248" s="4">
        <v>309284</v>
      </c>
      <c r="AD248" s="4">
        <v>309282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1562760</v>
      </c>
      <c r="AJ248" s="4">
        <v>1872044</v>
      </c>
      <c r="AK248" s="4">
        <v>2181328</v>
      </c>
      <c r="AL248" s="4">
        <v>2490612</v>
      </c>
      <c r="AM248" s="4">
        <v>2799896</v>
      </c>
      <c r="AN248" s="4">
        <v>3109178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8177</v>
      </c>
      <c r="I249" s="1">
        <v>0</v>
      </c>
      <c r="J249" s="3">
        <v>1946007</v>
      </c>
      <c r="K249" s="3">
        <v>1937830</v>
      </c>
      <c r="L249" s="3">
        <v>1937830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1435678</v>
      </c>
      <c r="T249" s="3">
        <v>1435678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193238</v>
      </c>
      <c r="Z249" s="3">
        <v>193238</v>
      </c>
      <c r="AA249" s="4">
        <v>193238</v>
      </c>
      <c r="AB249" s="4">
        <v>193238</v>
      </c>
      <c r="AC249" s="4">
        <v>193238</v>
      </c>
      <c r="AD249" s="4">
        <v>193236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971642</v>
      </c>
      <c r="AJ249" s="4">
        <v>1164880</v>
      </c>
      <c r="AK249" s="4">
        <v>1358118</v>
      </c>
      <c r="AL249" s="4">
        <v>1551356</v>
      </c>
      <c r="AM249" s="4">
        <v>1744594</v>
      </c>
      <c r="AN249" s="4">
        <v>1937830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4962</v>
      </c>
      <c r="I250" s="1">
        <v>0</v>
      </c>
      <c r="J250" s="3">
        <v>964520</v>
      </c>
      <c r="K250" s="3">
        <v>959558</v>
      </c>
      <c r="L250" s="3">
        <v>959558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673757</v>
      </c>
      <c r="T250" s="3">
        <v>673757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95625</v>
      </c>
      <c r="Z250" s="3">
        <v>95625</v>
      </c>
      <c r="AA250" s="4">
        <v>95625</v>
      </c>
      <c r="AB250" s="4">
        <v>95625</v>
      </c>
      <c r="AC250" s="4">
        <v>95625</v>
      </c>
      <c r="AD250" s="4">
        <v>95625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481433</v>
      </c>
      <c r="AJ250" s="4">
        <v>577058</v>
      </c>
      <c r="AK250" s="4">
        <v>672683</v>
      </c>
      <c r="AL250" s="4">
        <v>768308</v>
      </c>
      <c r="AM250" s="4">
        <v>863933</v>
      </c>
      <c r="AN250" s="4">
        <v>959558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32700</v>
      </c>
      <c r="I251" s="1">
        <v>0</v>
      </c>
      <c r="J251" s="3">
        <v>8481683</v>
      </c>
      <c r="K251" s="3">
        <v>8448983</v>
      </c>
      <c r="L251" s="3">
        <v>8448983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6508978</v>
      </c>
      <c r="T251" s="3">
        <v>6508978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842719</v>
      </c>
      <c r="Z251" s="3">
        <v>842719</v>
      </c>
      <c r="AA251" s="4">
        <v>842718</v>
      </c>
      <c r="AB251" s="4">
        <v>842718</v>
      </c>
      <c r="AC251" s="4">
        <v>842718</v>
      </c>
      <c r="AD251" s="4">
        <v>842719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4235391</v>
      </c>
      <c r="AJ251" s="4">
        <v>5078110</v>
      </c>
      <c r="AK251" s="4">
        <v>5920828</v>
      </c>
      <c r="AL251" s="4">
        <v>6763546</v>
      </c>
      <c r="AM251" s="4">
        <v>7606264</v>
      </c>
      <c r="AN251" s="4">
        <v>8448983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5444</v>
      </c>
      <c r="I252" s="1">
        <v>0</v>
      </c>
      <c r="J252" s="3">
        <v>1501038</v>
      </c>
      <c r="K252" s="3">
        <v>1495594</v>
      </c>
      <c r="L252" s="3">
        <v>1495594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1114810</v>
      </c>
      <c r="T252" s="3">
        <v>1114810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149196</v>
      </c>
      <c r="Z252" s="3">
        <v>149196</v>
      </c>
      <c r="AA252" s="4">
        <v>149197</v>
      </c>
      <c r="AB252" s="4">
        <v>149197</v>
      </c>
      <c r="AC252" s="4">
        <v>149197</v>
      </c>
      <c r="AD252" s="4">
        <v>149195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749612</v>
      </c>
      <c r="AJ252" s="4">
        <v>898808</v>
      </c>
      <c r="AK252" s="4">
        <v>1048005</v>
      </c>
      <c r="AL252" s="4">
        <v>1197202</v>
      </c>
      <c r="AM252" s="4">
        <v>1346399</v>
      </c>
      <c r="AN252" s="4">
        <v>1495594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17545</v>
      </c>
      <c r="I253" s="1">
        <v>0</v>
      </c>
      <c r="J253" s="3">
        <v>4655711</v>
      </c>
      <c r="K253" s="3">
        <v>4638166</v>
      </c>
      <c r="L253" s="3">
        <v>4638166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3542940</v>
      </c>
      <c r="T253" s="3">
        <v>3542940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462647</v>
      </c>
      <c r="Z253" s="3">
        <v>462647</v>
      </c>
      <c r="AA253" s="4">
        <v>462647</v>
      </c>
      <c r="AB253" s="4">
        <v>462647</v>
      </c>
      <c r="AC253" s="4">
        <v>462647</v>
      </c>
      <c r="AD253" s="4">
        <v>462647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2324931</v>
      </c>
      <c r="AJ253" s="4">
        <v>2787578</v>
      </c>
      <c r="AK253" s="4">
        <v>3250225</v>
      </c>
      <c r="AL253" s="4">
        <v>3712872</v>
      </c>
      <c r="AM253" s="4">
        <v>4175519</v>
      </c>
      <c r="AN253" s="4">
        <v>4638166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25327</v>
      </c>
      <c r="I254" s="1">
        <v>0</v>
      </c>
      <c r="J254" s="3">
        <v>7917664</v>
      </c>
      <c r="K254" s="3">
        <v>7892337</v>
      </c>
      <c r="L254" s="3">
        <v>7892337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6309864</v>
      </c>
      <c r="T254" s="3">
        <v>6309864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787546</v>
      </c>
      <c r="Z254" s="3">
        <v>787546</v>
      </c>
      <c r="AA254" s="4">
        <v>787545</v>
      </c>
      <c r="AB254" s="4">
        <v>787545</v>
      </c>
      <c r="AC254" s="4">
        <v>787545</v>
      </c>
      <c r="AD254" s="4">
        <v>787546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3954610</v>
      </c>
      <c r="AJ254" s="4">
        <v>4742156</v>
      </c>
      <c r="AK254" s="4">
        <v>5529701</v>
      </c>
      <c r="AL254" s="4">
        <v>6317246</v>
      </c>
      <c r="AM254" s="4">
        <v>7104791</v>
      </c>
      <c r="AN254" s="4">
        <v>7892337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24125</v>
      </c>
      <c r="I255" s="1">
        <v>0</v>
      </c>
      <c r="J255" s="3">
        <v>7096054</v>
      </c>
      <c r="K255" s="3">
        <v>7071929</v>
      </c>
      <c r="L255" s="3">
        <v>7071929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5661731</v>
      </c>
      <c r="T255" s="3">
        <v>5661731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705585</v>
      </c>
      <c r="Z255" s="3">
        <v>705585</v>
      </c>
      <c r="AA255" s="4">
        <v>705585</v>
      </c>
      <c r="AB255" s="4">
        <v>705585</v>
      </c>
      <c r="AC255" s="4">
        <v>705585</v>
      </c>
      <c r="AD255" s="4">
        <v>705584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3544005</v>
      </c>
      <c r="AJ255" s="4">
        <v>4249590</v>
      </c>
      <c r="AK255" s="4">
        <v>4955175</v>
      </c>
      <c r="AL255" s="4">
        <v>5660760</v>
      </c>
      <c r="AM255" s="4">
        <v>6366345</v>
      </c>
      <c r="AN255" s="4">
        <v>7071929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15826</v>
      </c>
      <c r="I256" s="1">
        <v>0</v>
      </c>
      <c r="J256" s="3">
        <v>4450927</v>
      </c>
      <c r="K256" s="3">
        <v>4435101</v>
      </c>
      <c r="L256" s="3">
        <v>4435101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3450552</v>
      </c>
      <c r="T256" s="3">
        <v>3450552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442455</v>
      </c>
      <c r="Z256" s="3">
        <v>442455</v>
      </c>
      <c r="AA256" s="4">
        <v>442455</v>
      </c>
      <c r="AB256" s="4">
        <v>442455</v>
      </c>
      <c r="AC256" s="4">
        <v>442455</v>
      </c>
      <c r="AD256" s="4">
        <v>442454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2222827</v>
      </c>
      <c r="AJ256" s="4">
        <v>2665282</v>
      </c>
      <c r="AK256" s="4">
        <v>3107737</v>
      </c>
      <c r="AL256" s="4">
        <v>3550192</v>
      </c>
      <c r="AM256" s="4">
        <v>3992647</v>
      </c>
      <c r="AN256" s="4">
        <v>4435101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8866</v>
      </c>
      <c r="I257" s="1">
        <v>0</v>
      </c>
      <c r="J257" s="3">
        <v>2732492</v>
      </c>
      <c r="K257" s="3">
        <v>2723626</v>
      </c>
      <c r="L257" s="3">
        <v>2723626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2148433</v>
      </c>
      <c r="T257" s="3">
        <v>2148433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271772</v>
      </c>
      <c r="Z257" s="3">
        <v>271772</v>
      </c>
      <c r="AA257" s="4">
        <v>271772</v>
      </c>
      <c r="AB257" s="4">
        <v>271772</v>
      </c>
      <c r="AC257" s="4">
        <v>271772</v>
      </c>
      <c r="AD257" s="4">
        <v>271770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1364768</v>
      </c>
      <c r="AJ257" s="4">
        <v>1636540</v>
      </c>
      <c r="AK257" s="4">
        <v>1908312</v>
      </c>
      <c r="AL257" s="4">
        <v>2180084</v>
      </c>
      <c r="AM257" s="4">
        <v>2451856</v>
      </c>
      <c r="AN257" s="4">
        <v>2723626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12686</v>
      </c>
      <c r="I258" s="1">
        <v>0</v>
      </c>
      <c r="J258" s="3">
        <v>4003671</v>
      </c>
      <c r="K258" s="3">
        <v>3990985</v>
      </c>
      <c r="L258" s="3">
        <v>3990985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3201234</v>
      </c>
      <c r="T258" s="3">
        <v>3201234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398253</v>
      </c>
      <c r="Z258" s="3">
        <v>398253</v>
      </c>
      <c r="AA258" s="4">
        <v>398253</v>
      </c>
      <c r="AB258" s="4">
        <v>398253</v>
      </c>
      <c r="AC258" s="4">
        <v>398253</v>
      </c>
      <c r="AD258" s="4">
        <v>398252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1999721</v>
      </c>
      <c r="AJ258" s="4">
        <v>2397974</v>
      </c>
      <c r="AK258" s="4">
        <v>2796227</v>
      </c>
      <c r="AL258" s="4">
        <v>3194480</v>
      </c>
      <c r="AM258" s="4">
        <v>3592733</v>
      </c>
      <c r="AN258" s="4">
        <v>3990985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34464</v>
      </c>
      <c r="I259" s="1">
        <v>0</v>
      </c>
      <c r="J259" s="3">
        <v>11080771</v>
      </c>
      <c r="K259" s="3">
        <v>11046307</v>
      </c>
      <c r="L259" s="3">
        <v>11046307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8731398</v>
      </c>
      <c r="T259" s="3">
        <v>8731398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1102333</v>
      </c>
      <c r="Z259" s="3">
        <v>1102333</v>
      </c>
      <c r="AA259" s="4">
        <v>1102333</v>
      </c>
      <c r="AB259" s="4">
        <v>1102333</v>
      </c>
      <c r="AC259" s="4">
        <v>1102333</v>
      </c>
      <c r="AD259" s="4">
        <v>1102334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5534641</v>
      </c>
      <c r="AJ259" s="4">
        <v>6636974</v>
      </c>
      <c r="AK259" s="4">
        <v>7739307</v>
      </c>
      <c r="AL259" s="4">
        <v>8841640</v>
      </c>
      <c r="AM259" s="4">
        <v>9943973</v>
      </c>
      <c r="AN259" s="4">
        <v>11046307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340864</v>
      </c>
      <c r="I260" s="3">
        <v>0</v>
      </c>
      <c r="J260" s="3">
        <v>129848173</v>
      </c>
      <c r="K260" s="3">
        <v>129507309</v>
      </c>
      <c r="L260" s="3">
        <v>129507309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109751630</v>
      </c>
      <c r="T260" s="3">
        <v>109751630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12928007</v>
      </c>
      <c r="Z260" s="3">
        <v>12928007</v>
      </c>
      <c r="AA260" s="4">
        <v>12928007</v>
      </c>
      <c r="AB260" s="4">
        <v>12928007</v>
      </c>
      <c r="AC260" s="4">
        <v>12928007</v>
      </c>
      <c r="AD260" s="4">
        <v>12928006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64867275</v>
      </c>
      <c r="AJ260" s="4">
        <v>77795282</v>
      </c>
      <c r="AK260" s="4">
        <v>90723289</v>
      </c>
      <c r="AL260" s="4">
        <v>103651296</v>
      </c>
      <c r="AM260" s="4">
        <v>116579303</v>
      </c>
      <c r="AN260" s="4">
        <v>129507309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10137</v>
      </c>
      <c r="I261" s="1">
        <v>0</v>
      </c>
      <c r="J261" s="3">
        <v>2708294</v>
      </c>
      <c r="K261" s="3">
        <v>2698157</v>
      </c>
      <c r="L261" s="3">
        <v>2698157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1988864</v>
      </c>
      <c r="T261" s="3">
        <v>1988864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269140</v>
      </c>
      <c r="Z261" s="3">
        <v>269140</v>
      </c>
      <c r="AA261" s="4">
        <v>269140</v>
      </c>
      <c r="AB261" s="4">
        <v>269140</v>
      </c>
      <c r="AC261" s="4">
        <v>269140</v>
      </c>
      <c r="AD261" s="4">
        <v>269141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1352456</v>
      </c>
      <c r="AJ261" s="4">
        <v>1621596</v>
      </c>
      <c r="AK261" s="4">
        <v>1890736</v>
      </c>
      <c r="AL261" s="4">
        <v>2159876</v>
      </c>
      <c r="AM261" s="4">
        <v>2429016</v>
      </c>
      <c r="AN261" s="4">
        <v>2698157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21328</v>
      </c>
      <c r="I262" s="1">
        <v>0</v>
      </c>
      <c r="J262" s="3">
        <v>5255490</v>
      </c>
      <c r="K262" s="3">
        <v>5234162</v>
      </c>
      <c r="L262" s="3">
        <v>5234162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3888985</v>
      </c>
      <c r="T262" s="3">
        <v>3888985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521994</v>
      </c>
      <c r="Z262" s="3">
        <v>521994</v>
      </c>
      <c r="AA262" s="4">
        <v>521995</v>
      </c>
      <c r="AB262" s="4">
        <v>521995</v>
      </c>
      <c r="AC262" s="4">
        <v>521995</v>
      </c>
      <c r="AD262" s="4">
        <v>521993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2624190</v>
      </c>
      <c r="AJ262" s="4">
        <v>3146184</v>
      </c>
      <c r="AK262" s="4">
        <v>3668179</v>
      </c>
      <c r="AL262" s="4">
        <v>4190174</v>
      </c>
      <c r="AM262" s="4">
        <v>4712169</v>
      </c>
      <c r="AN262" s="4">
        <v>5234162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33336</v>
      </c>
      <c r="I263" s="3">
        <v>0</v>
      </c>
      <c r="J263" s="3">
        <v>9422488</v>
      </c>
      <c r="K263" s="3">
        <v>9389152</v>
      </c>
      <c r="L263" s="3">
        <v>9389152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7520041</v>
      </c>
      <c r="T263" s="3">
        <v>7520041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936693</v>
      </c>
      <c r="Z263" s="3">
        <v>936693</v>
      </c>
      <c r="AA263" s="4">
        <v>936693</v>
      </c>
      <c r="AB263" s="4">
        <v>936693</v>
      </c>
      <c r="AC263" s="4">
        <v>936693</v>
      </c>
      <c r="AD263" s="4">
        <v>936691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4705689</v>
      </c>
      <c r="AJ263" s="4">
        <v>5642382</v>
      </c>
      <c r="AK263" s="4">
        <v>6579075</v>
      </c>
      <c r="AL263" s="4">
        <v>7515768</v>
      </c>
      <c r="AM263" s="4">
        <v>8452461</v>
      </c>
      <c r="AN263" s="4">
        <v>9389152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11616</v>
      </c>
      <c r="I264" s="1">
        <v>0</v>
      </c>
      <c r="J264" s="3">
        <v>3768716</v>
      </c>
      <c r="K264" s="3">
        <v>3757100</v>
      </c>
      <c r="L264" s="3">
        <v>3757100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3070860</v>
      </c>
      <c r="T264" s="3">
        <v>3070860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374935</v>
      </c>
      <c r="Z264" s="3">
        <v>374935</v>
      </c>
      <c r="AA264" s="4">
        <v>374936</v>
      </c>
      <c r="AB264" s="4">
        <v>374936</v>
      </c>
      <c r="AC264" s="4">
        <v>374936</v>
      </c>
      <c r="AD264" s="4">
        <v>374934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1882423</v>
      </c>
      <c r="AJ264" s="4">
        <v>2257358</v>
      </c>
      <c r="AK264" s="4">
        <v>2632294</v>
      </c>
      <c r="AL264" s="4">
        <v>3007230</v>
      </c>
      <c r="AM264" s="4">
        <v>3382166</v>
      </c>
      <c r="AN264" s="4">
        <v>3757100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14395</v>
      </c>
      <c r="I265" s="1">
        <v>0</v>
      </c>
      <c r="J265" s="3">
        <v>3656477</v>
      </c>
      <c r="K265" s="3">
        <v>3642082</v>
      </c>
      <c r="L265" s="3">
        <v>3642082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2722596</v>
      </c>
      <c r="T265" s="3">
        <v>2722596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363248</v>
      </c>
      <c r="Z265" s="3">
        <v>363248</v>
      </c>
      <c r="AA265" s="4">
        <v>363249</v>
      </c>
      <c r="AB265" s="4">
        <v>363249</v>
      </c>
      <c r="AC265" s="4">
        <v>363249</v>
      </c>
      <c r="AD265" s="4">
        <v>363247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1825840</v>
      </c>
      <c r="AJ265" s="4">
        <v>2189088</v>
      </c>
      <c r="AK265" s="4">
        <v>2552337</v>
      </c>
      <c r="AL265" s="4">
        <v>2915586</v>
      </c>
      <c r="AM265" s="4">
        <v>3278835</v>
      </c>
      <c r="AN265" s="4">
        <v>3642082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25122</v>
      </c>
      <c r="I266" s="3">
        <v>0</v>
      </c>
      <c r="J266" s="3">
        <v>7010600</v>
      </c>
      <c r="K266" s="3">
        <v>6985478</v>
      </c>
      <c r="L266" s="3">
        <v>6985478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5435078</v>
      </c>
      <c r="T266" s="3">
        <v>5435078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696873</v>
      </c>
      <c r="Z266" s="3">
        <v>696873</v>
      </c>
      <c r="AA266" s="4">
        <v>696873</v>
      </c>
      <c r="AB266" s="4">
        <v>696873</v>
      </c>
      <c r="AC266" s="4">
        <v>696873</v>
      </c>
      <c r="AD266" s="4">
        <v>696873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3501113</v>
      </c>
      <c r="AJ266" s="4">
        <v>4197986</v>
      </c>
      <c r="AK266" s="4">
        <v>4894859</v>
      </c>
      <c r="AL266" s="4">
        <v>5591732</v>
      </c>
      <c r="AM266" s="4">
        <v>6288605</v>
      </c>
      <c r="AN266" s="4">
        <v>6985478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4442</v>
      </c>
      <c r="I267" s="1">
        <v>0</v>
      </c>
      <c r="J267" s="3">
        <v>1230400</v>
      </c>
      <c r="K267" s="3">
        <v>1225958</v>
      </c>
      <c r="L267" s="3">
        <v>1225958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969340</v>
      </c>
      <c r="T267" s="3">
        <v>969340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122300</v>
      </c>
      <c r="Z267" s="3">
        <v>122300</v>
      </c>
      <c r="AA267" s="4">
        <v>122300</v>
      </c>
      <c r="AB267" s="4">
        <v>122300</v>
      </c>
      <c r="AC267" s="4">
        <v>122300</v>
      </c>
      <c r="AD267" s="4">
        <v>122298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614460</v>
      </c>
      <c r="AJ267" s="4">
        <v>736760</v>
      </c>
      <c r="AK267" s="4">
        <v>859060</v>
      </c>
      <c r="AL267" s="4">
        <v>981360</v>
      </c>
      <c r="AM267" s="4">
        <v>1103660</v>
      </c>
      <c r="AN267" s="4">
        <v>1225958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33247</v>
      </c>
      <c r="I268" s="3">
        <v>0</v>
      </c>
      <c r="J268" s="3">
        <v>11700555</v>
      </c>
      <c r="K268" s="3">
        <v>11667308</v>
      </c>
      <c r="L268" s="3">
        <v>11667308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9667774</v>
      </c>
      <c r="T268" s="3">
        <v>9667774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1164514</v>
      </c>
      <c r="Z268" s="3">
        <v>1164514</v>
      </c>
      <c r="AA268" s="4">
        <v>1164514</v>
      </c>
      <c r="AB268" s="4">
        <v>1164514</v>
      </c>
      <c r="AC268" s="4">
        <v>1164514</v>
      </c>
      <c r="AD268" s="4">
        <v>1164514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5844738</v>
      </c>
      <c r="AJ268" s="4">
        <v>7009252</v>
      </c>
      <c r="AK268" s="4">
        <v>8173766</v>
      </c>
      <c r="AL268" s="4">
        <v>9338280</v>
      </c>
      <c r="AM268" s="4">
        <v>10502794</v>
      </c>
      <c r="AN268" s="4">
        <v>11667308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11869</v>
      </c>
      <c r="I269" s="1">
        <v>0</v>
      </c>
      <c r="J269" s="3">
        <v>3529959</v>
      </c>
      <c r="K269" s="3">
        <v>3518090</v>
      </c>
      <c r="L269" s="3">
        <v>3518090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2709512</v>
      </c>
      <c r="T269" s="3">
        <v>2709512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351018</v>
      </c>
      <c r="Z269" s="3">
        <v>351018</v>
      </c>
      <c r="AA269" s="4">
        <v>351018</v>
      </c>
      <c r="AB269" s="4">
        <v>351018</v>
      </c>
      <c r="AC269" s="4">
        <v>351018</v>
      </c>
      <c r="AD269" s="4">
        <v>351016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1763002</v>
      </c>
      <c r="AJ269" s="4">
        <v>2114020</v>
      </c>
      <c r="AK269" s="4">
        <v>2465038</v>
      </c>
      <c r="AL269" s="4">
        <v>2816056</v>
      </c>
      <c r="AM269" s="4">
        <v>3167074</v>
      </c>
      <c r="AN269" s="4">
        <v>3518090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165637</v>
      </c>
      <c r="I270" s="3">
        <v>0</v>
      </c>
      <c r="J270" s="3">
        <v>53847389</v>
      </c>
      <c r="K270" s="3">
        <v>53681752</v>
      </c>
      <c r="L270" s="3">
        <v>53681752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44469074</v>
      </c>
      <c r="T270" s="3">
        <v>44469074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5357133</v>
      </c>
      <c r="Z270" s="3">
        <v>5357133</v>
      </c>
      <c r="AA270" s="4">
        <v>5357133</v>
      </c>
      <c r="AB270" s="4">
        <v>5357133</v>
      </c>
      <c r="AC270" s="4">
        <v>5357133</v>
      </c>
      <c r="AD270" s="4">
        <v>5357131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26896089</v>
      </c>
      <c r="AJ270" s="4">
        <v>32253222</v>
      </c>
      <c r="AK270" s="4">
        <v>37610355</v>
      </c>
      <c r="AL270" s="4">
        <v>42967488</v>
      </c>
      <c r="AM270" s="4">
        <v>48324621</v>
      </c>
      <c r="AN270" s="4">
        <v>53681752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46521</v>
      </c>
      <c r="I271" s="1">
        <v>0</v>
      </c>
      <c r="J271" s="3">
        <v>15659772</v>
      </c>
      <c r="K271" s="3">
        <v>15613251</v>
      </c>
      <c r="L271" s="3">
        <v>15613251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12587841</v>
      </c>
      <c r="T271" s="3">
        <v>12587841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1558224</v>
      </c>
      <c r="Z271" s="3">
        <v>1558224</v>
      </c>
      <c r="AA271" s="4">
        <v>1558224</v>
      </c>
      <c r="AB271" s="4">
        <v>1558224</v>
      </c>
      <c r="AC271" s="4">
        <v>1558224</v>
      </c>
      <c r="AD271" s="4">
        <v>1558223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7822132</v>
      </c>
      <c r="AJ271" s="4">
        <v>9380356</v>
      </c>
      <c r="AK271" s="4">
        <v>10938580</v>
      </c>
      <c r="AL271" s="4">
        <v>12496804</v>
      </c>
      <c r="AM271" s="4">
        <v>14055028</v>
      </c>
      <c r="AN271" s="4">
        <v>15613251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26827</v>
      </c>
      <c r="I272" s="1">
        <v>0</v>
      </c>
      <c r="J272" s="3">
        <v>3095526</v>
      </c>
      <c r="K272" s="3">
        <v>3068699</v>
      </c>
      <c r="L272" s="3">
        <v>3068699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1406664</v>
      </c>
      <c r="T272" s="3">
        <v>1406664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305081</v>
      </c>
      <c r="Z272" s="3">
        <v>305081</v>
      </c>
      <c r="AA272" s="4">
        <v>305081</v>
      </c>
      <c r="AB272" s="4">
        <v>305081</v>
      </c>
      <c r="AC272" s="4">
        <v>305081</v>
      </c>
      <c r="AD272" s="4">
        <v>305082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1543293</v>
      </c>
      <c r="AJ272" s="4">
        <v>1848374</v>
      </c>
      <c r="AK272" s="4">
        <v>2153455</v>
      </c>
      <c r="AL272" s="4">
        <v>2458536</v>
      </c>
      <c r="AM272" s="4">
        <v>2763617</v>
      </c>
      <c r="AN272" s="4">
        <v>3068699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9342</v>
      </c>
      <c r="I273" s="1">
        <v>0</v>
      </c>
      <c r="J273" s="3">
        <v>2855019</v>
      </c>
      <c r="K273" s="3">
        <v>2845677</v>
      </c>
      <c r="L273" s="3">
        <v>2845677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2257435</v>
      </c>
      <c r="T273" s="3">
        <v>2257435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283945</v>
      </c>
      <c r="Z273" s="3">
        <v>283945</v>
      </c>
      <c r="AA273" s="4">
        <v>283945</v>
      </c>
      <c r="AB273" s="4">
        <v>283945</v>
      </c>
      <c r="AC273" s="4">
        <v>283945</v>
      </c>
      <c r="AD273" s="4">
        <v>283944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1425953</v>
      </c>
      <c r="AJ273" s="4">
        <v>1709898</v>
      </c>
      <c r="AK273" s="4">
        <v>1993843</v>
      </c>
      <c r="AL273" s="4">
        <v>2277788</v>
      </c>
      <c r="AM273" s="4">
        <v>2561733</v>
      </c>
      <c r="AN273" s="4">
        <v>2845677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4525</v>
      </c>
      <c r="I274" s="1">
        <v>0</v>
      </c>
      <c r="J274" s="3">
        <v>1511525</v>
      </c>
      <c r="K274" s="3">
        <v>1507000</v>
      </c>
      <c r="L274" s="3">
        <v>1507000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1166932</v>
      </c>
      <c r="T274" s="3">
        <v>1166932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150398</v>
      </c>
      <c r="Z274" s="3">
        <v>150398</v>
      </c>
      <c r="AA274" s="4">
        <v>150398</v>
      </c>
      <c r="AB274" s="4">
        <v>150398</v>
      </c>
      <c r="AC274" s="4">
        <v>150398</v>
      </c>
      <c r="AD274" s="4">
        <v>150398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755010</v>
      </c>
      <c r="AJ274" s="4">
        <v>905408</v>
      </c>
      <c r="AK274" s="4">
        <v>1055806</v>
      </c>
      <c r="AL274" s="4">
        <v>1206204</v>
      </c>
      <c r="AM274" s="4">
        <v>1356602</v>
      </c>
      <c r="AN274" s="4">
        <v>1507000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13428</v>
      </c>
      <c r="I275" s="1">
        <v>0</v>
      </c>
      <c r="J275" s="3">
        <v>4080903</v>
      </c>
      <c r="K275" s="3">
        <v>4067475</v>
      </c>
      <c r="L275" s="3">
        <v>4067475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3221296</v>
      </c>
      <c r="T275" s="3">
        <v>3221296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405853</v>
      </c>
      <c r="Z275" s="3">
        <v>405853</v>
      </c>
      <c r="AA275" s="4">
        <v>405852</v>
      </c>
      <c r="AB275" s="4">
        <v>405852</v>
      </c>
      <c r="AC275" s="4">
        <v>405852</v>
      </c>
      <c r="AD275" s="4">
        <v>405853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2038213</v>
      </c>
      <c r="AJ275" s="4">
        <v>2444066</v>
      </c>
      <c r="AK275" s="4">
        <v>2849918</v>
      </c>
      <c r="AL275" s="4">
        <v>3255770</v>
      </c>
      <c r="AM275" s="4">
        <v>3661622</v>
      </c>
      <c r="AN275" s="4">
        <v>4067475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58153</v>
      </c>
      <c r="I276" s="1">
        <v>0</v>
      </c>
      <c r="J276" s="3">
        <v>22772565</v>
      </c>
      <c r="K276" s="3">
        <v>22714412</v>
      </c>
      <c r="L276" s="3">
        <v>22714412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19101595</v>
      </c>
      <c r="T276" s="3">
        <v>19101595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2267564</v>
      </c>
      <c r="Z276" s="3">
        <v>2267564</v>
      </c>
      <c r="AA276" s="4">
        <v>2267564</v>
      </c>
      <c r="AB276" s="4">
        <v>2267564</v>
      </c>
      <c r="AC276" s="4">
        <v>2267564</v>
      </c>
      <c r="AD276" s="4">
        <v>2267564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11376592</v>
      </c>
      <c r="AJ276" s="4">
        <v>13644156</v>
      </c>
      <c r="AK276" s="4">
        <v>15911720</v>
      </c>
      <c r="AL276" s="4">
        <v>18179284</v>
      </c>
      <c r="AM276" s="4">
        <v>20446848</v>
      </c>
      <c r="AN276" s="4">
        <v>22714412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3050</v>
      </c>
      <c r="I277" s="3">
        <v>0</v>
      </c>
      <c r="J277" s="3">
        <v>916607</v>
      </c>
      <c r="K277" s="3">
        <v>913557</v>
      </c>
      <c r="L277" s="3">
        <v>913557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698037</v>
      </c>
      <c r="T277" s="3">
        <v>698037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91152</v>
      </c>
      <c r="Z277" s="3">
        <v>91152</v>
      </c>
      <c r="AA277" s="4">
        <v>91152</v>
      </c>
      <c r="AB277" s="4">
        <v>91152</v>
      </c>
      <c r="AC277" s="4">
        <v>91152</v>
      </c>
      <c r="AD277" s="4">
        <v>91153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457796</v>
      </c>
      <c r="AJ277" s="4">
        <v>548948</v>
      </c>
      <c r="AK277" s="4">
        <v>640100</v>
      </c>
      <c r="AL277" s="4">
        <v>731252</v>
      </c>
      <c r="AM277" s="4">
        <v>822404</v>
      </c>
      <c r="AN277" s="4">
        <v>913557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21757</v>
      </c>
      <c r="I278" s="1">
        <v>0</v>
      </c>
      <c r="J278" s="3">
        <v>5510859</v>
      </c>
      <c r="K278" s="3">
        <v>5489102</v>
      </c>
      <c r="L278" s="3">
        <v>5489102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4186913</v>
      </c>
      <c r="T278" s="3">
        <v>4186913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547460</v>
      </c>
      <c r="Z278" s="3">
        <v>547460</v>
      </c>
      <c r="AA278" s="4">
        <v>547460</v>
      </c>
      <c r="AB278" s="4">
        <v>547460</v>
      </c>
      <c r="AC278" s="4">
        <v>547460</v>
      </c>
      <c r="AD278" s="4">
        <v>547458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2751804</v>
      </c>
      <c r="AJ278" s="4">
        <v>3299264</v>
      </c>
      <c r="AK278" s="4">
        <v>3846724</v>
      </c>
      <c r="AL278" s="4">
        <v>4394184</v>
      </c>
      <c r="AM278" s="4">
        <v>4941644</v>
      </c>
      <c r="AN278" s="4">
        <v>5489102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17678</v>
      </c>
      <c r="I279" s="1">
        <v>0</v>
      </c>
      <c r="J279" s="3">
        <v>5154802</v>
      </c>
      <c r="K279" s="3">
        <v>5137124</v>
      </c>
      <c r="L279" s="3">
        <v>5137124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4054282</v>
      </c>
      <c r="T279" s="3">
        <v>4054282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512534</v>
      </c>
      <c r="Z279" s="3">
        <v>512534</v>
      </c>
      <c r="AA279" s="4">
        <v>512534</v>
      </c>
      <c r="AB279" s="4">
        <v>512534</v>
      </c>
      <c r="AC279" s="4">
        <v>512534</v>
      </c>
      <c r="AD279" s="4">
        <v>512534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2574454</v>
      </c>
      <c r="AJ279" s="4">
        <v>3086988</v>
      </c>
      <c r="AK279" s="4">
        <v>3599522</v>
      </c>
      <c r="AL279" s="4">
        <v>4112056</v>
      </c>
      <c r="AM279" s="4">
        <v>4624590</v>
      </c>
      <c r="AN279" s="4">
        <v>5137124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19035</v>
      </c>
      <c r="I280" s="1">
        <v>0</v>
      </c>
      <c r="J280" s="3">
        <v>5861961</v>
      </c>
      <c r="K280" s="3">
        <v>5842926</v>
      </c>
      <c r="L280" s="3">
        <v>5842926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4761745</v>
      </c>
      <c r="T280" s="3">
        <v>4761745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583024</v>
      </c>
      <c r="Z280" s="3">
        <v>583024</v>
      </c>
      <c r="AA280" s="4">
        <v>583024</v>
      </c>
      <c r="AB280" s="4">
        <v>583024</v>
      </c>
      <c r="AC280" s="4">
        <v>583024</v>
      </c>
      <c r="AD280" s="4">
        <v>583022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2927808</v>
      </c>
      <c r="AJ280" s="4">
        <v>3510832</v>
      </c>
      <c r="AK280" s="4">
        <v>4093856</v>
      </c>
      <c r="AL280" s="4">
        <v>4676880</v>
      </c>
      <c r="AM280" s="4">
        <v>5259904</v>
      </c>
      <c r="AN280" s="4">
        <v>5842926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13212</v>
      </c>
      <c r="I281" s="3">
        <v>0</v>
      </c>
      <c r="J281" s="3">
        <v>3413548</v>
      </c>
      <c r="K281" s="3">
        <v>3400336</v>
      </c>
      <c r="L281" s="3">
        <v>3400336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2724931</v>
      </c>
      <c r="T281" s="3">
        <v>2724931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339153</v>
      </c>
      <c r="Z281" s="3">
        <v>339153</v>
      </c>
      <c r="AA281" s="4">
        <v>339153</v>
      </c>
      <c r="AB281" s="4">
        <v>339153</v>
      </c>
      <c r="AC281" s="4">
        <v>339153</v>
      </c>
      <c r="AD281" s="4">
        <v>339151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1704573</v>
      </c>
      <c r="AJ281" s="4">
        <v>2043726</v>
      </c>
      <c r="AK281" s="4">
        <v>2382879</v>
      </c>
      <c r="AL281" s="4">
        <v>2722032</v>
      </c>
      <c r="AM281" s="4">
        <v>3061185</v>
      </c>
      <c r="AN281" s="4">
        <v>3400336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15071</v>
      </c>
      <c r="I282" s="1">
        <v>0</v>
      </c>
      <c r="J282" s="3">
        <v>4560580</v>
      </c>
      <c r="K282" s="3">
        <v>4545509</v>
      </c>
      <c r="L282" s="3">
        <v>4545509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3615261</v>
      </c>
      <c r="T282" s="3">
        <v>3615261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453546</v>
      </c>
      <c r="Z282" s="3">
        <v>453546</v>
      </c>
      <c r="AA282" s="4">
        <v>453546</v>
      </c>
      <c r="AB282" s="4">
        <v>453546</v>
      </c>
      <c r="AC282" s="4">
        <v>453546</v>
      </c>
      <c r="AD282" s="4">
        <v>453547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2277778</v>
      </c>
      <c r="AJ282" s="4">
        <v>2731324</v>
      </c>
      <c r="AK282" s="4">
        <v>3184870</v>
      </c>
      <c r="AL282" s="4">
        <v>3638416</v>
      </c>
      <c r="AM282" s="4">
        <v>4091962</v>
      </c>
      <c r="AN282" s="4">
        <v>4545509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6105</v>
      </c>
      <c r="I283" s="1">
        <v>0</v>
      </c>
      <c r="J283" s="3">
        <v>1783996</v>
      </c>
      <c r="K283" s="3">
        <v>1777891</v>
      </c>
      <c r="L283" s="3">
        <v>1777891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1390276</v>
      </c>
      <c r="T283" s="3">
        <v>1390276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177382</v>
      </c>
      <c r="Z283" s="3">
        <v>177382</v>
      </c>
      <c r="AA283" s="4">
        <v>177382</v>
      </c>
      <c r="AB283" s="4">
        <v>177382</v>
      </c>
      <c r="AC283" s="4">
        <v>177382</v>
      </c>
      <c r="AD283" s="4">
        <v>177381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890982</v>
      </c>
      <c r="AJ283" s="4">
        <v>1068364</v>
      </c>
      <c r="AK283" s="4">
        <v>1245746</v>
      </c>
      <c r="AL283" s="4">
        <v>1423128</v>
      </c>
      <c r="AM283" s="4">
        <v>1600510</v>
      </c>
      <c r="AN283" s="4">
        <v>1777891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8745</v>
      </c>
      <c r="I284" s="1">
        <v>0</v>
      </c>
      <c r="J284" s="3">
        <v>2781528</v>
      </c>
      <c r="K284" s="3">
        <v>2772783</v>
      </c>
      <c r="L284" s="3">
        <v>2772783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2306022</v>
      </c>
      <c r="T284" s="3">
        <v>2306022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276695</v>
      </c>
      <c r="Z284" s="3">
        <v>276695</v>
      </c>
      <c r="AA284" s="4">
        <v>276695</v>
      </c>
      <c r="AB284" s="4">
        <v>276695</v>
      </c>
      <c r="AC284" s="4">
        <v>276695</v>
      </c>
      <c r="AD284" s="4">
        <v>276696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1389307</v>
      </c>
      <c r="AJ284" s="4">
        <v>1666002</v>
      </c>
      <c r="AK284" s="4">
        <v>1942697</v>
      </c>
      <c r="AL284" s="4">
        <v>2219392</v>
      </c>
      <c r="AM284" s="4">
        <v>2496087</v>
      </c>
      <c r="AN284" s="4">
        <v>2772783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8150</v>
      </c>
      <c r="I285" s="3">
        <v>0</v>
      </c>
      <c r="J285" s="3">
        <v>2221872</v>
      </c>
      <c r="K285" s="3">
        <v>2213722</v>
      </c>
      <c r="L285" s="3">
        <v>2213722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1658539</v>
      </c>
      <c r="T285" s="3">
        <v>1658539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220829</v>
      </c>
      <c r="Z285" s="3">
        <v>220829</v>
      </c>
      <c r="AA285" s="4">
        <v>220829</v>
      </c>
      <c r="AB285" s="4">
        <v>220829</v>
      </c>
      <c r="AC285" s="4">
        <v>220829</v>
      </c>
      <c r="AD285" s="4">
        <v>220829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1109577</v>
      </c>
      <c r="AJ285" s="4">
        <v>1330406</v>
      </c>
      <c r="AK285" s="4">
        <v>1551235</v>
      </c>
      <c r="AL285" s="4">
        <v>1772064</v>
      </c>
      <c r="AM285" s="4">
        <v>1992893</v>
      </c>
      <c r="AN285" s="4">
        <v>2213722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7419</v>
      </c>
      <c r="I286" s="1">
        <v>0</v>
      </c>
      <c r="J286" s="3">
        <v>2558792</v>
      </c>
      <c r="K286" s="3">
        <v>2551373</v>
      </c>
      <c r="L286" s="3">
        <v>2551373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2097525</v>
      </c>
      <c r="T286" s="3">
        <v>2097525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254643</v>
      </c>
      <c r="Z286" s="3">
        <v>254643</v>
      </c>
      <c r="AA286" s="4">
        <v>254643</v>
      </c>
      <c r="AB286" s="4">
        <v>254643</v>
      </c>
      <c r="AC286" s="4">
        <v>254643</v>
      </c>
      <c r="AD286" s="4">
        <v>254642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1278159</v>
      </c>
      <c r="AJ286" s="4">
        <v>1532802</v>
      </c>
      <c r="AK286" s="4">
        <v>1787445</v>
      </c>
      <c r="AL286" s="4">
        <v>2042088</v>
      </c>
      <c r="AM286" s="4">
        <v>2296731</v>
      </c>
      <c r="AN286" s="4">
        <v>2551373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3675</v>
      </c>
      <c r="I287" s="1">
        <v>0</v>
      </c>
      <c r="J287" s="3">
        <v>809790</v>
      </c>
      <c r="K287" s="3">
        <v>806115</v>
      </c>
      <c r="L287" s="3">
        <v>806115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599193</v>
      </c>
      <c r="T287" s="3">
        <v>599193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80367</v>
      </c>
      <c r="Z287" s="3">
        <v>80367</v>
      </c>
      <c r="AA287" s="4">
        <v>80366</v>
      </c>
      <c r="AB287" s="4">
        <v>80366</v>
      </c>
      <c r="AC287" s="4">
        <v>80366</v>
      </c>
      <c r="AD287" s="4">
        <v>80367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404283</v>
      </c>
      <c r="AJ287" s="4">
        <v>484650</v>
      </c>
      <c r="AK287" s="4">
        <v>565016</v>
      </c>
      <c r="AL287" s="4">
        <v>645382</v>
      </c>
      <c r="AM287" s="4">
        <v>725748</v>
      </c>
      <c r="AN287" s="4">
        <v>806115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17565</v>
      </c>
      <c r="I288" s="1">
        <v>0</v>
      </c>
      <c r="J288" s="3">
        <v>5145799</v>
      </c>
      <c r="K288" s="3">
        <v>5128234</v>
      </c>
      <c r="L288" s="3">
        <v>5128234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4128651</v>
      </c>
      <c r="T288" s="3">
        <v>4128651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511652</v>
      </c>
      <c r="Z288" s="3">
        <v>511652</v>
      </c>
      <c r="AA288" s="4">
        <v>511653</v>
      </c>
      <c r="AB288" s="4">
        <v>511653</v>
      </c>
      <c r="AC288" s="4">
        <v>511653</v>
      </c>
      <c r="AD288" s="4">
        <v>511651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2569972</v>
      </c>
      <c r="AJ288" s="4">
        <v>3081624</v>
      </c>
      <c r="AK288" s="4">
        <v>3593277</v>
      </c>
      <c r="AL288" s="4">
        <v>4104930</v>
      </c>
      <c r="AM288" s="4">
        <v>4616583</v>
      </c>
      <c r="AN288" s="4">
        <v>5128234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8864</v>
      </c>
      <c r="I289" s="1">
        <v>0</v>
      </c>
      <c r="J289" s="3">
        <v>1632685</v>
      </c>
      <c r="K289" s="3">
        <v>1623821</v>
      </c>
      <c r="L289" s="3">
        <v>1623821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1007379</v>
      </c>
      <c r="T289" s="3">
        <v>1007379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161791</v>
      </c>
      <c r="Z289" s="3">
        <v>161791</v>
      </c>
      <c r="AA289" s="4">
        <v>161791</v>
      </c>
      <c r="AB289" s="4">
        <v>161791</v>
      </c>
      <c r="AC289" s="4">
        <v>161791</v>
      </c>
      <c r="AD289" s="4">
        <v>161790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814867</v>
      </c>
      <c r="AJ289" s="4">
        <v>976658</v>
      </c>
      <c r="AK289" s="4">
        <v>1138449</v>
      </c>
      <c r="AL289" s="4">
        <v>1300240</v>
      </c>
      <c r="AM289" s="4">
        <v>1462031</v>
      </c>
      <c r="AN289" s="4">
        <v>1623821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79201</v>
      </c>
      <c r="I290" s="1">
        <v>0</v>
      </c>
      <c r="J290" s="3">
        <v>23699201</v>
      </c>
      <c r="K290" s="3">
        <v>23620000</v>
      </c>
      <c r="L290" s="3">
        <v>23620000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18786503</v>
      </c>
      <c r="T290" s="3">
        <v>18786503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2356720</v>
      </c>
      <c r="Z290" s="3">
        <v>2356720</v>
      </c>
      <c r="AA290" s="4">
        <v>2356720</v>
      </c>
      <c r="AB290" s="4">
        <v>2356720</v>
      </c>
      <c r="AC290" s="4">
        <v>2356720</v>
      </c>
      <c r="AD290" s="4">
        <v>2356720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11836400</v>
      </c>
      <c r="AJ290" s="4">
        <v>14193120</v>
      </c>
      <c r="AK290" s="4">
        <v>16549840</v>
      </c>
      <c r="AL290" s="4">
        <v>18906560</v>
      </c>
      <c r="AM290" s="4">
        <v>21263280</v>
      </c>
      <c r="AN290" s="4">
        <v>23620000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22214</v>
      </c>
      <c r="I291" s="3">
        <v>0</v>
      </c>
      <c r="J291" s="3">
        <v>6248563</v>
      </c>
      <c r="K291" s="3">
        <v>6226349</v>
      </c>
      <c r="L291" s="3">
        <v>6226349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4884109</v>
      </c>
      <c r="T291" s="3">
        <v>4884109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621154</v>
      </c>
      <c r="Z291" s="3">
        <v>621154</v>
      </c>
      <c r="AA291" s="4">
        <v>621154</v>
      </c>
      <c r="AB291" s="4">
        <v>621154</v>
      </c>
      <c r="AC291" s="4">
        <v>621154</v>
      </c>
      <c r="AD291" s="4">
        <v>621155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3120578</v>
      </c>
      <c r="AJ291" s="4">
        <v>3741732</v>
      </c>
      <c r="AK291" s="4">
        <v>4362886</v>
      </c>
      <c r="AL291" s="4">
        <v>4984040</v>
      </c>
      <c r="AM291" s="4">
        <v>5605194</v>
      </c>
      <c r="AN291" s="4">
        <v>6226349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20547</v>
      </c>
      <c r="I292" s="1">
        <v>0</v>
      </c>
      <c r="J292" s="3">
        <v>5986792</v>
      </c>
      <c r="K292" s="3">
        <v>5966245</v>
      </c>
      <c r="L292" s="3">
        <v>5966245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4715697</v>
      </c>
      <c r="T292" s="3">
        <v>4715697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595255</v>
      </c>
      <c r="Z292" s="3">
        <v>595255</v>
      </c>
      <c r="AA292" s="4">
        <v>595255</v>
      </c>
      <c r="AB292" s="4">
        <v>595255</v>
      </c>
      <c r="AC292" s="4">
        <v>595255</v>
      </c>
      <c r="AD292" s="4">
        <v>595254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2989971</v>
      </c>
      <c r="AJ292" s="4">
        <v>3585226</v>
      </c>
      <c r="AK292" s="4">
        <v>4180481</v>
      </c>
      <c r="AL292" s="4">
        <v>4775736</v>
      </c>
      <c r="AM292" s="4">
        <v>5370991</v>
      </c>
      <c r="AN292" s="4">
        <v>5966245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7146</v>
      </c>
      <c r="I293" s="1">
        <v>0</v>
      </c>
      <c r="J293" s="3">
        <v>2088116</v>
      </c>
      <c r="K293" s="3">
        <v>2080970</v>
      </c>
      <c r="L293" s="3">
        <v>2080970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1649532</v>
      </c>
      <c r="T293" s="3">
        <v>1649532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207620</v>
      </c>
      <c r="Z293" s="3">
        <v>207620</v>
      </c>
      <c r="AA293" s="4">
        <v>207621</v>
      </c>
      <c r="AB293" s="4">
        <v>207621</v>
      </c>
      <c r="AC293" s="4">
        <v>207621</v>
      </c>
      <c r="AD293" s="4">
        <v>207619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1042868</v>
      </c>
      <c r="AJ293" s="4">
        <v>1250488</v>
      </c>
      <c r="AK293" s="4">
        <v>1458109</v>
      </c>
      <c r="AL293" s="4">
        <v>1665730</v>
      </c>
      <c r="AM293" s="4">
        <v>1873351</v>
      </c>
      <c r="AN293" s="4">
        <v>2080970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37246</v>
      </c>
      <c r="I294" s="1">
        <v>0</v>
      </c>
      <c r="J294" s="3">
        <v>11751981</v>
      </c>
      <c r="K294" s="3">
        <v>11714735</v>
      </c>
      <c r="L294" s="3">
        <v>11714735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9448964</v>
      </c>
      <c r="T294" s="3">
        <v>9448964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1168991</v>
      </c>
      <c r="Z294" s="3">
        <v>1168991</v>
      </c>
      <c r="AA294" s="4">
        <v>1168990</v>
      </c>
      <c r="AB294" s="4">
        <v>1168990</v>
      </c>
      <c r="AC294" s="4">
        <v>1168990</v>
      </c>
      <c r="AD294" s="4">
        <v>1168991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5869783</v>
      </c>
      <c r="AJ294" s="4">
        <v>7038774</v>
      </c>
      <c r="AK294" s="4">
        <v>8207764</v>
      </c>
      <c r="AL294" s="4">
        <v>9376754</v>
      </c>
      <c r="AM294" s="4">
        <v>10545744</v>
      </c>
      <c r="AN294" s="4">
        <v>11714735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11242</v>
      </c>
      <c r="I295" s="1">
        <v>0</v>
      </c>
      <c r="J295" s="3">
        <v>3780669</v>
      </c>
      <c r="K295" s="3">
        <v>3769427</v>
      </c>
      <c r="L295" s="3">
        <v>3769427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3037948</v>
      </c>
      <c r="T295" s="3">
        <v>3037948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376193</v>
      </c>
      <c r="Z295" s="3">
        <v>376193</v>
      </c>
      <c r="AA295" s="4">
        <v>376193</v>
      </c>
      <c r="AB295" s="4">
        <v>376193</v>
      </c>
      <c r="AC295" s="4">
        <v>376193</v>
      </c>
      <c r="AD295" s="4">
        <v>376194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1888461</v>
      </c>
      <c r="AJ295" s="4">
        <v>2264654</v>
      </c>
      <c r="AK295" s="4">
        <v>2640847</v>
      </c>
      <c r="AL295" s="4">
        <v>3017040</v>
      </c>
      <c r="AM295" s="4">
        <v>3393233</v>
      </c>
      <c r="AN295" s="4">
        <v>3769427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19191</v>
      </c>
      <c r="I296" s="1">
        <v>0</v>
      </c>
      <c r="J296" s="3">
        <v>5136641</v>
      </c>
      <c r="K296" s="3">
        <v>5117450</v>
      </c>
      <c r="L296" s="3">
        <v>5117450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3971981</v>
      </c>
      <c r="T296" s="3">
        <v>3971981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510466</v>
      </c>
      <c r="Z296" s="3">
        <v>510466</v>
      </c>
      <c r="AA296" s="4">
        <v>510466</v>
      </c>
      <c r="AB296" s="4">
        <v>510466</v>
      </c>
      <c r="AC296" s="4">
        <v>510466</v>
      </c>
      <c r="AD296" s="4">
        <v>510464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2565122</v>
      </c>
      <c r="AJ296" s="4">
        <v>3075588</v>
      </c>
      <c r="AK296" s="4">
        <v>3586054</v>
      </c>
      <c r="AL296" s="4">
        <v>4096520</v>
      </c>
      <c r="AM296" s="4">
        <v>4606986</v>
      </c>
      <c r="AN296" s="4">
        <v>5117450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12275</v>
      </c>
      <c r="I297" s="1">
        <v>0</v>
      </c>
      <c r="J297" s="3">
        <v>3743186</v>
      </c>
      <c r="K297" s="3">
        <v>3730911</v>
      </c>
      <c r="L297" s="3">
        <v>3730911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2982230</v>
      </c>
      <c r="T297" s="3">
        <v>2982230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372273</v>
      </c>
      <c r="Z297" s="3">
        <v>372273</v>
      </c>
      <c r="AA297" s="4">
        <v>372272</v>
      </c>
      <c r="AB297" s="4">
        <v>372272</v>
      </c>
      <c r="AC297" s="4">
        <v>372272</v>
      </c>
      <c r="AD297" s="4">
        <v>372273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1869549</v>
      </c>
      <c r="AJ297" s="4">
        <v>2241822</v>
      </c>
      <c r="AK297" s="4">
        <v>2614094</v>
      </c>
      <c r="AL297" s="4">
        <v>2986366</v>
      </c>
      <c r="AM297" s="4">
        <v>3358638</v>
      </c>
      <c r="AN297" s="4">
        <v>3730911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15107</v>
      </c>
      <c r="I298" s="3">
        <v>0</v>
      </c>
      <c r="J298" s="3">
        <v>4801270</v>
      </c>
      <c r="K298" s="3">
        <v>4786163</v>
      </c>
      <c r="L298" s="3">
        <v>4786163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3805474</v>
      </c>
      <c r="T298" s="3">
        <v>3805474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477609</v>
      </c>
      <c r="Z298" s="3">
        <v>477609</v>
      </c>
      <c r="AA298" s="4">
        <v>477609</v>
      </c>
      <c r="AB298" s="4">
        <v>477609</v>
      </c>
      <c r="AC298" s="4">
        <v>477609</v>
      </c>
      <c r="AD298" s="4">
        <v>477610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2398117</v>
      </c>
      <c r="AJ298" s="4">
        <v>2875726</v>
      </c>
      <c r="AK298" s="4">
        <v>3353335</v>
      </c>
      <c r="AL298" s="4">
        <v>3830944</v>
      </c>
      <c r="AM298" s="4">
        <v>4308553</v>
      </c>
      <c r="AN298" s="4">
        <v>4786163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37349</v>
      </c>
      <c r="I299" s="1">
        <v>0</v>
      </c>
      <c r="J299" s="3">
        <v>12464201</v>
      </c>
      <c r="K299" s="3">
        <v>12426852</v>
      </c>
      <c r="L299" s="3">
        <v>12426852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10178565</v>
      </c>
      <c r="T299" s="3">
        <v>10178565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1240195</v>
      </c>
      <c r="Z299" s="3">
        <v>1240195</v>
      </c>
      <c r="AA299" s="4">
        <v>1240196</v>
      </c>
      <c r="AB299" s="4">
        <v>1240196</v>
      </c>
      <c r="AC299" s="4">
        <v>1240196</v>
      </c>
      <c r="AD299" s="4">
        <v>1240194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6225875</v>
      </c>
      <c r="AJ299" s="4">
        <v>7466070</v>
      </c>
      <c r="AK299" s="4">
        <v>8706266</v>
      </c>
      <c r="AL299" s="4">
        <v>9946462</v>
      </c>
      <c r="AM299" s="4">
        <v>11186658</v>
      </c>
      <c r="AN299" s="4">
        <v>12426852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245143</v>
      </c>
      <c r="I300" s="1">
        <v>0</v>
      </c>
      <c r="J300" s="3">
        <v>92862594</v>
      </c>
      <c r="K300" s="3">
        <v>92617451</v>
      </c>
      <c r="L300" s="3">
        <v>92617451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78189266</v>
      </c>
      <c r="T300" s="3">
        <v>78189266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9245403</v>
      </c>
      <c r="Z300" s="3">
        <v>9245403</v>
      </c>
      <c r="AA300" s="4">
        <v>9245402</v>
      </c>
      <c r="AB300" s="4">
        <v>9245402</v>
      </c>
      <c r="AC300" s="4">
        <v>9245402</v>
      </c>
      <c r="AD300" s="4">
        <v>9245403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46390439</v>
      </c>
      <c r="AJ300" s="4">
        <v>55635842</v>
      </c>
      <c r="AK300" s="4">
        <v>64881244</v>
      </c>
      <c r="AL300" s="4">
        <v>74126646</v>
      </c>
      <c r="AM300" s="4">
        <v>83372048</v>
      </c>
      <c r="AN300" s="4">
        <v>92617451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302146</v>
      </c>
      <c r="I301" s="3">
        <v>0</v>
      </c>
      <c r="J301" s="3">
        <v>83018547</v>
      </c>
      <c r="K301" s="3">
        <v>82716401</v>
      </c>
      <c r="L301" s="3">
        <v>82716401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67499567</v>
      </c>
      <c r="T301" s="3">
        <v>67499567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8251497</v>
      </c>
      <c r="Z301" s="3">
        <v>8251497</v>
      </c>
      <c r="AA301" s="4">
        <v>8251497</v>
      </c>
      <c r="AB301" s="4">
        <v>8251497</v>
      </c>
      <c r="AC301" s="4">
        <v>8251497</v>
      </c>
      <c r="AD301" s="4">
        <v>8251496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41458917</v>
      </c>
      <c r="AJ301" s="4">
        <v>49710414</v>
      </c>
      <c r="AK301" s="4">
        <v>57961911</v>
      </c>
      <c r="AL301" s="4">
        <v>66213408</v>
      </c>
      <c r="AM301" s="4">
        <v>74464905</v>
      </c>
      <c r="AN301" s="4">
        <v>82716401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50484</v>
      </c>
      <c r="I302" s="1">
        <v>0</v>
      </c>
      <c r="J302" s="3">
        <v>15704683</v>
      </c>
      <c r="K302" s="3">
        <v>15654199</v>
      </c>
      <c r="L302" s="3">
        <v>15654199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12614785</v>
      </c>
      <c r="T302" s="3">
        <v>12614785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1562055</v>
      </c>
      <c r="Z302" s="3">
        <v>1562055</v>
      </c>
      <c r="AA302" s="4">
        <v>1562054</v>
      </c>
      <c r="AB302" s="4">
        <v>1562054</v>
      </c>
      <c r="AC302" s="4">
        <v>1562054</v>
      </c>
      <c r="AD302" s="4">
        <v>1562055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7843927</v>
      </c>
      <c r="AJ302" s="4">
        <v>9405982</v>
      </c>
      <c r="AK302" s="4">
        <v>10968036</v>
      </c>
      <c r="AL302" s="4">
        <v>12530090</v>
      </c>
      <c r="AM302" s="4">
        <v>14092144</v>
      </c>
      <c r="AN302" s="4">
        <v>15654199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13196</v>
      </c>
      <c r="I303" s="1">
        <v>0</v>
      </c>
      <c r="J303" s="3">
        <v>3662431</v>
      </c>
      <c r="K303" s="3">
        <v>3649235</v>
      </c>
      <c r="L303" s="3">
        <v>3649235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2821133</v>
      </c>
      <c r="T303" s="3">
        <v>2821133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364044</v>
      </c>
      <c r="Z303" s="3">
        <v>364044</v>
      </c>
      <c r="AA303" s="4">
        <v>364044</v>
      </c>
      <c r="AB303" s="4">
        <v>364044</v>
      </c>
      <c r="AC303" s="4">
        <v>364044</v>
      </c>
      <c r="AD303" s="4">
        <v>364043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1829016</v>
      </c>
      <c r="AJ303" s="4">
        <v>2193060</v>
      </c>
      <c r="AK303" s="4">
        <v>2557104</v>
      </c>
      <c r="AL303" s="4">
        <v>2921148</v>
      </c>
      <c r="AM303" s="4">
        <v>3285192</v>
      </c>
      <c r="AN303" s="4">
        <v>3649235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39720</v>
      </c>
      <c r="I304" s="3">
        <v>0</v>
      </c>
      <c r="J304" s="3">
        <v>11796836</v>
      </c>
      <c r="K304" s="3">
        <v>11757116</v>
      </c>
      <c r="L304" s="3">
        <v>11757116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9278476</v>
      </c>
      <c r="T304" s="3">
        <v>9278476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1173063</v>
      </c>
      <c r="Z304" s="3">
        <v>1173063</v>
      </c>
      <c r="AA304" s="4">
        <v>1173064</v>
      </c>
      <c r="AB304" s="4">
        <v>1173064</v>
      </c>
      <c r="AC304" s="4">
        <v>1173064</v>
      </c>
      <c r="AD304" s="4">
        <v>1173062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5891799</v>
      </c>
      <c r="AJ304" s="4">
        <v>7064862</v>
      </c>
      <c r="AK304" s="4">
        <v>8237926</v>
      </c>
      <c r="AL304" s="4">
        <v>9410990</v>
      </c>
      <c r="AM304" s="4">
        <v>10584054</v>
      </c>
      <c r="AN304" s="4">
        <v>11757116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7536</v>
      </c>
      <c r="I305" s="1">
        <v>0</v>
      </c>
      <c r="J305" s="3">
        <v>1722170</v>
      </c>
      <c r="K305" s="3">
        <v>1714634</v>
      </c>
      <c r="L305" s="3">
        <v>1714634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1243326</v>
      </c>
      <c r="T305" s="3">
        <v>1243326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170961</v>
      </c>
      <c r="Z305" s="3">
        <v>170961</v>
      </c>
      <c r="AA305" s="4">
        <v>170961</v>
      </c>
      <c r="AB305" s="4">
        <v>170961</v>
      </c>
      <c r="AC305" s="4">
        <v>170961</v>
      </c>
      <c r="AD305" s="4">
        <v>170961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859829</v>
      </c>
      <c r="AJ305" s="4">
        <v>1030790</v>
      </c>
      <c r="AK305" s="4">
        <v>1201751</v>
      </c>
      <c r="AL305" s="4">
        <v>1372712</v>
      </c>
      <c r="AM305" s="4">
        <v>1543673</v>
      </c>
      <c r="AN305" s="4">
        <v>1714634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18052</v>
      </c>
      <c r="I306" s="1">
        <v>0</v>
      </c>
      <c r="J306" s="3">
        <v>4976278</v>
      </c>
      <c r="K306" s="3">
        <v>4958226</v>
      </c>
      <c r="L306" s="3">
        <v>4958226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3849453</v>
      </c>
      <c r="T306" s="3">
        <v>3849453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494619</v>
      </c>
      <c r="Z306" s="3">
        <v>494619</v>
      </c>
      <c r="AA306" s="4">
        <v>494619</v>
      </c>
      <c r="AB306" s="4">
        <v>494619</v>
      </c>
      <c r="AC306" s="4">
        <v>494619</v>
      </c>
      <c r="AD306" s="4">
        <v>494619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2485131</v>
      </c>
      <c r="AJ306" s="4">
        <v>2979750</v>
      </c>
      <c r="AK306" s="4">
        <v>3474369</v>
      </c>
      <c r="AL306" s="4">
        <v>3968988</v>
      </c>
      <c r="AM306" s="4">
        <v>4463607</v>
      </c>
      <c r="AN306" s="4">
        <v>4958226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9303</v>
      </c>
      <c r="I307" s="1">
        <v>0</v>
      </c>
      <c r="J307" s="3">
        <v>2804784</v>
      </c>
      <c r="K307" s="3">
        <v>2795481</v>
      </c>
      <c r="L307" s="3">
        <v>2795481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2113229</v>
      </c>
      <c r="T307" s="3">
        <v>2113229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278928</v>
      </c>
      <c r="Z307" s="3">
        <v>278928</v>
      </c>
      <c r="AA307" s="4">
        <v>278928</v>
      </c>
      <c r="AB307" s="4">
        <v>278928</v>
      </c>
      <c r="AC307" s="4">
        <v>278928</v>
      </c>
      <c r="AD307" s="4">
        <v>278929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1400840</v>
      </c>
      <c r="AJ307" s="4">
        <v>1679768</v>
      </c>
      <c r="AK307" s="4">
        <v>1958696</v>
      </c>
      <c r="AL307" s="4">
        <v>2237624</v>
      </c>
      <c r="AM307" s="4">
        <v>2516552</v>
      </c>
      <c r="AN307" s="4">
        <v>2795481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6161</v>
      </c>
      <c r="I308" s="1">
        <v>0</v>
      </c>
      <c r="J308" s="3">
        <v>1627096</v>
      </c>
      <c r="K308" s="3">
        <v>1620935</v>
      </c>
      <c r="L308" s="3">
        <v>1620935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1217618</v>
      </c>
      <c r="T308" s="3">
        <v>1217618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161683</v>
      </c>
      <c r="Z308" s="3">
        <v>161683</v>
      </c>
      <c r="AA308" s="4">
        <v>161682</v>
      </c>
      <c r="AB308" s="4">
        <v>161682</v>
      </c>
      <c r="AC308" s="4">
        <v>161682</v>
      </c>
      <c r="AD308" s="4">
        <v>161683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812523</v>
      </c>
      <c r="AJ308" s="4">
        <v>974206</v>
      </c>
      <c r="AK308" s="4">
        <v>1135888</v>
      </c>
      <c r="AL308" s="4">
        <v>1297570</v>
      </c>
      <c r="AM308" s="4">
        <v>1459252</v>
      </c>
      <c r="AN308" s="4">
        <v>1620935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31320</v>
      </c>
      <c r="I309" s="1">
        <v>0</v>
      </c>
      <c r="J309" s="3">
        <v>8935538</v>
      </c>
      <c r="K309" s="3">
        <v>8904218</v>
      </c>
      <c r="L309" s="3">
        <v>8904218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7006677</v>
      </c>
      <c r="T309" s="3">
        <v>7006677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888334</v>
      </c>
      <c r="Z309" s="3">
        <v>888334</v>
      </c>
      <c r="AA309" s="4">
        <v>888334</v>
      </c>
      <c r="AB309" s="4">
        <v>888334</v>
      </c>
      <c r="AC309" s="4">
        <v>888334</v>
      </c>
      <c r="AD309" s="4">
        <v>888332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4462550</v>
      </c>
      <c r="AJ309" s="4">
        <v>5350884</v>
      </c>
      <c r="AK309" s="4">
        <v>6239218</v>
      </c>
      <c r="AL309" s="4">
        <v>7127552</v>
      </c>
      <c r="AM309" s="4">
        <v>8015886</v>
      </c>
      <c r="AN309" s="4">
        <v>8904218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199348</v>
      </c>
      <c r="I310" s="3">
        <v>0</v>
      </c>
      <c r="J310" s="3">
        <v>51058293</v>
      </c>
      <c r="K310" s="3">
        <v>50858945</v>
      </c>
      <c r="L310" s="3">
        <v>50858945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39613300</v>
      </c>
      <c r="T310" s="3">
        <v>39613300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5072605</v>
      </c>
      <c r="Z310" s="3">
        <v>5072605</v>
      </c>
      <c r="AA310" s="4">
        <v>5072605</v>
      </c>
      <c r="AB310" s="4">
        <v>5072605</v>
      </c>
      <c r="AC310" s="4">
        <v>5072605</v>
      </c>
      <c r="AD310" s="4">
        <v>5072604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25495921</v>
      </c>
      <c r="AJ310" s="4">
        <v>30568526</v>
      </c>
      <c r="AK310" s="4">
        <v>35641131</v>
      </c>
      <c r="AL310" s="4">
        <v>40713736</v>
      </c>
      <c r="AM310" s="4">
        <v>45786341</v>
      </c>
      <c r="AN310" s="4">
        <v>50858945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73509</v>
      </c>
      <c r="I311" s="1">
        <v>0</v>
      </c>
      <c r="J311" s="3">
        <v>20478020</v>
      </c>
      <c r="K311" s="3">
        <v>20404511</v>
      </c>
      <c r="L311" s="3">
        <v>20404511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15589881</v>
      </c>
      <c r="T311" s="3">
        <v>15589881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2035551</v>
      </c>
      <c r="Z311" s="3">
        <v>2035551</v>
      </c>
      <c r="AA311" s="4">
        <v>2035550</v>
      </c>
      <c r="AB311" s="4">
        <v>2035550</v>
      </c>
      <c r="AC311" s="4">
        <v>2035550</v>
      </c>
      <c r="AD311" s="4">
        <v>2035551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10226759</v>
      </c>
      <c r="AJ311" s="4">
        <v>12262310</v>
      </c>
      <c r="AK311" s="4">
        <v>14297860</v>
      </c>
      <c r="AL311" s="4">
        <v>16333410</v>
      </c>
      <c r="AM311" s="4">
        <v>18368960</v>
      </c>
      <c r="AN311" s="4">
        <v>20404511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8184</v>
      </c>
      <c r="I312" s="1">
        <v>0</v>
      </c>
      <c r="J312" s="3">
        <v>1995800</v>
      </c>
      <c r="K312" s="3">
        <v>1987616</v>
      </c>
      <c r="L312" s="3">
        <v>1987616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1522387</v>
      </c>
      <c r="T312" s="3">
        <v>1522387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198216</v>
      </c>
      <c r="Z312" s="3">
        <v>198216</v>
      </c>
      <c r="AA312" s="4">
        <v>198216</v>
      </c>
      <c r="AB312" s="4">
        <v>198216</v>
      </c>
      <c r="AC312" s="4">
        <v>198216</v>
      </c>
      <c r="AD312" s="4">
        <v>198216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996536</v>
      </c>
      <c r="AJ312" s="4">
        <v>1194752</v>
      </c>
      <c r="AK312" s="4">
        <v>1392968</v>
      </c>
      <c r="AL312" s="4">
        <v>1591184</v>
      </c>
      <c r="AM312" s="4">
        <v>1789400</v>
      </c>
      <c r="AN312" s="4">
        <v>1987616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28370</v>
      </c>
      <c r="I313" s="1">
        <v>0</v>
      </c>
      <c r="J313" s="3">
        <v>9816648</v>
      </c>
      <c r="K313" s="3">
        <v>9788278</v>
      </c>
      <c r="L313" s="3">
        <v>9788278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8079483</v>
      </c>
      <c r="T313" s="3">
        <v>8079483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976936</v>
      </c>
      <c r="Z313" s="3">
        <v>976936</v>
      </c>
      <c r="AA313" s="4">
        <v>976937</v>
      </c>
      <c r="AB313" s="4">
        <v>976937</v>
      </c>
      <c r="AC313" s="4">
        <v>976937</v>
      </c>
      <c r="AD313" s="4">
        <v>976935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4903596</v>
      </c>
      <c r="AJ313" s="4">
        <v>5880532</v>
      </c>
      <c r="AK313" s="4">
        <v>6857469</v>
      </c>
      <c r="AL313" s="4">
        <v>7834406</v>
      </c>
      <c r="AM313" s="4">
        <v>8811343</v>
      </c>
      <c r="AN313" s="4">
        <v>9788278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21555</v>
      </c>
      <c r="I314" s="3">
        <v>0</v>
      </c>
      <c r="J314" s="3">
        <v>5635734</v>
      </c>
      <c r="K314" s="3">
        <v>5614179</v>
      </c>
      <c r="L314" s="3">
        <v>5614179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4252491</v>
      </c>
      <c r="T314" s="3">
        <v>4252491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559981</v>
      </c>
      <c r="Z314" s="3">
        <v>559981</v>
      </c>
      <c r="AA314" s="4">
        <v>559981</v>
      </c>
      <c r="AB314" s="4">
        <v>559981</v>
      </c>
      <c r="AC314" s="4">
        <v>559981</v>
      </c>
      <c r="AD314" s="4">
        <v>559982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2814273</v>
      </c>
      <c r="AJ314" s="4">
        <v>3374254</v>
      </c>
      <c r="AK314" s="4">
        <v>3934235</v>
      </c>
      <c r="AL314" s="4">
        <v>4494216</v>
      </c>
      <c r="AM314" s="4">
        <v>5054197</v>
      </c>
      <c r="AN314" s="4">
        <v>5614179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18071</v>
      </c>
      <c r="I315" s="3">
        <v>0</v>
      </c>
      <c r="J315" s="3">
        <v>5208638</v>
      </c>
      <c r="K315" s="3">
        <v>5190567</v>
      </c>
      <c r="L315" s="3">
        <v>5190567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4089419</v>
      </c>
      <c r="T315" s="3">
        <v>4089419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517852</v>
      </c>
      <c r="Z315" s="3">
        <v>517852</v>
      </c>
      <c r="AA315" s="4">
        <v>517852</v>
      </c>
      <c r="AB315" s="4">
        <v>517852</v>
      </c>
      <c r="AC315" s="4">
        <v>517852</v>
      </c>
      <c r="AD315" s="4">
        <v>517851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2601308</v>
      </c>
      <c r="AJ315" s="4">
        <v>3119160</v>
      </c>
      <c r="AK315" s="4">
        <v>3637012</v>
      </c>
      <c r="AL315" s="4">
        <v>4154864</v>
      </c>
      <c r="AM315" s="4">
        <v>4672716</v>
      </c>
      <c r="AN315" s="4">
        <v>5190567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13823</v>
      </c>
      <c r="I316" s="1">
        <v>0</v>
      </c>
      <c r="J316" s="3">
        <v>4022183</v>
      </c>
      <c r="K316" s="3">
        <v>4008360</v>
      </c>
      <c r="L316" s="3">
        <v>4008360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3171540</v>
      </c>
      <c r="T316" s="3">
        <v>3171540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399915</v>
      </c>
      <c r="Z316" s="3">
        <v>399915</v>
      </c>
      <c r="AA316" s="4">
        <v>399915</v>
      </c>
      <c r="AB316" s="4">
        <v>399915</v>
      </c>
      <c r="AC316" s="4">
        <v>399915</v>
      </c>
      <c r="AD316" s="4">
        <v>399913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2008787</v>
      </c>
      <c r="AJ316" s="4">
        <v>2408702</v>
      </c>
      <c r="AK316" s="4">
        <v>2808617</v>
      </c>
      <c r="AL316" s="4">
        <v>3208532</v>
      </c>
      <c r="AM316" s="4">
        <v>3608447</v>
      </c>
      <c r="AN316" s="4">
        <v>4008360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18263</v>
      </c>
      <c r="I317" s="3">
        <v>0</v>
      </c>
      <c r="J317" s="3">
        <v>6437213</v>
      </c>
      <c r="K317" s="3">
        <v>6418950</v>
      </c>
      <c r="L317" s="3">
        <v>6418950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5311435</v>
      </c>
      <c r="T317" s="3">
        <v>5311435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640678</v>
      </c>
      <c r="Z317" s="3">
        <v>640678</v>
      </c>
      <c r="AA317" s="4">
        <v>640678</v>
      </c>
      <c r="AB317" s="4">
        <v>640678</v>
      </c>
      <c r="AC317" s="4">
        <v>640678</v>
      </c>
      <c r="AD317" s="4">
        <v>640676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3215562</v>
      </c>
      <c r="AJ317" s="4">
        <v>3856240</v>
      </c>
      <c r="AK317" s="4">
        <v>4496918</v>
      </c>
      <c r="AL317" s="4">
        <v>5137596</v>
      </c>
      <c r="AM317" s="4">
        <v>5778274</v>
      </c>
      <c r="AN317" s="4">
        <v>6418950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12213</v>
      </c>
      <c r="I318" s="3">
        <v>0</v>
      </c>
      <c r="J318" s="3">
        <v>2763691</v>
      </c>
      <c r="K318" s="3">
        <v>2751478</v>
      </c>
      <c r="L318" s="3">
        <v>2751478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1978825</v>
      </c>
      <c r="T318" s="3">
        <v>1978825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274334</v>
      </c>
      <c r="Z318" s="3">
        <v>274334</v>
      </c>
      <c r="AA318" s="4">
        <v>274334</v>
      </c>
      <c r="AB318" s="4">
        <v>274334</v>
      </c>
      <c r="AC318" s="4">
        <v>274334</v>
      </c>
      <c r="AD318" s="4">
        <v>274332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1379810</v>
      </c>
      <c r="AJ318" s="4">
        <v>1654144</v>
      </c>
      <c r="AK318" s="4">
        <v>1928478</v>
      </c>
      <c r="AL318" s="4">
        <v>2202812</v>
      </c>
      <c r="AM318" s="4">
        <v>2477146</v>
      </c>
      <c r="AN318" s="4">
        <v>2751478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4236</v>
      </c>
      <c r="I319" s="1">
        <v>0</v>
      </c>
      <c r="J319" s="3">
        <v>1052199</v>
      </c>
      <c r="K319" s="3">
        <v>1047963</v>
      </c>
      <c r="L319" s="3">
        <v>1047963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752927</v>
      </c>
      <c r="T319" s="3">
        <v>752927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104514</v>
      </c>
      <c r="Z319" s="3">
        <v>104514</v>
      </c>
      <c r="AA319" s="4">
        <v>104514</v>
      </c>
      <c r="AB319" s="4">
        <v>104514</v>
      </c>
      <c r="AC319" s="4">
        <v>104514</v>
      </c>
      <c r="AD319" s="4">
        <v>104513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525394</v>
      </c>
      <c r="AJ319" s="4">
        <v>629908</v>
      </c>
      <c r="AK319" s="4">
        <v>734422</v>
      </c>
      <c r="AL319" s="4">
        <v>838936</v>
      </c>
      <c r="AM319" s="4">
        <v>943450</v>
      </c>
      <c r="AN319" s="4">
        <v>1047963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26650</v>
      </c>
      <c r="I320" s="1">
        <v>0</v>
      </c>
      <c r="J320" s="3">
        <v>7811307</v>
      </c>
      <c r="K320" s="3">
        <v>7784657</v>
      </c>
      <c r="L320" s="3">
        <v>7784657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6202099</v>
      </c>
      <c r="T320" s="3">
        <v>6202099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776689</v>
      </c>
      <c r="Z320" s="3">
        <v>776689</v>
      </c>
      <c r="AA320" s="4">
        <v>776689</v>
      </c>
      <c r="AB320" s="4">
        <v>776689</v>
      </c>
      <c r="AC320" s="4">
        <v>776689</v>
      </c>
      <c r="AD320" s="4">
        <v>776688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3901213</v>
      </c>
      <c r="AJ320" s="4">
        <v>4677902</v>
      </c>
      <c r="AK320" s="4">
        <v>5454591</v>
      </c>
      <c r="AL320" s="4">
        <v>6231280</v>
      </c>
      <c r="AM320" s="4">
        <v>7007969</v>
      </c>
      <c r="AN320" s="4">
        <v>7784657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19568</v>
      </c>
      <c r="I321" s="3">
        <v>0</v>
      </c>
      <c r="J321" s="3">
        <v>6285806</v>
      </c>
      <c r="K321" s="3">
        <v>6266238</v>
      </c>
      <c r="L321" s="3">
        <v>6266238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5039592</v>
      </c>
      <c r="T321" s="3">
        <v>5039592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625319</v>
      </c>
      <c r="Z321" s="3">
        <v>625319</v>
      </c>
      <c r="AA321" s="4">
        <v>625319</v>
      </c>
      <c r="AB321" s="4">
        <v>625319</v>
      </c>
      <c r="AC321" s="4">
        <v>625319</v>
      </c>
      <c r="AD321" s="4">
        <v>625319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3139643</v>
      </c>
      <c r="AJ321" s="4">
        <v>3764962</v>
      </c>
      <c r="AK321" s="4">
        <v>4390281</v>
      </c>
      <c r="AL321" s="4">
        <v>5015600</v>
      </c>
      <c r="AM321" s="4">
        <v>5640919</v>
      </c>
      <c r="AN321" s="4">
        <v>6266238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7033</v>
      </c>
      <c r="I322" s="1">
        <v>0</v>
      </c>
      <c r="J322" s="3">
        <v>2182475</v>
      </c>
      <c r="K322" s="3">
        <v>2175442</v>
      </c>
      <c r="L322" s="3">
        <v>2175442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1732710</v>
      </c>
      <c r="T322" s="3">
        <v>1732710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217075</v>
      </c>
      <c r="Z322" s="3">
        <v>217075</v>
      </c>
      <c r="AA322" s="4">
        <v>217075</v>
      </c>
      <c r="AB322" s="4">
        <v>217075</v>
      </c>
      <c r="AC322" s="4">
        <v>217075</v>
      </c>
      <c r="AD322" s="4">
        <v>217075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1090067</v>
      </c>
      <c r="AJ322" s="4">
        <v>1307142</v>
      </c>
      <c r="AK322" s="4">
        <v>1524217</v>
      </c>
      <c r="AL322" s="4">
        <v>1741292</v>
      </c>
      <c r="AM322" s="4">
        <v>1958367</v>
      </c>
      <c r="AN322" s="4">
        <v>2175442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38298</v>
      </c>
      <c r="I323" s="1">
        <v>0</v>
      </c>
      <c r="J323" s="3">
        <v>11816544</v>
      </c>
      <c r="K323" s="3">
        <v>11778246</v>
      </c>
      <c r="L323" s="3">
        <v>11778246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9595001</v>
      </c>
      <c r="T323" s="3">
        <v>9595001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1175272</v>
      </c>
      <c r="Z323" s="3">
        <v>1175272</v>
      </c>
      <c r="AA323" s="4">
        <v>1175272</v>
      </c>
      <c r="AB323" s="4">
        <v>1175272</v>
      </c>
      <c r="AC323" s="4">
        <v>1175272</v>
      </c>
      <c r="AD323" s="4">
        <v>1175270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5901888</v>
      </c>
      <c r="AJ323" s="4">
        <v>7077160</v>
      </c>
      <c r="AK323" s="4">
        <v>8252432</v>
      </c>
      <c r="AL323" s="4">
        <v>9427704</v>
      </c>
      <c r="AM323" s="4">
        <v>10602976</v>
      </c>
      <c r="AN323" s="4">
        <v>11778246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10704</v>
      </c>
      <c r="I324" s="3">
        <v>0</v>
      </c>
      <c r="J324" s="3">
        <v>3252984</v>
      </c>
      <c r="K324" s="3">
        <v>3242280</v>
      </c>
      <c r="L324" s="3">
        <v>3242280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2513758</v>
      </c>
      <c r="T324" s="3">
        <v>2513758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323515</v>
      </c>
      <c r="Z324" s="3">
        <v>323515</v>
      </c>
      <c r="AA324" s="4">
        <v>323515</v>
      </c>
      <c r="AB324" s="4">
        <v>323515</v>
      </c>
      <c r="AC324" s="4">
        <v>323515</v>
      </c>
      <c r="AD324" s="4">
        <v>323513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1624707</v>
      </c>
      <c r="AJ324" s="4">
        <v>1948222</v>
      </c>
      <c r="AK324" s="4">
        <v>2271737</v>
      </c>
      <c r="AL324" s="4">
        <v>2595252</v>
      </c>
      <c r="AM324" s="4">
        <v>2918767</v>
      </c>
      <c r="AN324" s="4">
        <v>3242280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11864</v>
      </c>
      <c r="I325" s="1">
        <v>0</v>
      </c>
      <c r="J325" s="3">
        <v>3652045</v>
      </c>
      <c r="K325" s="3">
        <v>3640181</v>
      </c>
      <c r="L325" s="3">
        <v>3640181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2931190</v>
      </c>
      <c r="T325" s="3">
        <v>2931190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363227</v>
      </c>
      <c r="Z325" s="3">
        <v>363227</v>
      </c>
      <c r="AA325" s="4">
        <v>363227</v>
      </c>
      <c r="AB325" s="4">
        <v>363227</v>
      </c>
      <c r="AC325" s="4">
        <v>363227</v>
      </c>
      <c r="AD325" s="4">
        <v>363226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1824047</v>
      </c>
      <c r="AJ325" s="4">
        <v>2187274</v>
      </c>
      <c r="AK325" s="4">
        <v>2550501</v>
      </c>
      <c r="AL325" s="4">
        <v>2913728</v>
      </c>
      <c r="AM325" s="4">
        <v>3276955</v>
      </c>
      <c r="AN325" s="4">
        <v>3640181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24415</v>
      </c>
      <c r="I326" s="1">
        <v>0</v>
      </c>
      <c r="J326" s="3">
        <v>7409635</v>
      </c>
      <c r="K326" s="3">
        <v>7385220</v>
      </c>
      <c r="L326" s="3">
        <v>7385220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5907838</v>
      </c>
      <c r="T326" s="3">
        <v>5907838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736894</v>
      </c>
      <c r="Z326" s="3">
        <v>736894</v>
      </c>
      <c r="AA326" s="4">
        <v>736894</v>
      </c>
      <c r="AB326" s="4">
        <v>736894</v>
      </c>
      <c r="AC326" s="4">
        <v>736894</v>
      </c>
      <c r="AD326" s="4">
        <v>736894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3700750</v>
      </c>
      <c r="AJ326" s="4">
        <v>4437644</v>
      </c>
      <c r="AK326" s="4">
        <v>5174538</v>
      </c>
      <c r="AL326" s="4">
        <v>5911432</v>
      </c>
      <c r="AM326" s="4">
        <v>6648326</v>
      </c>
      <c r="AN326" s="4">
        <v>7385220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11174362</v>
      </c>
      <c r="I327" s="3">
        <f t="shared" si="0"/>
        <v>0</v>
      </c>
      <c r="J327" s="3">
        <f t="shared" si="0"/>
        <v>3473784498</v>
      </c>
      <c r="K327" s="3">
        <f t="shared" si="0"/>
        <v>3462610136</v>
      </c>
      <c r="L327" s="3">
        <f t="shared" si="0"/>
        <v>3462610136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2800338650</v>
      </c>
      <c r="T327" s="3">
        <f t="shared" si="0"/>
        <v>2800338650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345516078</v>
      </c>
      <c r="Z327" s="3">
        <f t="shared" si="0"/>
        <v>345516078</v>
      </c>
      <c r="AA327" s="3">
        <f t="shared" si="0"/>
        <v>345516077</v>
      </c>
      <c r="AB327" s="3">
        <f t="shared" si="0"/>
        <v>345516077</v>
      </c>
      <c r="AC327" s="3">
        <f t="shared" si="0"/>
        <v>345516077</v>
      </c>
      <c r="AD327" s="3">
        <f t="shared" si="0"/>
        <v>345515901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1735029926</v>
      </c>
      <c r="AJ327" s="3">
        <f t="shared" si="0"/>
        <v>2080546004</v>
      </c>
      <c r="AK327" s="3">
        <f t="shared" si="0"/>
        <v>2426062081</v>
      </c>
      <c r="AL327" s="3">
        <f t="shared" si="0"/>
        <v>2771578158</v>
      </c>
      <c r="AM327" s="3">
        <f t="shared" si="0"/>
        <v>3117094235</v>
      </c>
      <c r="AN327" s="3">
        <f t="shared" si="0"/>
        <v>3462610136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714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Total'!C332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Total'!C332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11154952.160000002</v>
      </c>
      <c r="C27" s="169">
        <v>11154952.160000002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74498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2443884</v>
      </c>
      <c r="C29" s="169">
        <v>2443884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3" t="str">
        <f>CONCATENATE("FY ",Notes!$B$1," Summary of State Aid Payments to School Districts")</f>
        <v>FY 2024 Summary of State Aid Payments to School Districts</v>
      </c>
      <c r="B1" s="234"/>
      <c r="C1" s="234"/>
      <c r="D1" s="234"/>
      <c r="E1" s="235"/>
      <c r="F1" s="70"/>
    </row>
    <row r="2" spans="1:25" ht="19.5" customHeight="1" x14ac:dyDescent="0.3">
      <c r="A2" s="72"/>
      <c r="B2" s="73" t="s">
        <v>787</v>
      </c>
      <c r="C2" s="236"/>
      <c r="D2" s="236"/>
      <c r="E2" s="237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0</v>
      </c>
      <c r="D10" s="91"/>
      <c r="E10" s="92"/>
      <c r="F10" s="93"/>
      <c r="G10" s="134"/>
      <c r="H10" s="137"/>
      <c r="I10" s="238" t="str">
        <f>CONCATENATE("FY ",Notes!$B$1," Budget for State Payments to School Districts by Month by Source")</f>
        <v>FY 2024 Budget for State Payments to School Districts by Month by Source</v>
      </c>
      <c r="J10" s="238"/>
      <c r="K10" s="238"/>
      <c r="L10" s="238"/>
      <c r="M10" s="238"/>
      <c r="N10" s="238"/>
      <c r="O10" s="238"/>
      <c r="P10" s="238"/>
      <c r="Q10" s="239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725014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40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3475920899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9" t="s">
        <v>708</v>
      </c>
      <c r="J13" s="229" t="str">
        <f>Data!$M$1</f>
        <v>Preschool State Aid (Code 3117)</v>
      </c>
      <c r="K13" s="229" t="str">
        <f>Data!N1</f>
        <v>Teacher Salary (Code 3204)</v>
      </c>
      <c r="L13" s="231" t="str">
        <f>Data!O1</f>
        <v>Early Intervention (Code 3216)</v>
      </c>
      <c r="M13" s="229" t="str">
        <f>Data!P1</f>
        <v>Professional Development (Code 3376)</v>
      </c>
      <c r="N13" s="229" t="str">
        <f>Data!Q1</f>
        <v>Teacher Leadership (Code 3116)</v>
      </c>
      <c r="O13" s="231" t="s">
        <v>756</v>
      </c>
      <c r="P13" s="231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29"/>
      <c r="J14" s="229"/>
      <c r="K14" s="229"/>
      <c r="L14" s="231"/>
      <c r="M14" s="229"/>
      <c r="N14" s="229"/>
      <c r="O14" s="231"/>
      <c r="P14" s="231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0"/>
      <c r="J15" s="230"/>
      <c r="K15" s="230"/>
      <c r="L15" s="232"/>
      <c r="M15" s="230"/>
      <c r="N15" s="230"/>
      <c r="O15" s="232"/>
      <c r="P15" s="232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345516078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279288928</v>
      </c>
      <c r="P20" s="91">
        <f t="shared" si="1"/>
        <v>345516078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345516078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279288928</v>
      </c>
      <c r="P21" s="91">
        <f t="shared" si="1"/>
        <v>345516078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345516077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279288927</v>
      </c>
      <c r="P22" s="91">
        <f t="shared" si="1"/>
        <v>345516077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345516077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279288927</v>
      </c>
      <c r="P23" s="91">
        <f t="shared" si="1"/>
        <v>345516077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345516077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279288927</v>
      </c>
      <c r="P24" s="91">
        <f t="shared" si="1"/>
        <v>345516077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345515901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281151247</v>
      </c>
      <c r="P25" s="91">
        <f t="shared" si="1"/>
        <v>345515901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2802201132</v>
      </c>
      <c r="P26" s="95">
        <f>SUM(P16:P25)</f>
        <v>3462610136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3464746537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6" t="s">
        <v>794</v>
      </c>
      <c r="K33" s="226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7"/>
      <c r="K34" s="227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28"/>
      <c r="K35" s="228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2023-10-09T19:11:28Z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