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vmoos\Desktop\"/>
    </mc:Choice>
  </mc:AlternateContent>
  <xr:revisionPtr revIDLastSave="0" documentId="8_{15C23385-A316-4BAD-892C-49E4F9C5067F}" xr6:coauthVersionLast="47" xr6:coauthVersionMax="47" xr10:uidLastSave="{00000000-0000-0000-0000-000000000000}"/>
  <bookViews>
    <workbookView xWindow="-96" yWindow="-96" windowWidth="23232" windowHeight="13872" xr2:uid="{00000000-000D-0000-FFFF-FFFF00000000}"/>
  </bookViews>
  <sheets>
    <sheet name="Total" sheetId="1" r:id="rId1"/>
    <sheet name="River Hills" sheetId="2" r:id="rId2"/>
    <sheet name="Bremwood"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7" roundtripDataChecksum="jfTpzf5GFf3XwiW2UEstV3i315aJ+LnJMu+X6v/oxPU="/>
    </ext>
  </extLst>
</workbook>
</file>

<file path=xl/calcChain.xml><?xml version="1.0" encoding="utf-8"?>
<calcChain xmlns="http://schemas.openxmlformats.org/spreadsheetml/2006/main">
  <c r="G30" i="3" l="1"/>
  <c r="F30" i="3"/>
  <c r="E30" i="3"/>
  <c r="G34" i="2"/>
  <c r="F34" i="2"/>
  <c r="E34" i="2"/>
  <c r="G20" i="1"/>
  <c r="E20" i="1" s="1"/>
  <c r="G19" i="1"/>
  <c r="E19" i="1" s="1"/>
  <c r="G18" i="1"/>
  <c r="E18" i="1" s="1"/>
  <c r="G17" i="1"/>
  <c r="E17" i="1" s="1"/>
  <c r="G16" i="1"/>
  <c r="E16" i="1"/>
  <c r="G15" i="1"/>
  <c r="E15" i="1" s="1"/>
  <c r="G14" i="1"/>
  <c r="E14" i="1" s="1"/>
  <c r="E11" i="1"/>
  <c r="E10" i="1"/>
  <c r="E9" i="1"/>
  <c r="E8" i="1"/>
  <c r="G7" i="1"/>
  <c r="G12" i="1" s="1"/>
  <c r="F7" i="1"/>
  <c r="E7" i="1" s="1"/>
  <c r="E12" i="1" s="1"/>
  <c r="E21" i="1" l="1"/>
  <c r="E23" i="1" s="1"/>
  <c r="F12" i="1"/>
  <c r="F23" i="1" s="1"/>
  <c r="G21" i="1"/>
  <c r="G23" i="1" s="1"/>
</calcChain>
</file>

<file path=xl/sharedStrings.xml><?xml version="1.0" encoding="utf-8"?>
<sst xmlns="http://schemas.openxmlformats.org/spreadsheetml/2006/main" count="238" uniqueCount="83">
  <si>
    <t>2026-2027 Maximum Special Education Administrative Costs to Charge to Special Education Instructional Programs</t>
  </si>
  <si>
    <t>Amount to charge is the lower of actual or maximum approved for students in the qualifying facility</t>
  </si>
  <si>
    <t>District Name</t>
  </si>
  <si>
    <t>Criteria</t>
  </si>
  <si>
    <t>Facility Name</t>
  </si>
  <si>
    <t>Maximum Amount Approved</t>
  </si>
  <si>
    <t>Amount Chargeable to Special Ed</t>
  </si>
  <si>
    <t>Amount Billable to Resident District</t>
  </si>
  <si>
    <t xml:space="preserve">River Hills Consortium in Cedar Falls </t>
  </si>
  <si>
    <t>A</t>
  </si>
  <si>
    <t>River Hills</t>
  </si>
  <si>
    <t>Cedar Rapids</t>
  </si>
  <si>
    <t>Transition Center/Polk Alternative Ed. Center</t>
  </si>
  <si>
    <t>Council Bluffs</t>
  </si>
  <si>
    <t>Children's Square USA</t>
  </si>
  <si>
    <t>Des Moines</t>
  </si>
  <si>
    <t>Ruby Van Meter</t>
  </si>
  <si>
    <t>Lied Center Consortium in Waverly-Shell Rock</t>
  </si>
  <si>
    <t>Bremwood - Lied Center</t>
  </si>
  <si>
    <t>Grandwood Consortium in Woodward</t>
  </si>
  <si>
    <t>Grandwood</t>
  </si>
  <si>
    <t xml:space="preserve">Total:  Criteria A </t>
  </si>
  <si>
    <t>B</t>
  </si>
  <si>
    <t>Tanager Place</t>
  </si>
  <si>
    <t>College</t>
  </si>
  <si>
    <t>Prairie Crossing - Four Oaks</t>
  </si>
  <si>
    <t>Orchard Place</t>
  </si>
  <si>
    <t>Glenwood</t>
  </si>
  <si>
    <t>APEX</t>
  </si>
  <si>
    <t>Johnston</t>
  </si>
  <si>
    <t>ChildServe &amp; Youth Homes of America</t>
  </si>
  <si>
    <t>Mason City</t>
  </si>
  <si>
    <t xml:space="preserve">Four Oaks </t>
  </si>
  <si>
    <t>Woodward-Granger</t>
  </si>
  <si>
    <t>Woodward Academy</t>
  </si>
  <si>
    <t xml:space="preserve">Total:  Criteria B </t>
  </si>
  <si>
    <t>Total:  Criteria A &amp; B</t>
  </si>
  <si>
    <r>
      <rPr>
        <b/>
        <u/>
        <sz val="11"/>
        <color theme="1"/>
        <rFont val="Arial"/>
      </rPr>
      <t>*Criteria A</t>
    </r>
    <r>
      <rPr>
        <sz val="11"/>
        <color theme="1"/>
        <rFont val="Arial"/>
      </rPr>
      <t>: The school district has a separate facility for special education which has a sufficient student population to warrant a certified special education administrator. In this case, the district, after it has received approval from the SBRC, may bill the prorated cost to other resident districts as well as include the prorated portion related to its own resident students in the special education program expenditures.</t>
    </r>
  </si>
  <si>
    <r>
      <rPr>
        <b/>
        <u/>
        <sz val="11"/>
        <color theme="1"/>
        <rFont val="Arial"/>
      </rPr>
      <t>*Criteria B:</t>
    </r>
    <r>
      <rPr>
        <sz val="11"/>
        <color theme="1"/>
        <rFont val="Arial"/>
      </rPr>
      <t xml:space="preserve">  The school district has one or more private facilities located within the district with a sufficient special education student population that is served by the district. In this case, the district, after it has received approval from the SBRC, may include the lower of the prorated actual administrative costs or the prorated approved administrative costs in the billing to other resident districts in proportion to each district’s resident students in the program and the prorated portion related to its own resident students in the special education program expenditures. </t>
    </r>
  </si>
  <si>
    <t>Consortium Schools</t>
  </si>
  <si>
    <t>AGWSR</t>
  </si>
  <si>
    <t>Aplington-Parkersburg</t>
  </si>
  <si>
    <t>BCLUW</t>
  </si>
  <si>
    <t>Cedar Falls</t>
  </si>
  <si>
    <t>Charles City</t>
  </si>
  <si>
    <t>Clarksville</t>
  </si>
  <si>
    <t>Dike-New Hartford</t>
  </si>
  <si>
    <t>East Buchanan</t>
  </si>
  <si>
    <t>Gladbrook-Reinbeck</t>
  </si>
  <si>
    <t>Grundy Center</t>
  </si>
  <si>
    <t>Hudson</t>
  </si>
  <si>
    <t>Independence</t>
  </si>
  <si>
    <t xml:space="preserve">A </t>
  </si>
  <si>
    <t>Iowa Falls</t>
  </si>
  <si>
    <t>Janesville</t>
  </si>
  <si>
    <t>Jesup</t>
  </si>
  <si>
    <t>Marshalltown</t>
  </si>
  <si>
    <t>Nashua-Plainfield</t>
  </si>
  <si>
    <t>North Butler</t>
  </si>
  <si>
    <t>North Tama</t>
  </si>
  <si>
    <t>Oelwein</t>
  </si>
  <si>
    <t>South Tama County</t>
  </si>
  <si>
    <t>Sumner Fredericksburg</t>
  </si>
  <si>
    <t>Tripoli</t>
  </si>
  <si>
    <t>Union</t>
  </si>
  <si>
    <t>Wapsie Valley</t>
  </si>
  <si>
    <t>Waterloo</t>
  </si>
  <si>
    <t>Waverly-Shell Rock</t>
  </si>
  <si>
    <t>West Fork</t>
  </si>
  <si>
    <t>Total</t>
  </si>
  <si>
    <r>
      <rPr>
        <b/>
        <u/>
        <sz val="11"/>
        <color theme="1"/>
        <rFont val="Arial"/>
      </rPr>
      <t>*Criteria A</t>
    </r>
    <r>
      <rPr>
        <sz val="11"/>
        <color theme="1"/>
        <rFont val="Arial"/>
      </rPr>
      <t>: The school district has a separate facility for special education which has a sufficient student population to warrant a certified special education administrator. In this case, the district, after it has received approval from the SBRC, may bill the prorated cost to other resident districts as well as include the prorated portion related to its own resident students in the special education program expenditures.</t>
    </r>
  </si>
  <si>
    <r>
      <rPr>
        <b/>
        <u/>
        <sz val="11"/>
        <color theme="1"/>
        <rFont val="Arial"/>
      </rPr>
      <t>*Criteria B:</t>
    </r>
    <r>
      <rPr>
        <sz val="11"/>
        <color theme="1"/>
        <rFont val="Arial"/>
      </rPr>
      <t xml:space="preserve"> The school district has one or more private facilities located within the district with a sufficient special education student population that is served by the district. In this case, the district, after it has received approval from the SBRC, may include the lower of the prorated actual administrative costs or the prorated approved administrative costs in the billing to other resident districts in proportion to each district’s resident students in the program and the prorated portion related to its own resident students in the special education program expenditures. </t>
    </r>
  </si>
  <si>
    <t>Cal</t>
  </si>
  <si>
    <t>Dike New Hartford</t>
  </si>
  <si>
    <t>Dunkerton</t>
  </si>
  <si>
    <t>New Hampton</t>
  </si>
  <si>
    <t>North Fayette Valley</t>
  </si>
  <si>
    <t>Sumner-Fredericksburg</t>
  </si>
  <si>
    <t>Vinton-Shellsburg</t>
  </si>
  <si>
    <t>Waverly Shell Rock</t>
  </si>
  <si>
    <t>West Marshall</t>
  </si>
  <si>
    <r>
      <rPr>
        <b/>
        <u/>
        <sz val="11"/>
        <color theme="1"/>
        <rFont val="Arial"/>
      </rPr>
      <t>*Criteria A</t>
    </r>
    <r>
      <rPr>
        <sz val="11"/>
        <color theme="1"/>
        <rFont val="Arial"/>
      </rPr>
      <t>:  The school district has a separate facility for special education which has a sufficient student population to warrant a certified special education administrator. In this case, the district, after it has received approval from the SBRC, may bill the prorated cost to other resident districts as well as include the prorated portion related to its own resident students in the special education program expenditures.</t>
    </r>
  </si>
  <si>
    <r>
      <rPr>
        <b/>
        <u/>
        <sz val="11"/>
        <color theme="1"/>
        <rFont val="Arial"/>
      </rPr>
      <t>*Criteria B:</t>
    </r>
    <r>
      <rPr>
        <sz val="11"/>
        <color theme="1"/>
        <rFont val="Arial"/>
      </rPr>
      <t xml:space="preserve">  The school district has one or more private facilities located within the district with a sufficient special education student population that is served by the district. In this case, the district, after it has received approval from the SBRC, may include the lower of the prorated actual administrative costs or the prorated approved administrative costs in the billing to other resident districts in proportion to each district’s resident students in the program and the prorated portion related to its own resident students in the special education program expenditures.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</si>
</sst>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9" x14ac:knownFonts="1">
    <font>
      <sz val="11"/>
      <color theme="1"/>
      <name val="Arial"/>
      <scheme val="minor"/>
    </font>
    <font>
      <b/>
      <sz val="11"/>
      <color theme="1"/>
      <name val="Arial"/>
    </font>
    <font>
      <sz val="11"/>
      <color theme="1"/>
      <name val="Arial"/>
    </font>
    <font>
      <sz val="11"/>
      <color theme="1"/>
      <name val="Calibri"/>
    </font>
    <font>
      <b/>
      <sz val="11"/>
      <color theme="1"/>
      <name val="Calibri"/>
    </font>
    <font>
      <sz val="10"/>
      <color theme="1"/>
      <name val="Calibri"/>
    </font>
    <font>
      <sz val="11"/>
      <name val="Arial"/>
    </font>
    <font>
      <b/>
      <u/>
      <sz val="11"/>
      <color theme="1"/>
      <name val="Arial"/>
    </font>
    <font>
      <sz val="11"/>
      <color theme="1"/>
      <name val="Arial"/>
      <family val="2"/>
    </font>
  </fonts>
  <fills count="3">
    <fill>
      <patternFill patternType="none"/>
    </fill>
    <fill>
      <patternFill patternType="gray125"/>
    </fill>
    <fill>
      <patternFill patternType="solid">
        <fgColor theme="1"/>
        <bgColor theme="1"/>
      </patternFill>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style="thin">
        <color rgb="FF000000"/>
      </bottom>
      <diagonal/>
    </border>
  </borders>
  <cellStyleXfs count="1">
    <xf numFmtId="0" fontId="0" fillId="0" borderId="0"/>
  </cellStyleXfs>
  <cellXfs count="39">
    <xf numFmtId="0" fontId="0" fillId="0" borderId="0" xfId="0" applyFont="1" applyAlignment="1"/>
    <xf numFmtId="0" fontId="1" fillId="0" borderId="0" xfId="0" applyFont="1" applyAlignment="1">
      <alignment horizontal="center"/>
    </xf>
    <xf numFmtId="0" fontId="2" fillId="0" borderId="0" xfId="0" applyFont="1"/>
    <xf numFmtId="0" fontId="3" fillId="0" borderId="0" xfId="0" applyFont="1" applyAlignment="1">
      <alignment wrapText="1"/>
    </xf>
    <xf numFmtId="0" fontId="2" fillId="0" borderId="1" xfId="0" applyFont="1" applyBorder="1" applyAlignment="1">
      <alignment horizontal="center" wrapText="1"/>
    </xf>
    <xf numFmtId="0" fontId="4" fillId="0" borderId="0" xfId="0" applyFont="1"/>
    <xf numFmtId="0" fontId="2" fillId="0" borderId="1" xfId="0" applyFont="1" applyBorder="1" applyAlignment="1">
      <alignment wrapText="1"/>
    </xf>
    <xf numFmtId="0" fontId="2" fillId="0" borderId="1" xfId="0" applyFont="1" applyBorder="1" applyAlignment="1">
      <alignment horizontal="center"/>
    </xf>
    <xf numFmtId="0" fontId="2" fillId="0" borderId="1" xfId="0" applyFont="1" applyBorder="1"/>
    <xf numFmtId="164" fontId="2" fillId="0" borderId="1" xfId="0" applyNumberFormat="1" applyFont="1" applyBorder="1" applyAlignment="1"/>
    <xf numFmtId="164" fontId="2" fillId="0" borderId="1" xfId="0" applyNumberFormat="1" applyFont="1" applyBorder="1"/>
    <xf numFmtId="0" fontId="2" fillId="0" borderId="1" xfId="0" applyFont="1" applyBorder="1" applyAlignment="1"/>
    <xf numFmtId="0" fontId="2" fillId="0" borderId="1" xfId="0" applyFont="1" applyBorder="1" applyAlignment="1">
      <alignment horizontal="center"/>
    </xf>
    <xf numFmtId="0" fontId="3" fillId="0" borderId="0" xfId="0" applyFont="1"/>
    <xf numFmtId="0" fontId="2" fillId="0" borderId="1" xfId="0" applyFont="1" applyBorder="1" applyAlignment="1">
      <alignment wrapText="1"/>
    </xf>
    <xf numFmtId="0" fontId="1" fillId="0" borderId="1" xfId="0" applyFont="1" applyBorder="1"/>
    <xf numFmtId="0" fontId="1" fillId="0" borderId="1" xfId="0" applyFont="1" applyBorder="1" applyAlignment="1">
      <alignment horizontal="center"/>
    </xf>
    <xf numFmtId="164" fontId="1" fillId="0" borderId="1" xfId="0" applyNumberFormat="1" applyFont="1" applyBorder="1"/>
    <xf numFmtId="0" fontId="2" fillId="2" borderId="1" xfId="0" applyFont="1" applyFill="1" applyBorder="1"/>
    <xf numFmtId="0" fontId="2" fillId="2" borderId="1" xfId="0" applyFont="1" applyFill="1" applyBorder="1" applyAlignment="1">
      <alignment horizontal="center"/>
    </xf>
    <xf numFmtId="164" fontId="2" fillId="2" borderId="1" xfId="0" applyNumberFormat="1" applyFont="1" applyFill="1" applyBorder="1"/>
    <xf numFmtId="164" fontId="2" fillId="2" borderId="2" xfId="0" applyNumberFormat="1" applyFont="1" applyFill="1" applyBorder="1" applyAlignment="1">
      <alignment wrapText="1"/>
    </xf>
    <xf numFmtId="0" fontId="5" fillId="0" borderId="0" xfId="0" applyFont="1"/>
    <xf numFmtId="0" fontId="2" fillId="0" borderId="0" xfId="0" applyFont="1" applyAlignment="1">
      <alignment wrapText="1"/>
    </xf>
    <xf numFmtId="0" fontId="1" fillId="0" borderId="0" xfId="0" applyFont="1"/>
    <xf numFmtId="0" fontId="1" fillId="0" borderId="0" xfId="0" applyFont="1" applyAlignment="1">
      <alignment horizontal="center"/>
    </xf>
    <xf numFmtId="0" fontId="0" fillId="0" borderId="0" xfId="0" applyFont="1" applyAlignment="1"/>
    <xf numFmtId="0" fontId="1" fillId="0" borderId="3" xfId="0" applyFont="1" applyBorder="1" applyAlignment="1">
      <alignment horizontal="center"/>
    </xf>
    <xf numFmtId="0" fontId="6" fillId="0" borderId="3" xfId="0" applyFont="1" applyBorder="1"/>
    <xf numFmtId="0" fontId="8" fillId="0" borderId="1" xfId="0" applyFont="1" applyBorder="1" applyAlignment="1">
      <alignment horizontal="center" wrapText="1"/>
    </xf>
    <xf numFmtId="0" fontId="2" fillId="0" borderId="0" xfId="0" applyFont="1" applyAlignment="1">
      <alignment vertical="top" wrapText="1"/>
    </xf>
    <xf numFmtId="0" fontId="2" fillId="0" borderId="0" xfId="0" applyFont="1" applyAlignment="1">
      <alignment horizontal="left" vertical="top" wrapText="1"/>
    </xf>
    <xf numFmtId="0" fontId="0" fillId="0" borderId="0" xfId="0" applyFont="1" applyAlignment="1">
      <alignment horizontal="left" vertical="top" wrapText="1"/>
    </xf>
    <xf numFmtId="0" fontId="2" fillId="0" borderId="0" xfId="0" applyFont="1" applyAlignment="1">
      <alignment horizontal="left" wrapText="1"/>
    </xf>
    <xf numFmtId="0" fontId="0" fillId="0" borderId="0" xfId="0" applyFont="1" applyAlignment="1">
      <alignment horizontal="left"/>
    </xf>
    <xf numFmtId="0" fontId="0" fillId="0" borderId="0" xfId="0" applyFont="1" applyAlignment="1">
      <alignment vertical="top"/>
    </xf>
    <xf numFmtId="0" fontId="0" fillId="0" borderId="0" xfId="0" applyFont="1" applyAlignment="1">
      <alignment horizontal="left" vertical="top"/>
    </xf>
    <xf numFmtId="0" fontId="3" fillId="0" borderId="0" xfId="0" applyFont="1" applyAlignment="1">
      <alignment vertical="top"/>
    </xf>
    <xf numFmtId="0" fontId="0"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G25"/>
  <sheetViews>
    <sheetView tabSelected="1" workbookViewId="0">
      <selection activeCell="A6" sqref="A6:XFD6"/>
    </sheetView>
  </sheetViews>
  <sheetFormatPr defaultColWidth="12.59765625" defaultRowHeight="15" customHeight="1" x14ac:dyDescent="0.25"/>
  <cols>
    <col min="1" max="1" width="3.59765625" customWidth="1"/>
    <col min="2" max="2" width="38.59765625" bestFit="1" customWidth="1"/>
    <col min="3" max="3" width="8.19921875" customWidth="1"/>
    <col min="4" max="4" width="38.59765625" customWidth="1"/>
    <col min="5" max="5" width="18" customWidth="1"/>
    <col min="6" max="6" width="17.5" customWidth="1"/>
    <col min="7" max="7" width="18.3984375" customWidth="1"/>
  </cols>
  <sheetData>
    <row r="1" spans="1:7" x14ac:dyDescent="0.25">
      <c r="A1" s="25" t="s">
        <v>0</v>
      </c>
      <c r="B1" s="26"/>
      <c r="C1" s="26"/>
      <c r="D1" s="26"/>
      <c r="E1" s="26"/>
      <c r="F1" s="26"/>
      <c r="G1" s="26"/>
    </row>
    <row r="2" spans="1:7" x14ac:dyDescent="0.25">
      <c r="A2" s="25" t="s">
        <v>1</v>
      </c>
      <c r="B2" s="26"/>
      <c r="C2" s="26"/>
      <c r="D2" s="26"/>
      <c r="E2" s="26"/>
      <c r="F2" s="26"/>
      <c r="G2" s="26"/>
    </row>
    <row r="3" spans="1:7" ht="13.8" x14ac:dyDescent="0.25">
      <c r="A3" s="1"/>
    </row>
    <row r="4" spans="1:7" ht="13.8" x14ac:dyDescent="0.25">
      <c r="A4" s="2"/>
      <c r="B4" s="2"/>
      <c r="C4" s="2"/>
      <c r="D4" s="2"/>
      <c r="E4" s="2"/>
      <c r="F4" s="2"/>
      <c r="G4" s="2"/>
    </row>
    <row r="5" spans="1:7" ht="28.2" x14ac:dyDescent="0.3">
      <c r="A5" s="3"/>
      <c r="B5" s="4" t="s">
        <v>2</v>
      </c>
      <c r="C5" s="4" t="s">
        <v>3</v>
      </c>
      <c r="D5" s="4" t="s">
        <v>4</v>
      </c>
      <c r="E5" s="29" t="s">
        <v>5</v>
      </c>
      <c r="F5" s="29" t="s">
        <v>6</v>
      </c>
      <c r="G5" s="4" t="s">
        <v>7</v>
      </c>
    </row>
    <row r="6" spans="1:7" ht="15" customHeight="1" x14ac:dyDescent="0.3">
      <c r="A6" s="5"/>
      <c r="B6" s="6" t="s">
        <v>8</v>
      </c>
      <c r="C6" s="7" t="s">
        <v>9</v>
      </c>
      <c r="D6" s="8" t="s">
        <v>10</v>
      </c>
      <c r="E6" s="9">
        <v>193651.1</v>
      </c>
      <c r="F6" s="9">
        <v>193651.1</v>
      </c>
      <c r="G6" s="10">
        <v>0</v>
      </c>
    </row>
    <row r="7" spans="1:7" ht="15" customHeight="1" x14ac:dyDescent="0.3">
      <c r="A7" s="5"/>
      <c r="B7" s="8" t="s">
        <v>11</v>
      </c>
      <c r="C7" s="7" t="s">
        <v>9</v>
      </c>
      <c r="D7" s="11" t="s">
        <v>12</v>
      </c>
      <c r="E7" s="10">
        <f t="shared" ref="E7:E11" si="0">F7+G7</f>
        <v>151642.56</v>
      </c>
      <c r="F7" s="10">
        <f>117208.98+14489.23</f>
        <v>131698.21</v>
      </c>
      <c r="G7" s="10">
        <f>18367.19+1577.16</f>
        <v>19944.349999999999</v>
      </c>
    </row>
    <row r="8" spans="1:7" ht="15" customHeight="1" x14ac:dyDescent="0.3">
      <c r="A8" s="5"/>
      <c r="B8" s="11" t="s">
        <v>13</v>
      </c>
      <c r="C8" s="12" t="s">
        <v>9</v>
      </c>
      <c r="D8" s="11" t="s">
        <v>14</v>
      </c>
      <c r="E8" s="10">
        <f t="shared" si="0"/>
        <v>63473.54</v>
      </c>
      <c r="F8" s="9">
        <v>22921</v>
      </c>
      <c r="G8" s="9">
        <v>40552.54</v>
      </c>
    </row>
    <row r="9" spans="1:7" ht="15" customHeight="1" x14ac:dyDescent="0.3">
      <c r="A9" s="5"/>
      <c r="B9" s="8" t="s">
        <v>15</v>
      </c>
      <c r="C9" s="7" t="s">
        <v>9</v>
      </c>
      <c r="D9" s="8" t="s">
        <v>16</v>
      </c>
      <c r="E9" s="10">
        <f t="shared" si="0"/>
        <v>167218.57</v>
      </c>
      <c r="F9" s="9">
        <v>148478.56</v>
      </c>
      <c r="G9" s="9">
        <v>18740.009999999998</v>
      </c>
    </row>
    <row r="10" spans="1:7" ht="15" customHeight="1" x14ac:dyDescent="0.3">
      <c r="A10" s="13"/>
      <c r="B10" s="6" t="s">
        <v>17</v>
      </c>
      <c r="C10" s="7" t="s">
        <v>9</v>
      </c>
      <c r="D10" s="8" t="s">
        <v>18</v>
      </c>
      <c r="E10" s="10">
        <f t="shared" si="0"/>
        <v>134653.5</v>
      </c>
      <c r="F10" s="9">
        <v>19236.21</v>
      </c>
      <c r="G10" s="9">
        <v>115417.29</v>
      </c>
    </row>
    <row r="11" spans="1:7" ht="15" customHeight="1" x14ac:dyDescent="0.3">
      <c r="A11" s="13"/>
      <c r="B11" s="14" t="s">
        <v>19</v>
      </c>
      <c r="C11" s="12" t="s">
        <v>9</v>
      </c>
      <c r="D11" s="11" t="s">
        <v>20</v>
      </c>
      <c r="E11" s="10">
        <f t="shared" si="0"/>
        <v>135824.4</v>
      </c>
      <c r="F11" s="9">
        <v>4604.22</v>
      </c>
      <c r="G11" s="9">
        <v>131220.18</v>
      </c>
    </row>
    <row r="12" spans="1:7" ht="15" customHeight="1" x14ac:dyDescent="0.3">
      <c r="A12" s="5"/>
      <c r="B12" s="15" t="s">
        <v>21</v>
      </c>
      <c r="C12" s="16"/>
      <c r="D12" s="15"/>
      <c r="E12" s="17">
        <f>SUM(E6:E10)</f>
        <v>710639.27</v>
      </c>
      <c r="F12" s="17">
        <f t="shared" ref="F12:G12" si="1">SUM(F6:F11)</f>
        <v>520589.3</v>
      </c>
      <c r="G12" s="17">
        <f t="shared" si="1"/>
        <v>325874.37</v>
      </c>
    </row>
    <row r="13" spans="1:7" ht="15" customHeight="1" x14ac:dyDescent="0.3">
      <c r="A13" s="13"/>
      <c r="B13" s="18"/>
      <c r="C13" s="19"/>
      <c r="D13" s="18"/>
      <c r="E13" s="20"/>
      <c r="F13" s="21"/>
      <c r="G13" s="20"/>
    </row>
    <row r="14" spans="1:7" ht="15" customHeight="1" x14ac:dyDescent="0.3">
      <c r="A14" s="5"/>
      <c r="B14" s="8" t="s">
        <v>11</v>
      </c>
      <c r="C14" s="7" t="s">
        <v>22</v>
      </c>
      <c r="D14" s="11" t="s">
        <v>23</v>
      </c>
      <c r="E14" s="10">
        <f t="shared" ref="E14:E20" si="2">F14+G14</f>
        <v>12096.550000000001</v>
      </c>
      <c r="F14" s="10">
        <v>0</v>
      </c>
      <c r="G14" s="10">
        <f>8093.52+2452.78+1550.25</f>
        <v>12096.550000000001</v>
      </c>
    </row>
    <row r="15" spans="1:7" ht="15" customHeight="1" x14ac:dyDescent="0.3">
      <c r="A15" s="5"/>
      <c r="B15" s="8" t="s">
        <v>24</v>
      </c>
      <c r="C15" s="7" t="s">
        <v>22</v>
      </c>
      <c r="D15" s="11" t="s">
        <v>25</v>
      </c>
      <c r="E15" s="10">
        <f t="shared" si="2"/>
        <v>117543.35</v>
      </c>
      <c r="F15" s="10">
        <v>0</v>
      </c>
      <c r="G15" s="10">
        <f>80456.37+37086.98</f>
        <v>117543.35</v>
      </c>
    </row>
    <row r="16" spans="1:7" ht="15" customHeight="1" x14ac:dyDescent="0.3">
      <c r="A16" s="5"/>
      <c r="B16" s="8" t="s">
        <v>15</v>
      </c>
      <c r="C16" s="7" t="s">
        <v>22</v>
      </c>
      <c r="D16" s="8" t="s">
        <v>26</v>
      </c>
      <c r="E16" s="10">
        <f t="shared" si="2"/>
        <v>48640.28</v>
      </c>
      <c r="F16" s="10">
        <v>0</v>
      </c>
      <c r="G16" s="10">
        <f>35000.48+13639.8</f>
        <v>48640.28</v>
      </c>
    </row>
    <row r="17" spans="1:7" ht="15" customHeight="1" x14ac:dyDescent="0.3">
      <c r="A17" s="5"/>
      <c r="B17" s="11" t="s">
        <v>27</v>
      </c>
      <c r="C17" s="12" t="s">
        <v>22</v>
      </c>
      <c r="D17" s="11" t="s">
        <v>28</v>
      </c>
      <c r="E17" s="10">
        <f t="shared" si="2"/>
        <v>86434.07</v>
      </c>
      <c r="F17" s="9">
        <v>0</v>
      </c>
      <c r="G17" s="10">
        <f>64511.17+21922.9</f>
        <v>86434.07</v>
      </c>
    </row>
    <row r="18" spans="1:7" ht="15" customHeight="1" x14ac:dyDescent="0.3">
      <c r="A18" s="5"/>
      <c r="B18" s="8" t="s">
        <v>29</v>
      </c>
      <c r="C18" s="7" t="s">
        <v>22</v>
      </c>
      <c r="D18" s="11" t="s">
        <v>30</v>
      </c>
      <c r="E18" s="10">
        <f t="shared" si="2"/>
        <v>105901.71</v>
      </c>
      <c r="F18" s="10">
        <v>0</v>
      </c>
      <c r="G18" s="9">
        <f>55362.58+21853.06+18298.22+10387.85</f>
        <v>105901.71</v>
      </c>
    </row>
    <row r="19" spans="1:7" ht="15" customHeight="1" x14ac:dyDescent="0.3">
      <c r="A19" s="13"/>
      <c r="B19" s="8" t="s">
        <v>31</v>
      </c>
      <c r="C19" s="7" t="s">
        <v>22</v>
      </c>
      <c r="D19" s="11" t="s">
        <v>32</v>
      </c>
      <c r="E19" s="10">
        <f t="shared" si="2"/>
        <v>266105.30000000005</v>
      </c>
      <c r="F19" s="10">
        <v>0</v>
      </c>
      <c r="G19" s="10">
        <f>91645.85+101164.04+29568.75+43726.66</f>
        <v>266105.30000000005</v>
      </c>
    </row>
    <row r="20" spans="1:7" ht="15" customHeight="1" x14ac:dyDescent="0.3">
      <c r="A20" s="13"/>
      <c r="B20" s="11" t="s">
        <v>33</v>
      </c>
      <c r="C20" s="12" t="s">
        <v>22</v>
      </c>
      <c r="D20" s="11" t="s">
        <v>34</v>
      </c>
      <c r="E20" s="10">
        <f t="shared" si="2"/>
        <v>114598.7</v>
      </c>
      <c r="F20" s="9">
        <v>0</v>
      </c>
      <c r="G20" s="10">
        <f>17021.96+21142.36+49529.07+26905.31</f>
        <v>114598.7</v>
      </c>
    </row>
    <row r="21" spans="1:7" ht="14.4" x14ac:dyDescent="0.3">
      <c r="A21" s="5"/>
      <c r="B21" s="15" t="s">
        <v>35</v>
      </c>
      <c r="C21" s="15"/>
      <c r="D21" s="15"/>
      <c r="E21" s="17">
        <f>SUM(E14:E19)</f>
        <v>636721.26</v>
      </c>
      <c r="F21" s="17">
        <v>0</v>
      </c>
      <c r="G21" s="17">
        <f>SUM(G14:G19)</f>
        <v>636721.26</v>
      </c>
    </row>
    <row r="22" spans="1:7" ht="14.4" x14ac:dyDescent="0.3">
      <c r="A22" s="13"/>
      <c r="B22" s="18"/>
      <c r="C22" s="18"/>
      <c r="D22" s="18"/>
      <c r="E22" s="20"/>
      <c r="F22" s="20"/>
      <c r="G22" s="20"/>
    </row>
    <row r="23" spans="1:7" ht="14.4" x14ac:dyDescent="0.3">
      <c r="A23" s="5"/>
      <c r="B23" s="15" t="s">
        <v>36</v>
      </c>
      <c r="C23" s="15"/>
      <c r="D23" s="15"/>
      <c r="E23" s="17">
        <f t="shared" ref="E23:G23" si="3">E21+E12</f>
        <v>1347360.53</v>
      </c>
      <c r="F23" s="17">
        <f t="shared" si="3"/>
        <v>520589.3</v>
      </c>
      <c r="G23" s="17">
        <f t="shared" si="3"/>
        <v>962595.63</v>
      </c>
    </row>
    <row r="24" spans="1:7" ht="43.8" customHeight="1" x14ac:dyDescent="0.3">
      <c r="A24" s="22"/>
      <c r="B24" s="31" t="s">
        <v>37</v>
      </c>
      <c r="C24" s="32"/>
      <c r="D24" s="32"/>
      <c r="E24" s="32"/>
      <c r="F24" s="32"/>
      <c r="G24" s="32"/>
    </row>
    <row r="25" spans="1:7" ht="57" customHeight="1" x14ac:dyDescent="0.3">
      <c r="A25" s="22"/>
      <c r="B25" s="33" t="s">
        <v>38</v>
      </c>
      <c r="C25" s="34"/>
      <c r="D25" s="34"/>
      <c r="E25" s="34"/>
      <c r="F25" s="34"/>
      <c r="G25" s="34"/>
    </row>
  </sheetData>
  <mergeCells count="4">
    <mergeCell ref="A1:G1"/>
    <mergeCell ref="A2:G2"/>
    <mergeCell ref="B24:G24"/>
    <mergeCell ref="B25:G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G36"/>
  <sheetViews>
    <sheetView workbookViewId="0">
      <selection activeCell="I36" sqref="I36"/>
    </sheetView>
  </sheetViews>
  <sheetFormatPr defaultColWidth="12.59765625" defaultRowHeight="15" customHeight="1" x14ac:dyDescent="0.25"/>
  <cols>
    <col min="1" max="1" width="3.5" customWidth="1"/>
    <col min="2" max="2" width="25.3984375" customWidth="1"/>
    <col min="4" max="4" width="15.8984375" customWidth="1"/>
    <col min="5" max="5" width="18.09765625" customWidth="1"/>
    <col min="6" max="6" width="17.3984375" customWidth="1"/>
    <col min="7" max="7" width="16.19921875" customWidth="1"/>
  </cols>
  <sheetData>
    <row r="1" spans="1:7" ht="15" customHeight="1" x14ac:dyDescent="0.3">
      <c r="A1" s="13"/>
      <c r="B1" s="25" t="s">
        <v>0</v>
      </c>
      <c r="C1" s="26"/>
      <c r="D1" s="26"/>
      <c r="E1" s="26"/>
      <c r="F1" s="26"/>
      <c r="G1" s="26"/>
    </row>
    <row r="2" spans="1:7" ht="15" customHeight="1" x14ac:dyDescent="0.3">
      <c r="A2" s="13"/>
      <c r="B2" s="25" t="s">
        <v>1</v>
      </c>
      <c r="C2" s="26"/>
      <c r="D2" s="26"/>
      <c r="E2" s="26"/>
      <c r="F2" s="26"/>
      <c r="G2" s="26"/>
    </row>
    <row r="3" spans="1:7" ht="15" customHeight="1" x14ac:dyDescent="0.3">
      <c r="A3" s="13"/>
      <c r="B3" s="27" t="s">
        <v>39</v>
      </c>
      <c r="C3" s="28"/>
      <c r="D3" s="28"/>
      <c r="E3" s="28"/>
      <c r="F3" s="28"/>
      <c r="G3" s="28"/>
    </row>
    <row r="4" spans="1:7" ht="27.6" x14ac:dyDescent="0.25">
      <c r="A4" s="23"/>
      <c r="B4" s="4" t="s">
        <v>2</v>
      </c>
      <c r="C4" s="4" t="s">
        <v>3</v>
      </c>
      <c r="D4" s="4" t="s">
        <v>4</v>
      </c>
      <c r="E4" s="4" t="s">
        <v>5</v>
      </c>
      <c r="F4" s="4" t="s">
        <v>6</v>
      </c>
      <c r="G4" s="4" t="s">
        <v>7</v>
      </c>
    </row>
    <row r="5" spans="1:7" x14ac:dyDescent="0.25">
      <c r="A5" s="23"/>
      <c r="B5" s="8" t="s">
        <v>40</v>
      </c>
      <c r="C5" s="7" t="s">
        <v>9</v>
      </c>
      <c r="D5" s="8" t="s">
        <v>10</v>
      </c>
      <c r="E5" s="9">
        <v>2390.7600000000002</v>
      </c>
      <c r="F5" s="9">
        <v>2390.7600000000002</v>
      </c>
      <c r="G5" s="10">
        <v>0</v>
      </c>
    </row>
    <row r="6" spans="1:7" x14ac:dyDescent="0.25">
      <c r="A6" s="23"/>
      <c r="B6" s="8" t="s">
        <v>41</v>
      </c>
      <c r="C6" s="7" t="s">
        <v>9</v>
      </c>
      <c r="D6" s="8" t="s">
        <v>10</v>
      </c>
      <c r="E6" s="9">
        <v>2390.7600000000002</v>
      </c>
      <c r="F6" s="9">
        <v>2390.7600000000002</v>
      </c>
      <c r="G6" s="10">
        <v>0</v>
      </c>
    </row>
    <row r="7" spans="1:7" x14ac:dyDescent="0.25">
      <c r="A7" s="23"/>
      <c r="B7" s="8" t="s">
        <v>42</v>
      </c>
      <c r="C7" s="7" t="s">
        <v>9</v>
      </c>
      <c r="D7" s="8" t="s">
        <v>10</v>
      </c>
      <c r="E7" s="9">
        <v>2390.7600000000002</v>
      </c>
      <c r="F7" s="9">
        <v>2390.7600000000002</v>
      </c>
      <c r="G7" s="10">
        <v>0</v>
      </c>
    </row>
    <row r="8" spans="1:7" x14ac:dyDescent="0.25">
      <c r="A8" s="24"/>
      <c r="B8" s="8" t="s">
        <v>43</v>
      </c>
      <c r="C8" s="7" t="s">
        <v>9</v>
      </c>
      <c r="D8" s="8" t="s">
        <v>10</v>
      </c>
      <c r="E8" s="9">
        <v>23907.55</v>
      </c>
      <c r="F8" s="9">
        <v>23907.55</v>
      </c>
      <c r="G8" s="10">
        <v>0</v>
      </c>
    </row>
    <row r="9" spans="1:7" x14ac:dyDescent="0.25">
      <c r="A9" s="24"/>
      <c r="B9" s="8" t="s">
        <v>44</v>
      </c>
      <c r="C9" s="7" t="s">
        <v>9</v>
      </c>
      <c r="D9" s="8" t="s">
        <v>10</v>
      </c>
      <c r="E9" s="9">
        <v>7172.27</v>
      </c>
      <c r="F9" s="9">
        <v>7172.27</v>
      </c>
      <c r="G9" s="10">
        <v>0</v>
      </c>
    </row>
    <row r="10" spans="1:7" x14ac:dyDescent="0.25">
      <c r="A10" s="24"/>
      <c r="B10" s="8" t="s">
        <v>45</v>
      </c>
      <c r="C10" s="7" t="s">
        <v>9</v>
      </c>
      <c r="D10" s="8" t="s">
        <v>10</v>
      </c>
      <c r="E10" s="9">
        <v>7172.27</v>
      </c>
      <c r="F10" s="9">
        <v>7172.27</v>
      </c>
      <c r="G10" s="10">
        <v>0</v>
      </c>
    </row>
    <row r="11" spans="1:7" x14ac:dyDescent="0.25">
      <c r="A11" s="24"/>
      <c r="B11" s="8" t="s">
        <v>15</v>
      </c>
      <c r="C11" s="7" t="s">
        <v>9</v>
      </c>
      <c r="D11" s="8" t="s">
        <v>10</v>
      </c>
      <c r="E11" s="9">
        <v>2390.7600000000002</v>
      </c>
      <c r="F11" s="9">
        <v>2390.7600000000002</v>
      </c>
      <c r="G11" s="10">
        <v>0</v>
      </c>
    </row>
    <row r="12" spans="1:7" x14ac:dyDescent="0.25">
      <c r="A12" s="24"/>
      <c r="B12" s="8" t="s">
        <v>46</v>
      </c>
      <c r="C12" s="7" t="s">
        <v>9</v>
      </c>
      <c r="D12" s="8" t="s">
        <v>10</v>
      </c>
      <c r="E12" s="9">
        <v>4781.51</v>
      </c>
      <c r="F12" s="9">
        <v>4781.51</v>
      </c>
      <c r="G12" s="10">
        <v>0</v>
      </c>
    </row>
    <row r="13" spans="1:7" x14ac:dyDescent="0.25">
      <c r="A13" s="24"/>
      <c r="B13" s="8" t="s">
        <v>47</v>
      </c>
      <c r="C13" s="7" t="s">
        <v>9</v>
      </c>
      <c r="D13" s="8" t="s">
        <v>10</v>
      </c>
      <c r="E13" s="9">
        <v>2390.7600000000002</v>
      </c>
      <c r="F13" s="9">
        <v>2390.7600000000002</v>
      </c>
      <c r="G13" s="10">
        <v>0</v>
      </c>
    </row>
    <row r="14" spans="1:7" x14ac:dyDescent="0.25">
      <c r="A14" s="24"/>
      <c r="B14" s="8" t="s">
        <v>48</v>
      </c>
      <c r="C14" s="7" t="s">
        <v>9</v>
      </c>
      <c r="D14" s="8" t="s">
        <v>10</v>
      </c>
      <c r="E14" s="9">
        <v>11953.77</v>
      </c>
      <c r="F14" s="9">
        <v>11953.77</v>
      </c>
      <c r="G14" s="10">
        <v>0</v>
      </c>
    </row>
    <row r="15" spans="1:7" x14ac:dyDescent="0.25">
      <c r="A15" s="2"/>
      <c r="B15" s="8" t="s">
        <v>49</v>
      </c>
      <c r="C15" s="7" t="s">
        <v>9</v>
      </c>
      <c r="D15" s="8" t="s">
        <v>10</v>
      </c>
      <c r="E15" s="9">
        <v>7172.27</v>
      </c>
      <c r="F15" s="9">
        <v>7172.27</v>
      </c>
      <c r="G15" s="10">
        <v>0</v>
      </c>
    </row>
    <row r="16" spans="1:7" x14ac:dyDescent="0.25">
      <c r="A16" s="2"/>
      <c r="B16" s="8" t="s">
        <v>50</v>
      </c>
      <c r="C16" s="7" t="s">
        <v>9</v>
      </c>
      <c r="D16" s="8" t="s">
        <v>10</v>
      </c>
      <c r="E16" s="9">
        <v>9563.02</v>
      </c>
      <c r="F16" s="9">
        <v>9563.02</v>
      </c>
      <c r="G16" s="10">
        <v>0</v>
      </c>
    </row>
    <row r="17" spans="1:7" x14ac:dyDescent="0.25">
      <c r="A17" s="2"/>
      <c r="B17" s="8" t="s">
        <v>51</v>
      </c>
      <c r="C17" s="7" t="s">
        <v>52</v>
      </c>
      <c r="D17" s="8" t="s">
        <v>10</v>
      </c>
      <c r="E17" s="9">
        <v>9563.02</v>
      </c>
      <c r="F17" s="9">
        <v>9563.02</v>
      </c>
      <c r="G17" s="10">
        <v>0</v>
      </c>
    </row>
    <row r="18" spans="1:7" x14ac:dyDescent="0.25">
      <c r="A18" s="2"/>
      <c r="B18" s="8" t="s">
        <v>53</v>
      </c>
      <c r="C18" s="7" t="s">
        <v>52</v>
      </c>
      <c r="D18" s="8" t="s">
        <v>10</v>
      </c>
      <c r="E18" s="9">
        <v>4781.51</v>
      </c>
      <c r="F18" s="9">
        <v>4781.51</v>
      </c>
      <c r="G18" s="10">
        <v>0</v>
      </c>
    </row>
    <row r="19" spans="1:7" x14ac:dyDescent="0.25">
      <c r="A19" s="2"/>
      <c r="B19" s="8" t="s">
        <v>54</v>
      </c>
      <c r="C19" s="7" t="s">
        <v>52</v>
      </c>
      <c r="D19" s="8" t="s">
        <v>10</v>
      </c>
      <c r="E19" s="9">
        <v>2390.7600000000002</v>
      </c>
      <c r="F19" s="9">
        <v>2390.7600000000002</v>
      </c>
      <c r="G19" s="10">
        <v>0</v>
      </c>
    </row>
    <row r="20" spans="1:7" ht="13.8" x14ac:dyDescent="0.25">
      <c r="A20" s="2"/>
      <c r="B20" s="8" t="s">
        <v>55</v>
      </c>
      <c r="C20" s="7" t="s">
        <v>52</v>
      </c>
      <c r="D20" s="8" t="s">
        <v>10</v>
      </c>
      <c r="E20" s="9">
        <v>2390.7600000000002</v>
      </c>
      <c r="F20" s="9">
        <v>2390.7600000000002</v>
      </c>
      <c r="G20" s="10">
        <v>0</v>
      </c>
    </row>
    <row r="21" spans="1:7" ht="13.8" x14ac:dyDescent="0.25">
      <c r="A21" s="2"/>
      <c r="B21" s="8" t="s">
        <v>56</v>
      </c>
      <c r="C21" s="7" t="s">
        <v>52</v>
      </c>
      <c r="D21" s="8" t="s">
        <v>10</v>
      </c>
      <c r="E21" s="9">
        <v>4781.51</v>
      </c>
      <c r="F21" s="9">
        <v>4781.51</v>
      </c>
      <c r="G21" s="10">
        <v>0</v>
      </c>
    </row>
    <row r="22" spans="1:7" ht="13.8" x14ac:dyDescent="0.25">
      <c r="A22" s="2"/>
      <c r="B22" s="11" t="s">
        <v>57</v>
      </c>
      <c r="C22" s="12" t="s">
        <v>9</v>
      </c>
      <c r="D22" s="11" t="s">
        <v>10</v>
      </c>
      <c r="E22" s="9">
        <v>2390.7600000000002</v>
      </c>
      <c r="F22" s="9">
        <v>2390.7600000000002</v>
      </c>
      <c r="G22" s="9">
        <v>0</v>
      </c>
    </row>
    <row r="23" spans="1:7" ht="13.8" x14ac:dyDescent="0.25">
      <c r="A23" s="24"/>
      <c r="B23" s="8" t="s">
        <v>58</v>
      </c>
      <c r="C23" s="7" t="s">
        <v>9</v>
      </c>
      <c r="D23" s="8" t="s">
        <v>10</v>
      </c>
      <c r="E23" s="9">
        <v>9563.02</v>
      </c>
      <c r="F23" s="9">
        <v>9563.02</v>
      </c>
      <c r="G23" s="10">
        <v>0</v>
      </c>
    </row>
    <row r="24" spans="1:7" ht="13.8" x14ac:dyDescent="0.25">
      <c r="A24" s="24"/>
      <c r="B24" s="8" t="s">
        <v>59</v>
      </c>
      <c r="C24" s="7" t="s">
        <v>9</v>
      </c>
      <c r="D24" s="8" t="s">
        <v>10</v>
      </c>
      <c r="E24" s="9">
        <v>2390.7600000000002</v>
      </c>
      <c r="F24" s="9">
        <v>2390.7600000000002</v>
      </c>
      <c r="G24" s="10">
        <v>0</v>
      </c>
    </row>
    <row r="25" spans="1:7" ht="13.8" x14ac:dyDescent="0.25">
      <c r="A25" s="24"/>
      <c r="B25" s="8" t="s">
        <v>60</v>
      </c>
      <c r="C25" s="7" t="s">
        <v>9</v>
      </c>
      <c r="D25" s="8" t="s">
        <v>10</v>
      </c>
      <c r="E25" s="9">
        <v>4781.51</v>
      </c>
      <c r="F25" s="9">
        <v>4781.51</v>
      </c>
      <c r="G25" s="10">
        <v>0</v>
      </c>
    </row>
    <row r="26" spans="1:7" ht="13.8" x14ac:dyDescent="0.25">
      <c r="A26" s="24"/>
      <c r="B26" s="8" t="s">
        <v>61</v>
      </c>
      <c r="C26" s="7" t="s">
        <v>9</v>
      </c>
      <c r="D26" s="8" t="s">
        <v>10</v>
      </c>
      <c r="E26" s="9">
        <v>4781.51</v>
      </c>
      <c r="F26" s="9">
        <v>4781.51</v>
      </c>
      <c r="G26" s="10">
        <v>0</v>
      </c>
    </row>
    <row r="27" spans="1:7" ht="13.8" x14ac:dyDescent="0.25">
      <c r="A27" s="24"/>
      <c r="B27" s="8" t="s">
        <v>62</v>
      </c>
      <c r="C27" s="7" t="s">
        <v>9</v>
      </c>
      <c r="D27" s="8" t="s">
        <v>10</v>
      </c>
      <c r="E27" s="9">
        <v>2390.7600000000002</v>
      </c>
      <c r="F27" s="9">
        <v>2390.7600000000002</v>
      </c>
      <c r="G27" s="10">
        <v>0</v>
      </c>
    </row>
    <row r="28" spans="1:7" ht="13.8" x14ac:dyDescent="0.25">
      <c r="A28" s="24"/>
      <c r="B28" s="8" t="s">
        <v>63</v>
      </c>
      <c r="C28" s="7" t="s">
        <v>9</v>
      </c>
      <c r="D28" s="8" t="s">
        <v>10</v>
      </c>
      <c r="E28" s="9">
        <v>9563.02</v>
      </c>
      <c r="F28" s="9">
        <v>9563.02</v>
      </c>
      <c r="G28" s="10">
        <v>0</v>
      </c>
    </row>
    <row r="29" spans="1:7" ht="13.8" x14ac:dyDescent="0.25">
      <c r="A29" s="24"/>
      <c r="B29" s="8" t="s">
        <v>64</v>
      </c>
      <c r="C29" s="7" t="s">
        <v>9</v>
      </c>
      <c r="D29" s="8" t="s">
        <v>10</v>
      </c>
      <c r="E29" s="9">
        <v>4781.51</v>
      </c>
      <c r="F29" s="9">
        <v>4781.51</v>
      </c>
      <c r="G29" s="10">
        <v>0</v>
      </c>
    </row>
    <row r="30" spans="1:7" ht="13.8" x14ac:dyDescent="0.25">
      <c r="A30" s="24"/>
      <c r="B30" s="11" t="s">
        <v>65</v>
      </c>
      <c r="C30" s="12" t="s">
        <v>9</v>
      </c>
      <c r="D30" s="11" t="s">
        <v>10</v>
      </c>
      <c r="E30" s="9">
        <v>2390.7600000000002</v>
      </c>
      <c r="F30" s="9">
        <v>2390.7600000000002</v>
      </c>
      <c r="G30" s="9">
        <v>0</v>
      </c>
    </row>
    <row r="31" spans="1:7" ht="13.8" x14ac:dyDescent="0.25">
      <c r="A31" s="2"/>
      <c r="B31" s="8" t="s">
        <v>66</v>
      </c>
      <c r="C31" s="7" t="s">
        <v>9</v>
      </c>
      <c r="D31" s="8" t="s">
        <v>10</v>
      </c>
      <c r="E31" s="9">
        <v>38252.089999999997</v>
      </c>
      <c r="F31" s="9">
        <v>38252.089999999997</v>
      </c>
      <c r="G31" s="10">
        <v>0</v>
      </c>
    </row>
    <row r="32" spans="1:7" ht="13.8" x14ac:dyDescent="0.25">
      <c r="A32" s="2"/>
      <c r="B32" s="8" t="s">
        <v>67</v>
      </c>
      <c r="C32" s="7" t="s">
        <v>9</v>
      </c>
      <c r="D32" s="8" t="s">
        <v>10</v>
      </c>
      <c r="E32" s="9">
        <v>2390.7600000000002</v>
      </c>
      <c r="F32" s="9">
        <v>2390.7600000000002</v>
      </c>
      <c r="G32" s="10">
        <v>0</v>
      </c>
    </row>
    <row r="33" spans="1:7" ht="13.8" x14ac:dyDescent="0.25">
      <c r="A33" s="2"/>
      <c r="B33" s="8" t="s">
        <v>68</v>
      </c>
      <c r="C33" s="7" t="s">
        <v>52</v>
      </c>
      <c r="D33" s="8" t="s">
        <v>10</v>
      </c>
      <c r="E33" s="9">
        <v>2390.7600000000002</v>
      </c>
      <c r="F33" s="9">
        <v>2390.7600000000002</v>
      </c>
      <c r="G33" s="10">
        <v>0</v>
      </c>
    </row>
    <row r="34" spans="1:7" ht="13.8" x14ac:dyDescent="0.25">
      <c r="A34" s="2"/>
      <c r="B34" s="8" t="s">
        <v>69</v>
      </c>
      <c r="C34" s="7"/>
      <c r="D34" s="8"/>
      <c r="E34" s="10">
        <f t="shared" ref="E34:G34" si="0">SUM(E5:E33)</f>
        <v>193651.24000000002</v>
      </c>
      <c r="F34" s="10">
        <f t="shared" si="0"/>
        <v>193651.24000000002</v>
      </c>
      <c r="G34" s="10">
        <f t="shared" si="0"/>
        <v>0</v>
      </c>
    </row>
    <row r="35" spans="1:7" ht="57" customHeight="1" x14ac:dyDescent="0.3">
      <c r="A35" s="13"/>
      <c r="B35" s="31" t="s">
        <v>70</v>
      </c>
      <c r="C35" s="36"/>
      <c r="D35" s="36"/>
      <c r="E35" s="36"/>
      <c r="F35" s="36"/>
      <c r="G35" s="36"/>
    </row>
    <row r="36" spans="1:7" ht="70.2" customHeight="1" x14ac:dyDescent="0.3">
      <c r="A36" s="13"/>
      <c r="B36" s="31" t="s">
        <v>71</v>
      </c>
      <c r="C36" s="36"/>
      <c r="D36" s="36"/>
      <c r="E36" s="36"/>
      <c r="F36" s="36"/>
      <c r="G36" s="36"/>
    </row>
  </sheetData>
  <mergeCells count="5">
    <mergeCell ref="B1:G1"/>
    <mergeCell ref="B2:G2"/>
    <mergeCell ref="B3:G3"/>
    <mergeCell ref="B35:G35"/>
    <mergeCell ref="B36:G3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G32"/>
  <sheetViews>
    <sheetView workbookViewId="0">
      <selection activeCell="D33" sqref="D33"/>
    </sheetView>
  </sheetViews>
  <sheetFormatPr defaultColWidth="12.59765625" defaultRowHeight="15" customHeight="1" x14ac:dyDescent="0.25"/>
  <cols>
    <col min="1" max="1" width="5.09765625" customWidth="1"/>
    <col min="2" max="2" width="23.69921875" customWidth="1"/>
    <col min="4" max="4" width="25.19921875" customWidth="1"/>
    <col min="5" max="5" width="17.8984375" customWidth="1"/>
    <col min="6" max="6" width="18.3984375" customWidth="1"/>
    <col min="7" max="7" width="18.19921875" customWidth="1"/>
  </cols>
  <sheetData>
    <row r="1" spans="1:7" x14ac:dyDescent="0.25">
      <c r="A1" s="2"/>
      <c r="B1" s="25" t="s">
        <v>0</v>
      </c>
      <c r="C1" s="26"/>
      <c r="D1" s="26"/>
      <c r="E1" s="26"/>
      <c r="F1" s="26"/>
      <c r="G1" s="26"/>
    </row>
    <row r="2" spans="1:7" x14ac:dyDescent="0.25">
      <c r="A2" s="2"/>
      <c r="B2" s="25" t="s">
        <v>1</v>
      </c>
      <c r="C2" s="26"/>
      <c r="D2" s="26"/>
      <c r="E2" s="26"/>
      <c r="F2" s="26"/>
      <c r="G2" s="26"/>
    </row>
    <row r="3" spans="1:7" x14ac:dyDescent="0.25">
      <c r="A3" s="2"/>
      <c r="B3" s="27" t="s">
        <v>39</v>
      </c>
      <c r="C3" s="28"/>
      <c r="D3" s="28"/>
      <c r="E3" s="28"/>
      <c r="F3" s="28"/>
      <c r="G3" s="28"/>
    </row>
    <row r="4" spans="1:7" ht="28.2" x14ac:dyDescent="0.3">
      <c r="A4" s="3"/>
      <c r="B4" s="4" t="s">
        <v>2</v>
      </c>
      <c r="C4" s="4" t="s">
        <v>3</v>
      </c>
      <c r="D4" s="4" t="s">
        <v>4</v>
      </c>
      <c r="E4" s="4" t="s">
        <v>5</v>
      </c>
      <c r="F4" s="4" t="s">
        <v>6</v>
      </c>
      <c r="G4" s="4" t="s">
        <v>7</v>
      </c>
    </row>
    <row r="5" spans="1:7" ht="15" customHeight="1" x14ac:dyDescent="0.3">
      <c r="A5" s="5"/>
      <c r="B5" s="8" t="s">
        <v>41</v>
      </c>
      <c r="C5" s="7" t="s">
        <v>9</v>
      </c>
      <c r="D5" s="8" t="s">
        <v>18</v>
      </c>
      <c r="E5" s="9">
        <v>2748.03</v>
      </c>
      <c r="F5" s="9">
        <v>2748.03</v>
      </c>
      <c r="G5" s="10">
        <v>0</v>
      </c>
    </row>
    <row r="6" spans="1:7" ht="15" customHeight="1" x14ac:dyDescent="0.3">
      <c r="A6" s="5"/>
      <c r="B6" s="8" t="s">
        <v>42</v>
      </c>
      <c r="C6" s="7" t="s">
        <v>9</v>
      </c>
      <c r="D6" s="8" t="s">
        <v>18</v>
      </c>
      <c r="E6" s="9">
        <v>5496.06</v>
      </c>
      <c r="F6" s="9">
        <v>5496.06</v>
      </c>
      <c r="G6" s="10">
        <v>0</v>
      </c>
    </row>
    <row r="7" spans="1:7" ht="15" customHeight="1" x14ac:dyDescent="0.3">
      <c r="A7" s="5"/>
      <c r="B7" s="11" t="s">
        <v>72</v>
      </c>
      <c r="C7" s="12" t="s">
        <v>9</v>
      </c>
      <c r="D7" s="11" t="s">
        <v>18</v>
      </c>
      <c r="E7" s="9">
        <v>2748.03</v>
      </c>
      <c r="F7" s="9">
        <v>2748.03</v>
      </c>
      <c r="G7" s="9">
        <v>0</v>
      </c>
    </row>
    <row r="8" spans="1:7" ht="15" customHeight="1" x14ac:dyDescent="0.3">
      <c r="A8" s="5"/>
      <c r="B8" s="11" t="s">
        <v>43</v>
      </c>
      <c r="C8" s="12" t="s">
        <v>9</v>
      </c>
      <c r="D8" s="11" t="s">
        <v>18</v>
      </c>
      <c r="E8" s="9">
        <v>2748.03</v>
      </c>
      <c r="F8" s="9">
        <v>2748.03</v>
      </c>
      <c r="G8" s="9">
        <v>0</v>
      </c>
    </row>
    <row r="9" spans="1:7" ht="15" customHeight="1" x14ac:dyDescent="0.3">
      <c r="A9" s="5"/>
      <c r="B9" s="8" t="s">
        <v>44</v>
      </c>
      <c r="C9" s="7" t="s">
        <v>9</v>
      </c>
      <c r="D9" s="8" t="s">
        <v>18</v>
      </c>
      <c r="E9" s="9">
        <v>5496.06</v>
      </c>
      <c r="F9" s="9">
        <v>5496.06</v>
      </c>
      <c r="G9" s="10">
        <v>0</v>
      </c>
    </row>
    <row r="10" spans="1:7" ht="15" customHeight="1" x14ac:dyDescent="0.3">
      <c r="A10" s="5"/>
      <c r="B10" s="11" t="s">
        <v>45</v>
      </c>
      <c r="C10" s="12" t="s">
        <v>9</v>
      </c>
      <c r="D10" s="11" t="s">
        <v>18</v>
      </c>
      <c r="E10" s="9">
        <v>1374.02</v>
      </c>
      <c r="F10" s="9">
        <v>1374.02</v>
      </c>
      <c r="G10" s="9">
        <v>0</v>
      </c>
    </row>
    <row r="11" spans="1:7" ht="15" customHeight="1" x14ac:dyDescent="0.3">
      <c r="A11" s="5"/>
      <c r="B11" s="8" t="s">
        <v>73</v>
      </c>
      <c r="C11" s="7" t="s">
        <v>9</v>
      </c>
      <c r="D11" s="8" t="s">
        <v>18</v>
      </c>
      <c r="E11" s="9">
        <v>8244.09</v>
      </c>
      <c r="F11" s="9">
        <v>8244.09</v>
      </c>
      <c r="G11" s="10">
        <v>0</v>
      </c>
    </row>
    <row r="12" spans="1:7" ht="15" customHeight="1" x14ac:dyDescent="0.3">
      <c r="A12" s="5"/>
      <c r="B12" s="8" t="s">
        <v>74</v>
      </c>
      <c r="C12" s="7" t="s">
        <v>9</v>
      </c>
      <c r="D12" s="8" t="s">
        <v>18</v>
      </c>
      <c r="E12" s="9">
        <v>2748.03</v>
      </c>
      <c r="F12" s="9">
        <v>2748.03</v>
      </c>
      <c r="G12" s="10">
        <v>0</v>
      </c>
    </row>
    <row r="13" spans="1:7" ht="15" customHeight="1" x14ac:dyDescent="0.3">
      <c r="A13" s="5"/>
      <c r="B13" s="8" t="s">
        <v>47</v>
      </c>
      <c r="C13" s="7" t="s">
        <v>9</v>
      </c>
      <c r="D13" s="8" t="s">
        <v>18</v>
      </c>
      <c r="E13" s="9">
        <v>2748.03</v>
      </c>
      <c r="F13" s="9">
        <v>2748.03</v>
      </c>
      <c r="G13" s="10">
        <v>0</v>
      </c>
    </row>
    <row r="14" spans="1:7" ht="15" customHeight="1" x14ac:dyDescent="0.3">
      <c r="A14" s="5"/>
      <c r="B14" s="8" t="s">
        <v>48</v>
      </c>
      <c r="C14" s="7" t="s">
        <v>52</v>
      </c>
      <c r="D14" s="8" t="s">
        <v>18</v>
      </c>
      <c r="E14" s="9">
        <v>2748.03</v>
      </c>
      <c r="F14" s="9">
        <v>2748.03</v>
      </c>
      <c r="G14" s="10">
        <v>0</v>
      </c>
    </row>
    <row r="15" spans="1:7" ht="15" customHeight="1" x14ac:dyDescent="0.3">
      <c r="A15" s="5"/>
      <c r="B15" s="11" t="s">
        <v>49</v>
      </c>
      <c r="C15" s="12" t="s">
        <v>9</v>
      </c>
      <c r="D15" s="11" t="s">
        <v>18</v>
      </c>
      <c r="E15" s="9">
        <v>2748.03</v>
      </c>
      <c r="F15" s="9">
        <v>2748.03</v>
      </c>
      <c r="G15" s="9">
        <v>0</v>
      </c>
    </row>
    <row r="16" spans="1:7" ht="15" customHeight="1" x14ac:dyDescent="0.3">
      <c r="A16" s="5"/>
      <c r="B16" s="8" t="s">
        <v>51</v>
      </c>
      <c r="C16" s="7" t="s">
        <v>9</v>
      </c>
      <c r="D16" s="8" t="s">
        <v>18</v>
      </c>
      <c r="E16" s="9">
        <v>2748.03</v>
      </c>
      <c r="F16" s="9">
        <v>2748.03</v>
      </c>
      <c r="G16" s="10">
        <v>0</v>
      </c>
    </row>
    <row r="17" spans="1:7" ht="15" customHeight="1" x14ac:dyDescent="0.3">
      <c r="A17" s="5"/>
      <c r="B17" s="11" t="s">
        <v>56</v>
      </c>
      <c r="C17" s="12" t="s">
        <v>9</v>
      </c>
      <c r="D17" s="11" t="s">
        <v>18</v>
      </c>
      <c r="E17" s="9">
        <v>2748.03</v>
      </c>
      <c r="F17" s="9">
        <v>2748.03</v>
      </c>
      <c r="G17" s="9">
        <v>0</v>
      </c>
    </row>
    <row r="18" spans="1:7" ht="15" customHeight="1" x14ac:dyDescent="0.3">
      <c r="A18" s="5"/>
      <c r="B18" s="8" t="s">
        <v>57</v>
      </c>
      <c r="C18" s="7" t="s">
        <v>9</v>
      </c>
      <c r="D18" s="8" t="s">
        <v>18</v>
      </c>
      <c r="E18" s="9">
        <v>2748.03</v>
      </c>
      <c r="F18" s="9">
        <v>2748.03</v>
      </c>
      <c r="G18" s="10">
        <v>0</v>
      </c>
    </row>
    <row r="19" spans="1:7" ht="15" customHeight="1" x14ac:dyDescent="0.3">
      <c r="A19" s="5"/>
      <c r="B19" s="8" t="s">
        <v>75</v>
      </c>
      <c r="C19" s="7" t="s">
        <v>9</v>
      </c>
      <c r="D19" s="8" t="s">
        <v>18</v>
      </c>
      <c r="E19" s="9">
        <v>2748.03</v>
      </c>
      <c r="F19" s="9">
        <v>2748.03</v>
      </c>
      <c r="G19" s="10">
        <v>0</v>
      </c>
    </row>
    <row r="20" spans="1:7" ht="14.4" x14ac:dyDescent="0.3">
      <c r="A20" s="5"/>
      <c r="B20" s="11" t="s">
        <v>58</v>
      </c>
      <c r="C20" s="12" t="s">
        <v>9</v>
      </c>
      <c r="D20" s="11" t="s">
        <v>18</v>
      </c>
      <c r="E20" s="9">
        <v>13740.15</v>
      </c>
      <c r="F20" s="9">
        <v>13740.15</v>
      </c>
      <c r="G20" s="9">
        <v>0</v>
      </c>
    </row>
    <row r="21" spans="1:7" ht="14.4" x14ac:dyDescent="0.3">
      <c r="A21" s="5"/>
      <c r="B21" s="11" t="s">
        <v>76</v>
      </c>
      <c r="C21" s="12" t="s">
        <v>9</v>
      </c>
      <c r="D21" s="11" t="s">
        <v>18</v>
      </c>
      <c r="E21" s="9">
        <v>2748.03</v>
      </c>
      <c r="F21" s="9">
        <v>2748.03</v>
      </c>
      <c r="G21" s="9">
        <v>0</v>
      </c>
    </row>
    <row r="22" spans="1:7" ht="14.4" x14ac:dyDescent="0.3">
      <c r="A22" s="5"/>
      <c r="B22" s="8" t="s">
        <v>59</v>
      </c>
      <c r="C22" s="7" t="s">
        <v>9</v>
      </c>
      <c r="D22" s="8" t="s">
        <v>18</v>
      </c>
      <c r="E22" s="9">
        <v>2748.03</v>
      </c>
      <c r="F22" s="9">
        <v>2748.03</v>
      </c>
      <c r="G22" s="10">
        <v>0</v>
      </c>
    </row>
    <row r="23" spans="1:7" ht="14.4" x14ac:dyDescent="0.3">
      <c r="A23" s="5"/>
      <c r="B23" s="8" t="s">
        <v>77</v>
      </c>
      <c r="C23" s="7" t="s">
        <v>9</v>
      </c>
      <c r="D23" s="8" t="s">
        <v>18</v>
      </c>
      <c r="E23" s="9">
        <v>8244.09</v>
      </c>
      <c r="F23" s="9">
        <v>8244.09</v>
      </c>
      <c r="G23" s="10">
        <v>0</v>
      </c>
    </row>
    <row r="24" spans="1:7" ht="14.4" x14ac:dyDescent="0.3">
      <c r="A24" s="5"/>
      <c r="B24" s="8" t="s">
        <v>63</v>
      </c>
      <c r="C24" s="7" t="s">
        <v>9</v>
      </c>
      <c r="D24" s="8" t="s">
        <v>18</v>
      </c>
      <c r="E24" s="9">
        <v>2748.03</v>
      </c>
      <c r="F24" s="9">
        <v>2748.03</v>
      </c>
      <c r="G24" s="10">
        <v>0</v>
      </c>
    </row>
    <row r="25" spans="1:7" ht="14.4" x14ac:dyDescent="0.3">
      <c r="A25" s="5"/>
      <c r="B25" s="11" t="s">
        <v>78</v>
      </c>
      <c r="C25" s="12" t="s">
        <v>9</v>
      </c>
      <c r="D25" s="11" t="s">
        <v>18</v>
      </c>
      <c r="E25" s="9">
        <v>2748.03</v>
      </c>
      <c r="F25" s="9">
        <v>2748.03</v>
      </c>
      <c r="G25" s="9">
        <v>0</v>
      </c>
    </row>
    <row r="26" spans="1:7" ht="14.4" x14ac:dyDescent="0.3">
      <c r="A26" s="5"/>
      <c r="B26" s="8" t="s">
        <v>65</v>
      </c>
      <c r="C26" s="7" t="s">
        <v>9</v>
      </c>
      <c r="D26" s="8" t="s">
        <v>18</v>
      </c>
      <c r="E26" s="9">
        <v>8244.09</v>
      </c>
      <c r="F26" s="9">
        <v>8244.09</v>
      </c>
      <c r="G26" s="10">
        <v>0</v>
      </c>
    </row>
    <row r="27" spans="1:7" ht="14.4" x14ac:dyDescent="0.3">
      <c r="A27" s="13"/>
      <c r="B27" s="8" t="s">
        <v>66</v>
      </c>
      <c r="C27" s="7" t="s">
        <v>9</v>
      </c>
      <c r="D27" s="8" t="s">
        <v>18</v>
      </c>
      <c r="E27" s="9">
        <v>15114.17</v>
      </c>
      <c r="F27" s="9">
        <v>15114.17</v>
      </c>
      <c r="G27" s="10">
        <v>0</v>
      </c>
    </row>
    <row r="28" spans="1:7" ht="14.4" x14ac:dyDescent="0.3">
      <c r="A28" s="13"/>
      <c r="B28" s="8" t="s">
        <v>79</v>
      </c>
      <c r="C28" s="7" t="s">
        <v>9</v>
      </c>
      <c r="D28" s="8" t="s">
        <v>18</v>
      </c>
      <c r="E28" s="9">
        <v>19236.21</v>
      </c>
      <c r="F28" s="9">
        <v>19236.21</v>
      </c>
      <c r="G28" s="10">
        <v>0</v>
      </c>
    </row>
    <row r="29" spans="1:7" ht="14.4" x14ac:dyDescent="0.3">
      <c r="A29" s="13"/>
      <c r="B29" s="8" t="s">
        <v>80</v>
      </c>
      <c r="C29" s="7" t="s">
        <v>9</v>
      </c>
      <c r="D29" s="8" t="s">
        <v>18</v>
      </c>
      <c r="E29" s="9">
        <v>8244.09</v>
      </c>
      <c r="F29" s="9">
        <v>8244.09</v>
      </c>
      <c r="G29" s="10">
        <v>0</v>
      </c>
    </row>
    <row r="30" spans="1:7" ht="14.4" x14ac:dyDescent="0.3">
      <c r="A30" s="13"/>
      <c r="B30" s="8" t="s">
        <v>69</v>
      </c>
      <c r="C30" s="7"/>
      <c r="D30" s="8"/>
      <c r="E30" s="10">
        <f t="shared" ref="E30:G30" si="0">SUM(E5:E29)</f>
        <v>134653.47999999998</v>
      </c>
      <c r="F30" s="10">
        <f t="shared" si="0"/>
        <v>134653.47999999998</v>
      </c>
      <c r="G30" s="10">
        <f t="shared" si="0"/>
        <v>0</v>
      </c>
    </row>
    <row r="31" spans="1:7" s="38" customFormat="1" ht="46.2" customHeight="1" x14ac:dyDescent="0.25">
      <c r="A31" s="37"/>
      <c r="B31" s="30" t="s">
        <v>81</v>
      </c>
      <c r="C31" s="35"/>
      <c r="D31" s="35"/>
      <c r="E31" s="35"/>
      <c r="F31" s="35"/>
      <c r="G31" s="35"/>
    </row>
    <row r="32" spans="1:7" s="38" customFormat="1" ht="58.8" customHeight="1" x14ac:dyDescent="0.25">
      <c r="A32" s="37"/>
      <c r="B32" s="30" t="s">
        <v>82</v>
      </c>
      <c r="C32" s="35"/>
      <c r="D32" s="35"/>
      <c r="E32" s="35"/>
      <c r="F32" s="35"/>
      <c r="G32" s="35"/>
    </row>
  </sheetData>
  <mergeCells count="5">
    <mergeCell ref="B1:G1"/>
    <mergeCell ref="B2:G2"/>
    <mergeCell ref="B3:G3"/>
    <mergeCell ref="B31:G31"/>
    <mergeCell ref="B32:G3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Total</vt:lpstr>
      <vt:lpstr>River Hills</vt:lpstr>
      <vt:lpstr>Bremwood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Roederer, Bill [IDOE]</dc:creator>
  <cp:lastModifiedBy>Moos, Valerie [IDOE]</cp:lastModifiedBy>
  <dcterms:created xsi:type="dcterms:W3CDTF">2023-02-09T14:00:32Z</dcterms:created>
  <dcterms:modified xsi:type="dcterms:W3CDTF">2026-03-04T19:54:31Z</dcterms:modified>
</cp:coreProperties>
</file>