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Shared drives\IDOE Comm Colleges &amp; Workforce Prep\Communications\Reports\Condition Report\2019 Files\Data Tables\"/>
    </mc:Choice>
  </mc:AlternateContent>
  <xr:revisionPtr revIDLastSave="0" documentId="8_{FAC99D2F-1F99-4F61-A329-4594E574AB80}" xr6:coauthVersionLast="36" xr6:coauthVersionMax="36" xr10:uidLastSave="{00000000-0000-0000-0000-000000000000}"/>
  <bookViews>
    <workbookView xWindow="0" yWindow="0" windowWidth="19200" windowHeight="6930" tabRatio="576" firstSheet="1" activeTab="1" xr2:uid="{00000000-000D-0000-FFFF-FFFF00000000}"/>
  </bookViews>
  <sheets>
    <sheet name="Sheet1" sheetId="8" state="hidden" r:id="rId1"/>
    <sheet name="Resident &amp; Non-Resident" sheetId="35" r:id="rId2"/>
    <sheet name="Mandatory  Fees" sheetId="36" r:id="rId3"/>
    <sheet name="Cost of Enrollment (T&amp;F)" sheetId="37" r:id="rId4"/>
  </sheets>
  <calcPr calcId="191029"/>
</workbook>
</file>

<file path=xl/calcChain.xml><?xml version="1.0" encoding="utf-8"?>
<calcChain xmlns="http://schemas.openxmlformats.org/spreadsheetml/2006/main">
  <c r="G5" i="35" l="1"/>
  <c r="G6" i="35"/>
  <c r="G7" i="35"/>
  <c r="G8" i="35"/>
  <c r="G9" i="35"/>
  <c r="G10" i="35"/>
  <c r="G14" i="35"/>
  <c r="G15" i="35"/>
  <c r="G16" i="35"/>
  <c r="G18" i="35"/>
  <c r="E20" i="35" l="1"/>
  <c r="E19" i="35"/>
  <c r="B20" i="35"/>
  <c r="B19" i="35"/>
  <c r="G36" i="35" l="1"/>
  <c r="G37" i="35"/>
  <c r="G38" i="35"/>
  <c r="G40" i="35"/>
  <c r="G26" i="35"/>
  <c r="G27" i="35"/>
  <c r="G28" i="35"/>
  <c r="G29" i="35"/>
  <c r="G30" i="35"/>
  <c r="G31" i="35"/>
  <c r="G32" i="35"/>
  <c r="G25" i="35"/>
  <c r="F20" i="35"/>
  <c r="C20" i="35"/>
  <c r="B42" i="35"/>
  <c r="C41" i="35"/>
  <c r="C42" i="35" s="1"/>
  <c r="E41" i="35"/>
  <c r="F41" i="35"/>
  <c r="D26" i="35"/>
  <c r="D27" i="35"/>
  <c r="D28" i="35"/>
  <c r="D29" i="35"/>
  <c r="D30" i="35"/>
  <c r="D31" i="35"/>
  <c r="D32" i="35"/>
  <c r="D33" i="35"/>
  <c r="D34" i="35"/>
  <c r="D35" i="35"/>
  <c r="D36" i="35"/>
  <c r="D37" i="35"/>
  <c r="D38" i="35"/>
  <c r="D39" i="35"/>
  <c r="D40" i="35"/>
  <c r="D25" i="35"/>
  <c r="G41" i="35" l="1"/>
  <c r="G42" i="35"/>
  <c r="D42" i="35"/>
  <c r="D41" i="35"/>
  <c r="E42" i="35"/>
  <c r="B41" i="35"/>
  <c r="D18" i="37" l="1"/>
  <c r="E18" i="37" s="1"/>
  <c r="D17" i="37"/>
  <c r="E17" i="37" s="1"/>
  <c r="D16" i="37"/>
  <c r="E16" i="37" s="1"/>
  <c r="D15" i="37"/>
  <c r="E15" i="37" s="1"/>
  <c r="D14" i="37"/>
  <c r="E14" i="37" s="1"/>
  <c r="D13" i="37"/>
  <c r="E13" i="37" s="1"/>
  <c r="D12" i="37"/>
  <c r="E12" i="37" s="1"/>
  <c r="D11" i="37"/>
  <c r="E11" i="37" s="1"/>
  <c r="D10" i="37"/>
  <c r="E10" i="37" s="1"/>
  <c r="D9" i="37"/>
  <c r="E9" i="37" s="1"/>
  <c r="D8" i="37"/>
  <c r="E8" i="37" s="1"/>
  <c r="D7" i="37"/>
  <c r="E7" i="37" s="1"/>
  <c r="D6" i="37"/>
  <c r="E6" i="37" s="1"/>
  <c r="D5" i="37"/>
  <c r="E5" i="37" s="1"/>
  <c r="D4" i="37"/>
  <c r="E4" i="37" s="1"/>
  <c r="E20" i="37" l="1"/>
  <c r="E19" i="37"/>
  <c r="D19" i="37"/>
  <c r="C20" i="37"/>
  <c r="D20" i="37"/>
  <c r="B20" i="37"/>
  <c r="C19" i="37"/>
  <c r="B19" i="37"/>
  <c r="F42" i="35" l="1"/>
  <c r="F19" i="35"/>
  <c r="C19" i="35"/>
  <c r="D18" i="35" l="1"/>
  <c r="D17" i="35"/>
  <c r="D16" i="35"/>
  <c r="D15" i="35"/>
  <c r="D14" i="35"/>
  <c r="D13" i="35"/>
  <c r="D12" i="35"/>
  <c r="D11" i="35"/>
  <c r="D10" i="35"/>
  <c r="D9" i="35"/>
  <c r="D8" i="35"/>
  <c r="D7" i="35"/>
  <c r="D6" i="35"/>
  <c r="D5" i="35"/>
  <c r="D4" i="35"/>
  <c r="D20" i="35" s="1"/>
  <c r="D19" i="35" l="1"/>
  <c r="G4" i="35"/>
  <c r="G19" i="35" l="1"/>
  <c r="G20" i="35"/>
</calcChain>
</file>

<file path=xl/sharedStrings.xml><?xml version="1.0" encoding="utf-8"?>
<sst xmlns="http://schemas.openxmlformats.org/spreadsheetml/2006/main" count="141" uniqueCount="59">
  <si>
    <t>Community College</t>
  </si>
  <si>
    <t>Northeast Iowa</t>
  </si>
  <si>
    <t xml:space="preserve">North Iowa Area </t>
  </si>
  <si>
    <t>Iowa Lakes</t>
  </si>
  <si>
    <t xml:space="preserve">Northwest Iowa </t>
  </si>
  <si>
    <t>Iowa Central</t>
  </si>
  <si>
    <t>Hawkeye</t>
  </si>
  <si>
    <t>Eastern Iowa</t>
  </si>
  <si>
    <t>Kirkwood</t>
  </si>
  <si>
    <t xml:space="preserve">Des Moines Area </t>
  </si>
  <si>
    <t>Western Iowa Tech</t>
  </si>
  <si>
    <t xml:space="preserve">Iowa Western </t>
  </si>
  <si>
    <t>Southwestern</t>
  </si>
  <si>
    <t xml:space="preserve">Southeastern </t>
  </si>
  <si>
    <t>Northwest Iowa</t>
  </si>
  <si>
    <t>Iowa Western</t>
  </si>
  <si>
    <t>Southeastern</t>
  </si>
  <si>
    <t>North Iowa Area</t>
  </si>
  <si>
    <t>Des Moines Area</t>
  </si>
  <si>
    <t>State Average</t>
  </si>
  <si>
    <t>Indian Hills</t>
  </si>
  <si>
    <t>State Average (1)</t>
  </si>
  <si>
    <t>General</t>
  </si>
  <si>
    <t>Activity</t>
  </si>
  <si>
    <t>Technology</t>
  </si>
  <si>
    <t>Iowa Valley</t>
  </si>
  <si>
    <t>Matriculation</t>
  </si>
  <si>
    <t xml:space="preserve">Iowa Valley </t>
  </si>
  <si>
    <t>Standard Deviation</t>
  </si>
  <si>
    <t>Service/Technology</t>
  </si>
  <si>
    <t>Tuition ($)</t>
  </si>
  <si>
    <t>Fees ($)</t>
  </si>
  <si>
    <t>Iowa Valley (Ellsworth)</t>
  </si>
  <si>
    <t>Iowa Valley (Marshalltown)</t>
  </si>
  <si>
    <t>%</t>
  </si>
  <si>
    <t>Fee ($)</t>
  </si>
  <si>
    <t>Description</t>
  </si>
  <si>
    <t>College</t>
  </si>
  <si>
    <t>Material/Lab/Supplies</t>
  </si>
  <si>
    <t>Student activities</t>
  </si>
  <si>
    <t>Course</t>
  </si>
  <si>
    <t>Student</t>
  </si>
  <si>
    <t>Facility</t>
  </si>
  <si>
    <t>Materials/Technology</t>
  </si>
  <si>
    <t>No fees</t>
  </si>
  <si>
    <t>College service</t>
  </si>
  <si>
    <t>Student activity and computer</t>
  </si>
  <si>
    <t>Difference</t>
  </si>
  <si>
    <t>$</t>
  </si>
  <si>
    <t>Average</t>
  </si>
  <si>
    <t>Std. Dev.</t>
  </si>
  <si>
    <t>Change (%)</t>
  </si>
  <si>
    <t>Cost of Enrollment (T+F)</t>
  </si>
  <si>
    <t>2018-2019</t>
  </si>
  <si>
    <t>8-1. Resident Tuition and Fees Per Semester Credit Hour, 2018-2020 Academic Years</t>
  </si>
  <si>
    <t>2019-2020</t>
  </si>
  <si>
    <t>8-2. Non-Resident Tuition and Fees Per Credit Hour, 2018-2020 Academic Years</t>
  </si>
  <si>
    <t>8-3. Mandatory Fees for Full-Time Students: 2018-2020 Academic Years</t>
  </si>
  <si>
    <t>8-4. Year-to-year Comparison of Cost of Enrollment (In-State Tuition &amp; Mandatory Fees):  AY 2018-20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</si>
</sst>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"/>
  </numFmts>
  <fonts count="17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rgb="FF000000"/>
      <name val="Myriad Pro"/>
      <family val="2"/>
    </font>
    <font>
      <sz val="9"/>
      <color rgb="FF000000"/>
      <name val="Myriad Pro"/>
      <family val="2"/>
    </font>
    <font>
      <b/>
      <u/>
      <sz val="9"/>
      <color rgb="FF000000"/>
      <name val="Myriad Pro"/>
      <family val="2"/>
    </font>
    <font>
      <b/>
      <sz val="11"/>
      <name val="Century Gothic"/>
      <family val="2"/>
    </font>
    <font>
      <sz val="10"/>
      <name val="Century Gothic"/>
      <family val="2"/>
    </font>
    <font>
      <sz val="9"/>
      <name val="Myriad Pro"/>
      <family val="2"/>
    </font>
    <font>
      <b/>
      <sz val="9"/>
      <color theme="1"/>
      <name val="Myriad Pro"/>
      <family val="2"/>
    </font>
    <font>
      <b/>
      <u/>
      <sz val="9"/>
      <name val="Myriad Pro"/>
      <family val="2"/>
    </font>
    <font>
      <b/>
      <sz val="9"/>
      <name val="Myriad Pro"/>
      <family val="2"/>
    </font>
    <font>
      <b/>
      <sz val="9"/>
      <name val="Myriad Pro"/>
    </font>
    <font>
      <b/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10">
    <xf numFmtId="0" fontId="0" fillId="0" borderId="0"/>
    <xf numFmtId="43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1" fillId="0" borderId="0"/>
    <xf numFmtId="43" fontId="1" fillId="0" borderId="0" applyFont="0" applyFill="0" applyBorder="0" applyAlignment="0" applyProtection="0"/>
  </cellStyleXfs>
  <cellXfs count="70">
    <xf numFmtId="0" fontId="0" fillId="0" borderId="0" xfId="0"/>
    <xf numFmtId="7" fontId="0" fillId="0" borderId="0" xfId="0" applyNumberFormat="1"/>
    <xf numFmtId="0" fontId="7" fillId="0" borderId="0" xfId="0" applyFont="1" applyBorder="1" applyAlignment="1">
      <alignment horizontal="left" wrapText="1"/>
    </xf>
    <xf numFmtId="2" fontId="7" fillId="0" borderId="0" xfId="0" applyNumberFormat="1" applyFont="1" applyBorder="1" applyAlignment="1">
      <alignment horizontal="right" wrapText="1"/>
    </xf>
    <xf numFmtId="2" fontId="6" fillId="0" borderId="0" xfId="0" applyNumberFormat="1" applyFont="1" applyBorder="1" applyAlignment="1">
      <alignment horizontal="right" wrapText="1"/>
    </xf>
    <xf numFmtId="0" fontId="6" fillId="0" borderId="0" xfId="0" applyFont="1" applyBorder="1" applyAlignment="1">
      <alignment horizontal="left" wrapText="1"/>
    </xf>
    <xf numFmtId="0" fontId="0" fillId="0" borderId="0" xfId="0" applyBorder="1"/>
    <xf numFmtId="0" fontId="7" fillId="0" borderId="0" xfId="0" applyFont="1" applyBorder="1" applyAlignment="1">
      <alignment horizontal="left"/>
    </xf>
    <xf numFmtId="0" fontId="6" fillId="0" borderId="2" xfId="0" applyFont="1" applyBorder="1" applyAlignment="1">
      <alignment horizontal="center" wrapText="1"/>
    </xf>
    <xf numFmtId="2" fontId="7" fillId="0" borderId="2" xfId="0" applyNumberFormat="1" applyFont="1" applyBorder="1" applyAlignment="1">
      <alignment horizontal="right" wrapText="1"/>
    </xf>
    <xf numFmtId="2" fontId="6" fillId="0" borderId="2" xfId="0" applyNumberFormat="1" applyFont="1" applyBorder="1" applyAlignment="1">
      <alignment horizontal="right" wrapText="1"/>
    </xf>
    <xf numFmtId="0" fontId="9" fillId="0" borderId="0" xfId="0" applyFont="1" applyBorder="1" applyAlignment="1">
      <alignment horizontal="left"/>
    </xf>
    <xf numFmtId="0" fontId="10" fillId="0" borderId="0" xfId="0" applyFont="1" applyBorder="1" applyAlignment="1">
      <alignment horizontal="center"/>
    </xf>
    <xf numFmtId="0" fontId="7" fillId="2" borderId="0" xfId="0" applyFont="1" applyFill="1" applyBorder="1" applyAlignment="1">
      <alignment horizontal="left" wrapText="1"/>
    </xf>
    <xf numFmtId="0" fontId="6" fillId="2" borderId="0" xfId="0" applyFont="1" applyFill="1" applyBorder="1" applyAlignment="1">
      <alignment horizontal="left" wrapText="1"/>
    </xf>
    <xf numFmtId="2" fontId="7" fillId="2" borderId="0" xfId="0" applyNumberFormat="1" applyFont="1" applyFill="1" applyBorder="1" applyAlignment="1">
      <alignment horizontal="right" wrapText="1"/>
    </xf>
    <xf numFmtId="2" fontId="6" fillId="2" borderId="0" xfId="0" applyNumberFormat="1" applyFont="1" applyFill="1" applyBorder="1" applyAlignment="1">
      <alignment horizontal="right" wrapText="1"/>
    </xf>
    <xf numFmtId="0" fontId="6" fillId="0" borderId="0" xfId="0" applyFont="1" applyBorder="1" applyAlignment="1">
      <alignment horizontal="left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center" wrapText="1"/>
    </xf>
    <xf numFmtId="2" fontId="11" fillId="0" borderId="0" xfId="0" applyNumberFormat="1" applyFont="1"/>
    <xf numFmtId="2" fontId="11" fillId="3" borderId="0" xfId="0" applyNumberFormat="1" applyFont="1" applyFill="1"/>
    <xf numFmtId="0" fontId="7" fillId="3" borderId="0" xfId="0" applyFont="1" applyFill="1" applyBorder="1" applyAlignment="1">
      <alignment horizontal="left" wrapText="1"/>
    </xf>
    <xf numFmtId="2" fontId="7" fillId="3" borderId="0" xfId="0" applyNumberFormat="1" applyFont="1" applyFill="1" applyBorder="1" applyAlignment="1">
      <alignment horizontal="right" wrapText="1"/>
    </xf>
    <xf numFmtId="2" fontId="7" fillId="3" borderId="2" xfId="0" applyNumberFormat="1" applyFont="1" applyFill="1" applyBorder="1" applyAlignment="1">
      <alignment horizontal="right" wrapText="1"/>
    </xf>
    <xf numFmtId="0" fontId="6" fillId="3" borderId="0" xfId="0" applyFont="1" applyFill="1" applyBorder="1" applyAlignment="1">
      <alignment horizontal="left" wrapText="1"/>
    </xf>
    <xf numFmtId="2" fontId="6" fillId="3" borderId="0" xfId="0" applyNumberFormat="1" applyFont="1" applyFill="1" applyBorder="1" applyAlignment="1">
      <alignment horizontal="right" wrapText="1"/>
    </xf>
    <xf numFmtId="2" fontId="11" fillId="0" borderId="0" xfId="0" applyNumberFormat="1" applyFont="1" applyBorder="1"/>
    <xf numFmtId="2" fontId="11" fillId="0" borderId="0" xfId="0" applyNumberFormat="1" applyFont="1" applyFill="1" applyBorder="1"/>
    <xf numFmtId="2" fontId="11" fillId="0" borderId="1" xfId="0" applyNumberFormat="1" applyFont="1" applyBorder="1"/>
    <xf numFmtId="2" fontId="11" fillId="3" borderId="0" xfId="0" applyNumberFormat="1" applyFont="1" applyFill="1" applyBorder="1"/>
    <xf numFmtId="2" fontId="11" fillId="3" borderId="1" xfId="0" applyNumberFormat="1" applyFont="1" applyFill="1" applyBorder="1"/>
    <xf numFmtId="0" fontId="12" fillId="0" borderId="0" xfId="0" applyFont="1" applyBorder="1"/>
    <xf numFmtId="0" fontId="11" fillId="0" borderId="0" xfId="0" applyFont="1" applyFill="1" applyBorder="1"/>
    <xf numFmtId="0" fontId="11" fillId="0" borderId="0" xfId="0" applyFont="1" applyBorder="1"/>
    <xf numFmtId="0" fontId="11" fillId="3" borderId="0" xfId="0" applyFont="1" applyFill="1" applyBorder="1"/>
    <xf numFmtId="0" fontId="11" fillId="0" borderId="0" xfId="0" applyFont="1"/>
    <xf numFmtId="164" fontId="11" fillId="0" borderId="0" xfId="0" applyNumberFormat="1" applyFont="1"/>
    <xf numFmtId="0" fontId="14" fillId="0" borderId="0" xfId="0" applyFont="1"/>
    <xf numFmtId="0" fontId="14" fillId="0" borderId="0" xfId="0" quotePrefix="1" applyFont="1" applyAlignment="1">
      <alignment horizontal="right"/>
    </xf>
    <xf numFmtId="0" fontId="14" fillId="0" borderId="0" xfId="0" applyFont="1" applyAlignment="1">
      <alignment horizontal="right"/>
    </xf>
    <xf numFmtId="0" fontId="14" fillId="0" borderId="1" xfId="0" applyFont="1" applyBorder="1" applyAlignment="1">
      <alignment horizontal="right"/>
    </xf>
    <xf numFmtId="0" fontId="12" fillId="0" borderId="0" xfId="0" quotePrefix="1" applyFont="1" applyBorder="1" applyAlignment="1">
      <alignment horizontal="right"/>
    </xf>
    <xf numFmtId="0" fontId="11" fillId="3" borderId="0" xfId="0" applyFont="1" applyFill="1"/>
    <xf numFmtId="164" fontId="11" fillId="3" borderId="0" xfId="0" applyNumberFormat="1" applyFont="1" applyFill="1"/>
    <xf numFmtId="0" fontId="8" fillId="0" borderId="0" xfId="0" applyFont="1" applyBorder="1" applyAlignment="1">
      <alignment wrapText="1"/>
    </xf>
    <xf numFmtId="2" fontId="15" fillId="3" borderId="1" xfId="0" applyNumberFormat="1" applyFont="1" applyFill="1" applyBorder="1"/>
    <xf numFmtId="0" fontId="15" fillId="0" borderId="5" xfId="0" applyFont="1" applyBorder="1"/>
    <xf numFmtId="2" fontId="15" fillId="0" borderId="5" xfId="0" applyNumberFormat="1" applyFont="1" applyBorder="1"/>
    <xf numFmtId="2" fontId="15" fillId="0" borderId="6" xfId="0" applyNumberFormat="1" applyFont="1" applyBorder="1"/>
    <xf numFmtId="164" fontId="15" fillId="0" borderId="5" xfId="0" applyNumberFormat="1" applyFont="1" applyBorder="1"/>
    <xf numFmtId="0" fontId="15" fillId="3" borderId="0" xfId="0" applyFont="1" applyFill="1" applyBorder="1"/>
    <xf numFmtId="2" fontId="15" fillId="3" borderId="0" xfId="0" applyNumberFormat="1" applyFont="1" applyFill="1" applyBorder="1"/>
    <xf numFmtId="164" fontId="15" fillId="3" borderId="0" xfId="0" applyNumberFormat="1" applyFont="1" applyFill="1" applyBorder="1"/>
    <xf numFmtId="0" fontId="6" fillId="0" borderId="0" xfId="0" applyFont="1" applyBorder="1" applyAlignment="1">
      <alignment horizontal="center" wrapText="1"/>
    </xf>
    <xf numFmtId="0" fontId="16" fillId="0" borderId="0" xfId="0" applyFont="1" applyBorder="1" applyAlignment="1">
      <alignment horizontal="left"/>
    </xf>
    <xf numFmtId="0" fontId="8" fillId="0" borderId="2" xfId="0" applyFont="1" applyBorder="1" applyAlignment="1">
      <alignment wrapText="1"/>
    </xf>
    <xf numFmtId="2" fontId="7" fillId="4" borderId="2" xfId="0" applyNumberFormat="1" applyFont="1" applyFill="1" applyBorder="1" applyAlignment="1">
      <alignment horizontal="right" wrapText="1"/>
    </xf>
    <xf numFmtId="2" fontId="7" fillId="2" borderId="2" xfId="0" applyNumberFormat="1" applyFont="1" applyFill="1" applyBorder="1" applyAlignment="1">
      <alignment horizontal="right" wrapText="1"/>
    </xf>
    <xf numFmtId="2" fontId="6" fillId="3" borderId="2" xfId="0" applyNumberFormat="1" applyFont="1" applyFill="1" applyBorder="1" applyAlignment="1">
      <alignment horizontal="right" wrapText="1"/>
    </xf>
    <xf numFmtId="0" fontId="6" fillId="0" borderId="0" xfId="0" applyFont="1" applyBorder="1" applyAlignment="1">
      <alignment horizontal="center" wrapText="1"/>
    </xf>
    <xf numFmtId="2" fontId="11" fillId="0" borderId="2" xfId="0" applyNumberFormat="1" applyFont="1" applyBorder="1"/>
    <xf numFmtId="0" fontId="6" fillId="0" borderId="0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4" xfId="0" applyFont="1" applyBorder="1" applyAlignment="1">
      <alignment horizont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" xfId="0" applyFont="1" applyBorder="1" applyAlignment="1">
      <alignment horizontal="center"/>
    </xf>
    <xf numFmtId="0" fontId="16" fillId="0" borderId="0" xfId="0" applyFont="1" applyBorder="1" applyAlignment="1">
      <alignment horizontal="left" wrapText="1"/>
    </xf>
    <xf numFmtId="0" fontId="0" fillId="0" borderId="0" xfId="0" applyAlignment="1">
      <alignment wrapText="1"/>
    </xf>
  </cellXfs>
  <cellStyles count="10">
    <cellStyle name="Comma 2" xfId="1" xr:uid="{00000000-0005-0000-0000-000000000000}"/>
    <cellStyle name="Comma 3" xfId="3" xr:uid="{00000000-0005-0000-0000-000001000000}"/>
    <cellStyle name="Comma 3 2" xfId="9" xr:uid="{00000000-0005-0000-0000-000002000000}"/>
    <cellStyle name="Currency 2" xfId="5" xr:uid="{00000000-0005-0000-0000-000003000000}"/>
    <cellStyle name="Normal" xfId="0" builtinId="0"/>
    <cellStyle name="Normal 2" xfId="2" xr:uid="{00000000-0005-0000-0000-000005000000}"/>
    <cellStyle name="Normal 2 2" xfId="8" xr:uid="{00000000-0005-0000-0000-000006000000}"/>
    <cellStyle name="Normal 3" xfId="4" xr:uid="{00000000-0005-0000-0000-000007000000}"/>
    <cellStyle name="Normal 4" xfId="7" xr:uid="{00000000-0005-0000-0000-000008000000}"/>
    <cellStyle name="Percent 2" xfId="6" xr:uid="{00000000-0005-0000-0000-000009000000}"/>
  </cellStyles>
  <dxfs count="16"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</dxfs>
  <tableStyles count="0" defaultTableStyle="TableStyleMedium9" defaultPivotStyle="PivotStyleLight16"/>
  <colors>
    <mruColors>
      <color rgb="FF000000"/>
      <color rgb="FFCCCC99"/>
      <color rgb="FF777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6"/>
  <sheetViews>
    <sheetView workbookViewId="0">
      <selection activeCell="E21" sqref="E21"/>
    </sheetView>
  </sheetViews>
  <sheetFormatPr defaultRowHeight="12.5"/>
  <cols>
    <col min="1" max="1" width="17" bestFit="1" customWidth="1"/>
  </cols>
  <sheetData>
    <row r="1" spans="1:2">
      <c r="A1" t="s">
        <v>27</v>
      </c>
      <c r="B1" s="1">
        <v>185</v>
      </c>
    </row>
    <row r="2" spans="1:2">
      <c r="A2" t="s">
        <v>14</v>
      </c>
      <c r="B2" s="1">
        <v>170</v>
      </c>
    </row>
    <row r="3" spans="1:2">
      <c r="A3" t="s">
        <v>3</v>
      </c>
      <c r="B3" s="1">
        <v>168.03333333333333</v>
      </c>
    </row>
    <row r="4" spans="1:2">
      <c r="A4" t="s">
        <v>1</v>
      </c>
      <c r="B4" s="1">
        <v>163</v>
      </c>
    </row>
    <row r="5" spans="1:2">
      <c r="A5" t="s">
        <v>10</v>
      </c>
      <c r="B5" s="1">
        <v>149</v>
      </c>
    </row>
    <row r="6" spans="1:2">
      <c r="A6" t="s">
        <v>5</v>
      </c>
      <c r="B6" s="1">
        <v>146</v>
      </c>
    </row>
    <row r="7" spans="1:2">
      <c r="A7" t="s">
        <v>12</v>
      </c>
      <c r="B7" s="1">
        <v>146</v>
      </c>
    </row>
    <row r="8" spans="1:2">
      <c r="A8" t="s">
        <v>15</v>
      </c>
      <c r="B8" s="1">
        <v>145</v>
      </c>
    </row>
    <row r="9" spans="1:2">
      <c r="A9" t="s">
        <v>21</v>
      </c>
      <c r="B9" s="1">
        <v>144.90288888888887</v>
      </c>
    </row>
    <row r="10" spans="1:2">
      <c r="A10" t="s">
        <v>17</v>
      </c>
      <c r="B10" s="1">
        <v>144.51000000000002</v>
      </c>
    </row>
    <row r="11" spans="1:2">
      <c r="A11" t="s">
        <v>6</v>
      </c>
      <c r="B11" s="1">
        <v>140</v>
      </c>
    </row>
    <row r="12" spans="1:2">
      <c r="A12" t="s">
        <v>20</v>
      </c>
      <c r="B12" s="1">
        <v>130</v>
      </c>
    </row>
    <row r="13" spans="1:2">
      <c r="A13" t="s">
        <v>16</v>
      </c>
      <c r="B13" s="1">
        <v>126</v>
      </c>
    </row>
    <row r="14" spans="1:2">
      <c r="A14" t="s">
        <v>18</v>
      </c>
      <c r="B14" s="1">
        <v>125</v>
      </c>
    </row>
    <row r="15" spans="1:2">
      <c r="A15" t="s">
        <v>7</v>
      </c>
      <c r="B15" s="1">
        <v>118</v>
      </c>
    </row>
    <row r="16" spans="1:2">
      <c r="A16" t="s">
        <v>8</v>
      </c>
      <c r="B16" s="1">
        <v>118</v>
      </c>
    </row>
  </sheetData>
  <sortState ref="A1:B16">
    <sortCondition descending="1" ref="B1:B16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2"/>
  <sheetViews>
    <sheetView tabSelected="1" workbookViewId="0">
      <selection activeCell="K33" sqref="K33"/>
    </sheetView>
  </sheetViews>
  <sheetFormatPr defaultRowHeight="12.5"/>
  <cols>
    <col min="1" max="1" width="21.1796875" bestFit="1" customWidth="1"/>
    <col min="2" max="3" width="9.54296875" bestFit="1" customWidth="1"/>
    <col min="4" max="4" width="9.7265625" customWidth="1"/>
    <col min="5" max="6" width="9.54296875" bestFit="1" customWidth="1"/>
    <col min="7" max="7" width="10" customWidth="1"/>
  </cols>
  <sheetData>
    <row r="1" spans="1:7">
      <c r="A1" s="55" t="s">
        <v>54</v>
      </c>
      <c r="B1" s="12"/>
      <c r="C1" s="12"/>
      <c r="D1" s="12"/>
      <c r="E1" s="12"/>
      <c r="F1" s="12"/>
      <c r="G1" s="12"/>
    </row>
    <row r="2" spans="1:7">
      <c r="A2" s="62" t="s">
        <v>0</v>
      </c>
      <c r="B2" s="63" t="s">
        <v>30</v>
      </c>
      <c r="C2" s="63"/>
      <c r="D2" s="45"/>
      <c r="E2" s="64" t="s">
        <v>31</v>
      </c>
      <c r="F2" s="63"/>
      <c r="G2" s="45"/>
    </row>
    <row r="3" spans="1:7" ht="23">
      <c r="A3" s="62"/>
      <c r="B3" s="60" t="s">
        <v>53</v>
      </c>
      <c r="C3" s="18" t="s">
        <v>55</v>
      </c>
      <c r="D3" s="8" t="s">
        <v>51</v>
      </c>
      <c r="E3" s="60" t="s">
        <v>53</v>
      </c>
      <c r="F3" s="18" t="s">
        <v>55</v>
      </c>
      <c r="G3" s="19" t="s">
        <v>51</v>
      </c>
    </row>
    <row r="4" spans="1:7">
      <c r="A4" s="22" t="s">
        <v>1</v>
      </c>
      <c r="B4" s="30">
        <v>170</v>
      </c>
      <c r="C4" s="30">
        <v>174</v>
      </c>
      <c r="D4" s="24">
        <f t="shared" ref="D4:D18" si="0">100*((C4-B4)/B4)</f>
        <v>2.3529411764705883</v>
      </c>
      <c r="E4" s="23">
        <v>24</v>
      </c>
      <c r="F4" s="23">
        <v>24</v>
      </c>
      <c r="G4" s="23">
        <f t="shared" ref="G4:G18" si="1">100*((F4-E4)/E4)</f>
        <v>0</v>
      </c>
    </row>
    <row r="5" spans="1:7">
      <c r="A5" s="2" t="s">
        <v>17</v>
      </c>
      <c r="B5" s="27">
        <v>154.25</v>
      </c>
      <c r="C5" s="27">
        <v>159.75</v>
      </c>
      <c r="D5" s="9">
        <f t="shared" si="0"/>
        <v>3.5656401944894651</v>
      </c>
      <c r="E5" s="3">
        <v>26</v>
      </c>
      <c r="F5" s="3">
        <v>27</v>
      </c>
      <c r="G5" s="3">
        <f t="shared" si="1"/>
        <v>3.8461538461538463</v>
      </c>
    </row>
    <row r="6" spans="1:7">
      <c r="A6" s="22" t="s">
        <v>3</v>
      </c>
      <c r="B6" s="30">
        <v>179</v>
      </c>
      <c r="C6" s="30">
        <v>183</v>
      </c>
      <c r="D6" s="24">
        <f t="shared" si="0"/>
        <v>2.2346368715083798</v>
      </c>
      <c r="E6" s="23">
        <v>22.25</v>
      </c>
      <c r="F6" s="23">
        <v>22.25</v>
      </c>
      <c r="G6" s="23">
        <f t="shared" si="1"/>
        <v>0</v>
      </c>
    </row>
    <row r="7" spans="1:7">
      <c r="A7" s="2" t="s">
        <v>14</v>
      </c>
      <c r="B7" s="28">
        <v>169</v>
      </c>
      <c r="C7" s="28">
        <v>173</v>
      </c>
      <c r="D7" s="9">
        <f t="shared" si="0"/>
        <v>2.3668639053254439</v>
      </c>
      <c r="E7" s="3">
        <v>28</v>
      </c>
      <c r="F7" s="3">
        <v>28</v>
      </c>
      <c r="G7" s="3">
        <f t="shared" si="1"/>
        <v>0</v>
      </c>
    </row>
    <row r="8" spans="1:7">
      <c r="A8" s="22" t="s">
        <v>5</v>
      </c>
      <c r="B8" s="30">
        <v>169</v>
      </c>
      <c r="C8" s="30">
        <v>174</v>
      </c>
      <c r="D8" s="24">
        <f t="shared" si="0"/>
        <v>2.9585798816568047</v>
      </c>
      <c r="E8" s="23">
        <v>14</v>
      </c>
      <c r="F8" s="23">
        <v>24</v>
      </c>
      <c r="G8" s="23">
        <f t="shared" si="1"/>
        <v>71.428571428571431</v>
      </c>
    </row>
    <row r="9" spans="1:7">
      <c r="A9" s="2" t="s">
        <v>25</v>
      </c>
      <c r="B9" s="28">
        <v>173</v>
      </c>
      <c r="C9" s="28">
        <v>178</v>
      </c>
      <c r="D9" s="9">
        <f t="shared" si="0"/>
        <v>2.8901734104046244</v>
      </c>
      <c r="E9" s="3">
        <v>26</v>
      </c>
      <c r="F9" s="3">
        <v>26</v>
      </c>
      <c r="G9" s="3">
        <f t="shared" si="1"/>
        <v>0</v>
      </c>
    </row>
    <row r="10" spans="1:7">
      <c r="A10" s="22" t="s">
        <v>6</v>
      </c>
      <c r="B10" s="30">
        <v>179</v>
      </c>
      <c r="C10" s="30">
        <v>187</v>
      </c>
      <c r="D10" s="24">
        <f t="shared" si="0"/>
        <v>4.4692737430167595</v>
      </c>
      <c r="E10" s="23">
        <v>8</v>
      </c>
      <c r="F10" s="23">
        <v>8.5</v>
      </c>
      <c r="G10" s="23">
        <f t="shared" si="1"/>
        <v>6.25</v>
      </c>
    </row>
    <row r="11" spans="1:7">
      <c r="A11" s="2" t="s">
        <v>7</v>
      </c>
      <c r="B11" s="27">
        <v>162</v>
      </c>
      <c r="C11" s="27">
        <v>168</v>
      </c>
      <c r="D11" s="9">
        <f t="shared" si="0"/>
        <v>3.7037037037037033</v>
      </c>
      <c r="E11" s="3">
        <v>0</v>
      </c>
      <c r="F11" s="3">
        <v>0</v>
      </c>
      <c r="G11" s="3"/>
    </row>
    <row r="12" spans="1:7">
      <c r="A12" s="22" t="s">
        <v>8</v>
      </c>
      <c r="B12" s="30">
        <v>169</v>
      </c>
      <c r="C12" s="30">
        <v>176</v>
      </c>
      <c r="D12" s="24">
        <f t="shared" si="0"/>
        <v>4.1420118343195274</v>
      </c>
      <c r="E12" s="23">
        <v>0</v>
      </c>
      <c r="F12" s="23">
        <v>0</v>
      </c>
      <c r="G12" s="23"/>
    </row>
    <row r="13" spans="1:7">
      <c r="A13" s="2" t="s">
        <v>18</v>
      </c>
      <c r="B13" s="27">
        <v>156</v>
      </c>
      <c r="C13" s="27">
        <v>160</v>
      </c>
      <c r="D13" s="9">
        <f t="shared" si="0"/>
        <v>2.5641025641025639</v>
      </c>
      <c r="E13" s="3">
        <v>0</v>
      </c>
      <c r="F13" s="3">
        <v>0</v>
      </c>
      <c r="G13" s="3"/>
    </row>
    <row r="14" spans="1:7">
      <c r="A14" s="22" t="s">
        <v>10</v>
      </c>
      <c r="B14" s="30">
        <v>149</v>
      </c>
      <c r="C14" s="30">
        <v>153</v>
      </c>
      <c r="D14" s="24">
        <f t="shared" si="0"/>
        <v>2.6845637583892619</v>
      </c>
      <c r="E14" s="23">
        <v>29</v>
      </c>
      <c r="F14" s="23">
        <v>29</v>
      </c>
      <c r="G14" s="23">
        <f t="shared" si="1"/>
        <v>0</v>
      </c>
    </row>
    <row r="15" spans="1:7">
      <c r="A15" s="2" t="s">
        <v>15</v>
      </c>
      <c r="B15" s="28">
        <v>169</v>
      </c>
      <c r="C15" s="28">
        <v>178</v>
      </c>
      <c r="D15" s="9">
        <f t="shared" si="0"/>
        <v>5.3254437869822491</v>
      </c>
      <c r="E15" s="3">
        <v>17</v>
      </c>
      <c r="F15" s="3">
        <v>17</v>
      </c>
      <c r="G15" s="3">
        <f t="shared" si="1"/>
        <v>0</v>
      </c>
    </row>
    <row r="16" spans="1:7">
      <c r="A16" s="22" t="s">
        <v>12</v>
      </c>
      <c r="B16" s="30">
        <v>171</v>
      </c>
      <c r="C16" s="30">
        <v>177</v>
      </c>
      <c r="D16" s="24">
        <f t="shared" si="0"/>
        <v>3.5087719298245612</v>
      </c>
      <c r="E16" s="23">
        <v>13</v>
      </c>
      <c r="F16" s="23">
        <v>13</v>
      </c>
      <c r="G16" s="23">
        <f t="shared" si="1"/>
        <v>0</v>
      </c>
    </row>
    <row r="17" spans="1:7">
      <c r="A17" s="2" t="s">
        <v>20</v>
      </c>
      <c r="B17" s="27">
        <v>176</v>
      </c>
      <c r="C17" s="27">
        <v>180</v>
      </c>
      <c r="D17" s="9">
        <f t="shared" si="0"/>
        <v>2.2727272727272729</v>
      </c>
      <c r="E17" s="3">
        <v>0</v>
      </c>
      <c r="F17" s="3">
        <v>0</v>
      </c>
      <c r="G17" s="3"/>
    </row>
    <row r="18" spans="1:7">
      <c r="A18" s="22" t="s">
        <v>16</v>
      </c>
      <c r="B18" s="30">
        <v>181</v>
      </c>
      <c r="C18" s="30">
        <v>184</v>
      </c>
      <c r="D18" s="24">
        <f t="shared" si="0"/>
        <v>1.6574585635359116</v>
      </c>
      <c r="E18" s="23">
        <v>5</v>
      </c>
      <c r="F18" s="23">
        <v>5</v>
      </c>
      <c r="G18" s="23">
        <f t="shared" si="1"/>
        <v>0</v>
      </c>
    </row>
    <row r="19" spans="1:7">
      <c r="A19" s="5" t="s">
        <v>19</v>
      </c>
      <c r="B19" s="4">
        <f t="shared" ref="B19" si="2">AVERAGE(B4:B18)</f>
        <v>168.41666666666666</v>
      </c>
      <c r="C19" s="4">
        <f t="shared" ref="C19:F19" si="3">AVERAGE(C4:C18)</f>
        <v>173.65</v>
      </c>
      <c r="D19" s="10">
        <f t="shared" si="3"/>
        <v>3.1131261730971409</v>
      </c>
      <c r="E19" s="4">
        <f t="shared" ref="E19" si="4">AVERAGE(E4:E18)</f>
        <v>14.15</v>
      </c>
      <c r="F19" s="4">
        <f t="shared" si="3"/>
        <v>14.916666666666666</v>
      </c>
      <c r="G19" s="4">
        <f>AVERAGE(G4:G18)</f>
        <v>7.4113386613386609</v>
      </c>
    </row>
    <row r="20" spans="1:7">
      <c r="A20" s="25" t="s">
        <v>28</v>
      </c>
      <c r="B20" s="26">
        <f>STDEV(B4:B18)</f>
        <v>9.4281430277855325</v>
      </c>
      <c r="C20" s="26">
        <f>STDEV(C4:C18)</f>
        <v>9.6592849483947685</v>
      </c>
      <c r="D20" s="26">
        <f>STDEV(D4:D18)</f>
        <v>0.99256641363973119</v>
      </c>
      <c r="E20" s="26">
        <f>STDEV(E4:E18)</f>
        <v>11.300205434289364</v>
      </c>
      <c r="F20" s="26">
        <f>STDEV(F4:F18)</f>
        <v>11.633413494061386</v>
      </c>
      <c r="G20" s="26">
        <f t="shared" ref="G20" si="5">STDEV(G4:G18)</f>
        <v>21.334687406782482</v>
      </c>
    </row>
    <row r="22" spans="1:7" ht="12.75" customHeight="1">
      <c r="A22" s="55" t="s">
        <v>56</v>
      </c>
      <c r="B22" s="11"/>
      <c r="C22" s="11"/>
      <c r="D22" s="11"/>
      <c r="E22" s="11"/>
      <c r="F22" s="11"/>
      <c r="G22" s="11"/>
    </row>
    <row r="23" spans="1:7">
      <c r="A23" s="62" t="s">
        <v>0</v>
      </c>
      <c r="B23" s="63" t="s">
        <v>30</v>
      </c>
      <c r="C23" s="63"/>
      <c r="D23" s="56"/>
      <c r="E23" s="63" t="s">
        <v>31</v>
      </c>
      <c r="F23" s="63"/>
      <c r="G23" s="45"/>
    </row>
    <row r="24" spans="1:7" ht="23">
      <c r="A24" s="62"/>
      <c r="B24" s="60" t="s">
        <v>53</v>
      </c>
      <c r="C24" s="54" t="s">
        <v>55</v>
      </c>
      <c r="D24" s="8" t="s">
        <v>51</v>
      </c>
      <c r="E24" s="60" t="s">
        <v>53</v>
      </c>
      <c r="F24" s="54" t="s">
        <v>55</v>
      </c>
      <c r="G24" s="19" t="s">
        <v>51</v>
      </c>
    </row>
    <row r="25" spans="1:7">
      <c r="A25" s="13" t="s">
        <v>1</v>
      </c>
      <c r="B25" s="21">
        <v>190</v>
      </c>
      <c r="C25" s="21">
        <v>198</v>
      </c>
      <c r="D25" s="24">
        <f>(C25/B25-1)*100</f>
        <v>4.2105263157894646</v>
      </c>
      <c r="E25" s="21">
        <v>24</v>
      </c>
      <c r="F25" s="21">
        <v>24</v>
      </c>
      <c r="G25" s="15">
        <f>(F25/E25-1)*100</f>
        <v>0</v>
      </c>
    </row>
    <row r="26" spans="1:7">
      <c r="A26" s="2" t="s">
        <v>17</v>
      </c>
      <c r="B26" s="20">
        <v>231.38</v>
      </c>
      <c r="C26" s="20">
        <v>239.63</v>
      </c>
      <c r="D26" s="57">
        <f t="shared" ref="D26:D40" si="6">(C26/B26-1)*100</f>
        <v>3.5655631428818335</v>
      </c>
      <c r="E26" s="20">
        <v>26</v>
      </c>
      <c r="F26" s="20">
        <v>27</v>
      </c>
      <c r="G26" s="20">
        <f t="shared" ref="G26:G40" si="7">(F26/E26-1)*100</f>
        <v>3.8461538461538547</v>
      </c>
    </row>
    <row r="27" spans="1:7">
      <c r="A27" s="13" t="s">
        <v>3</v>
      </c>
      <c r="B27" s="21">
        <v>190</v>
      </c>
      <c r="C27" s="21">
        <v>194</v>
      </c>
      <c r="D27" s="24">
        <f t="shared" si="6"/>
        <v>2.1052631578947434</v>
      </c>
      <c r="E27" s="21">
        <v>22.25</v>
      </c>
      <c r="F27" s="21">
        <v>22.25</v>
      </c>
      <c r="G27" s="15">
        <f t="shared" si="7"/>
        <v>0</v>
      </c>
    </row>
    <row r="28" spans="1:7">
      <c r="A28" s="2" t="s">
        <v>14</v>
      </c>
      <c r="B28" s="20">
        <v>179</v>
      </c>
      <c r="C28" s="20">
        <v>183</v>
      </c>
      <c r="D28" s="57">
        <f t="shared" si="6"/>
        <v>2.2346368715083775</v>
      </c>
      <c r="E28" s="20">
        <v>28</v>
      </c>
      <c r="F28" s="20">
        <v>28</v>
      </c>
      <c r="G28" s="20">
        <f t="shared" si="7"/>
        <v>0</v>
      </c>
    </row>
    <row r="29" spans="1:7">
      <c r="A29" s="13" t="s">
        <v>5</v>
      </c>
      <c r="B29" s="21">
        <v>249</v>
      </c>
      <c r="C29" s="21">
        <v>256.5</v>
      </c>
      <c r="D29" s="58">
        <f t="shared" si="6"/>
        <v>3.0120481927710774</v>
      </c>
      <c r="E29" s="21">
        <v>14</v>
      </c>
      <c r="F29" s="21">
        <v>24</v>
      </c>
      <c r="G29" s="15">
        <f t="shared" si="7"/>
        <v>71.428571428571416</v>
      </c>
    </row>
    <row r="30" spans="1:7">
      <c r="A30" s="7" t="s">
        <v>32</v>
      </c>
      <c r="B30" s="20">
        <v>212</v>
      </c>
      <c r="C30" s="20">
        <v>217</v>
      </c>
      <c r="D30" s="61">
        <f t="shared" si="6"/>
        <v>2.3584905660377409</v>
      </c>
      <c r="E30" s="20">
        <v>26</v>
      </c>
      <c r="F30" s="20">
        <v>26</v>
      </c>
      <c r="G30" s="20">
        <f t="shared" si="7"/>
        <v>0</v>
      </c>
    </row>
    <row r="31" spans="1:7">
      <c r="A31" s="7" t="s">
        <v>33</v>
      </c>
      <c r="B31" s="20">
        <v>187</v>
      </c>
      <c r="C31" s="20">
        <v>192</v>
      </c>
      <c r="D31" s="61">
        <f t="shared" si="6"/>
        <v>2.673796791443861</v>
      </c>
      <c r="E31" s="20">
        <v>26</v>
      </c>
      <c r="F31" s="20">
        <v>26</v>
      </c>
      <c r="G31" s="20">
        <f t="shared" si="7"/>
        <v>0</v>
      </c>
    </row>
    <row r="32" spans="1:7">
      <c r="A32" s="13" t="s">
        <v>6</v>
      </c>
      <c r="B32" s="21">
        <v>204</v>
      </c>
      <c r="C32" s="21">
        <v>212</v>
      </c>
      <c r="D32" s="58">
        <f t="shared" si="6"/>
        <v>3.9215686274509887</v>
      </c>
      <c r="E32" s="21">
        <v>8</v>
      </c>
      <c r="F32" s="21">
        <v>8.5</v>
      </c>
      <c r="G32" s="15">
        <f t="shared" si="7"/>
        <v>6.25</v>
      </c>
    </row>
    <row r="33" spans="1:7">
      <c r="A33" s="2" t="s">
        <v>7</v>
      </c>
      <c r="B33" s="20">
        <v>229</v>
      </c>
      <c r="C33" s="20">
        <v>235</v>
      </c>
      <c r="D33" s="57">
        <f t="shared" si="6"/>
        <v>2.6200873362445476</v>
      </c>
      <c r="E33" s="20">
        <v>0</v>
      </c>
      <c r="F33" s="20">
        <v>0</v>
      </c>
      <c r="G33" s="20"/>
    </row>
    <row r="34" spans="1:7">
      <c r="A34" s="13" t="s">
        <v>8</v>
      </c>
      <c r="B34" s="21">
        <v>215</v>
      </c>
      <c r="C34" s="21">
        <v>229</v>
      </c>
      <c r="D34" s="58">
        <f t="shared" si="6"/>
        <v>6.5116279069767469</v>
      </c>
      <c r="E34" s="21">
        <v>0</v>
      </c>
      <c r="F34" s="21">
        <v>0</v>
      </c>
      <c r="G34" s="15"/>
    </row>
    <row r="35" spans="1:7">
      <c r="A35" s="2" t="s">
        <v>18</v>
      </c>
      <c r="B35" s="20">
        <v>312</v>
      </c>
      <c r="C35" s="20">
        <v>320</v>
      </c>
      <c r="D35" s="57">
        <f t="shared" si="6"/>
        <v>2.564102564102555</v>
      </c>
      <c r="E35" s="20">
        <v>0</v>
      </c>
      <c r="F35" s="20">
        <v>0</v>
      </c>
      <c r="G35" s="20"/>
    </row>
    <row r="36" spans="1:7">
      <c r="A36" s="13" t="s">
        <v>10</v>
      </c>
      <c r="B36" s="21">
        <v>150</v>
      </c>
      <c r="C36" s="21">
        <v>154</v>
      </c>
      <c r="D36" s="58">
        <f t="shared" si="6"/>
        <v>2.6666666666666616</v>
      </c>
      <c r="E36" s="21">
        <v>29</v>
      </c>
      <c r="F36" s="21">
        <v>29</v>
      </c>
      <c r="G36" s="15">
        <f t="shared" si="7"/>
        <v>0</v>
      </c>
    </row>
    <row r="37" spans="1:7">
      <c r="A37" s="2" t="s">
        <v>15</v>
      </c>
      <c r="B37" s="20">
        <v>174</v>
      </c>
      <c r="C37" s="20">
        <v>183</v>
      </c>
      <c r="D37" s="57">
        <f t="shared" si="6"/>
        <v>5.1724137931034475</v>
      </c>
      <c r="E37" s="20">
        <v>17</v>
      </c>
      <c r="F37" s="20">
        <v>17</v>
      </c>
      <c r="G37" s="20">
        <f t="shared" si="7"/>
        <v>0</v>
      </c>
    </row>
    <row r="38" spans="1:7">
      <c r="A38" s="13" t="s">
        <v>12</v>
      </c>
      <c r="B38" s="21">
        <v>178</v>
      </c>
      <c r="C38" s="21">
        <v>184</v>
      </c>
      <c r="D38" s="58">
        <f t="shared" si="6"/>
        <v>3.3707865168539408</v>
      </c>
      <c r="E38" s="21">
        <v>13</v>
      </c>
      <c r="F38" s="21">
        <v>13</v>
      </c>
      <c r="G38" s="15">
        <f t="shared" si="7"/>
        <v>0</v>
      </c>
    </row>
    <row r="39" spans="1:7">
      <c r="A39" s="2" t="s">
        <v>20</v>
      </c>
      <c r="B39" s="20">
        <v>240</v>
      </c>
      <c r="C39" s="20">
        <v>240</v>
      </c>
      <c r="D39" s="57">
        <f t="shared" si="6"/>
        <v>0</v>
      </c>
      <c r="E39" s="20">
        <v>0</v>
      </c>
      <c r="F39" s="20">
        <v>0</v>
      </c>
      <c r="G39" s="20"/>
    </row>
    <row r="40" spans="1:7">
      <c r="A40" s="13" t="s">
        <v>16</v>
      </c>
      <c r="B40" s="21">
        <v>186</v>
      </c>
      <c r="C40" s="21">
        <v>189</v>
      </c>
      <c r="D40" s="58">
        <f t="shared" si="6"/>
        <v>1.6129032258064502</v>
      </c>
      <c r="E40" s="21">
        <v>5</v>
      </c>
      <c r="F40" s="21">
        <v>5</v>
      </c>
      <c r="G40" s="15">
        <f t="shared" si="7"/>
        <v>0</v>
      </c>
    </row>
    <row r="41" spans="1:7">
      <c r="A41" s="17" t="s">
        <v>19</v>
      </c>
      <c r="B41" s="4">
        <f>AVERAGE(B25:B40)</f>
        <v>207.89875000000001</v>
      </c>
      <c r="C41" s="4">
        <f>AVERAGE(C25:C40)</f>
        <v>214.13312500000001</v>
      </c>
      <c r="D41" s="10">
        <f t="shared" ref="D41" si="8">AVERAGE(D25:D40)</f>
        <v>3.0375301047207772</v>
      </c>
      <c r="E41" s="4">
        <f>AVERAGE(E25:E40)</f>
        <v>14.890625</v>
      </c>
      <c r="F41" s="4">
        <f>AVERAGE(F25:F40)</f>
        <v>15.609375</v>
      </c>
      <c r="G41" s="4">
        <f>AVERAGE(G25:G40)</f>
        <v>6.7937271062271058</v>
      </c>
    </row>
    <row r="42" spans="1:7">
      <c r="A42" s="14" t="s">
        <v>28</v>
      </c>
      <c r="B42" s="16">
        <f>STDEV(B25:B40)</f>
        <v>38.663902523326939</v>
      </c>
      <c r="C42" s="16">
        <f>STDEV(C25:C41)</f>
        <v>38.11238589991941</v>
      </c>
      <c r="D42" s="59">
        <f>STDEV(D26:D40)</f>
        <v>1.5025370580812507</v>
      </c>
      <c r="E42" s="16">
        <f>STDEV(E25:E40)</f>
        <v>11.311855414416623</v>
      </c>
      <c r="F42" s="16">
        <f>STDEV(E25:E40)</f>
        <v>11.311855414416623</v>
      </c>
      <c r="G42" s="26">
        <f>STDEV(G26:G40)</f>
        <v>21.334687406782479</v>
      </c>
    </row>
  </sheetData>
  <mergeCells count="6">
    <mergeCell ref="A2:A3"/>
    <mergeCell ref="A23:A24"/>
    <mergeCell ref="B2:C2"/>
    <mergeCell ref="E2:F2"/>
    <mergeCell ref="B23:C23"/>
    <mergeCell ref="E23:F23"/>
  </mergeCells>
  <conditionalFormatting sqref="B38">
    <cfRule type="containsText" dxfId="15" priority="10" operator="containsText" text="n/a">
      <formula>NOT(ISERROR(SEARCH("n/a",B38)))</formula>
    </cfRule>
  </conditionalFormatting>
  <conditionalFormatting sqref="B40">
    <cfRule type="containsText" dxfId="14" priority="9" operator="containsText" text="n/a">
      <formula>NOT(ISERROR(SEARCH("n/a",B40)))</formula>
    </cfRule>
  </conditionalFormatting>
  <conditionalFormatting sqref="B25">
    <cfRule type="containsText" dxfId="13" priority="16" operator="containsText" text="n/a">
      <formula>NOT(ISERROR(SEARCH("n/a",B25)))</formula>
    </cfRule>
  </conditionalFormatting>
  <conditionalFormatting sqref="B27">
    <cfRule type="containsText" dxfId="12" priority="15" operator="containsText" text="n/a">
      <formula>NOT(ISERROR(SEARCH("n/a",B27)))</formula>
    </cfRule>
  </conditionalFormatting>
  <conditionalFormatting sqref="B29">
    <cfRule type="containsText" dxfId="11" priority="14" operator="containsText" text="n/a">
      <formula>NOT(ISERROR(SEARCH("n/a",B29)))</formula>
    </cfRule>
  </conditionalFormatting>
  <conditionalFormatting sqref="B32">
    <cfRule type="containsText" dxfId="10" priority="13" operator="containsText" text="n/a">
      <formula>NOT(ISERROR(SEARCH("n/a",B32)))</formula>
    </cfRule>
  </conditionalFormatting>
  <conditionalFormatting sqref="B34">
    <cfRule type="containsText" dxfId="9" priority="12" operator="containsText" text="n/a">
      <formula>NOT(ISERROR(SEARCH("n/a",B34)))</formula>
    </cfRule>
  </conditionalFormatting>
  <conditionalFormatting sqref="B36">
    <cfRule type="containsText" dxfId="8" priority="11" operator="containsText" text="n/a">
      <formula>NOT(ISERROR(SEARCH("n/a",B36)))</formula>
    </cfRule>
  </conditionalFormatting>
  <conditionalFormatting sqref="C25">
    <cfRule type="containsText" dxfId="7" priority="8" operator="containsText" text="n/a">
      <formula>NOT(ISERROR(SEARCH("n/a",C25)))</formula>
    </cfRule>
  </conditionalFormatting>
  <conditionalFormatting sqref="C27">
    <cfRule type="containsText" dxfId="6" priority="7" operator="containsText" text="n/a">
      <formula>NOT(ISERROR(SEARCH("n/a",C27)))</formula>
    </cfRule>
  </conditionalFormatting>
  <conditionalFormatting sqref="C29">
    <cfRule type="containsText" dxfId="5" priority="6" operator="containsText" text="n/a">
      <formula>NOT(ISERROR(SEARCH("n/a",C29)))</formula>
    </cfRule>
  </conditionalFormatting>
  <conditionalFormatting sqref="C32">
    <cfRule type="containsText" dxfId="4" priority="5" operator="containsText" text="n/a">
      <formula>NOT(ISERROR(SEARCH("n/a",C32)))</formula>
    </cfRule>
  </conditionalFormatting>
  <conditionalFormatting sqref="C34">
    <cfRule type="containsText" dxfId="3" priority="4" operator="containsText" text="n/a">
      <formula>NOT(ISERROR(SEARCH("n/a",C34)))</formula>
    </cfRule>
  </conditionalFormatting>
  <conditionalFormatting sqref="C36">
    <cfRule type="containsText" dxfId="2" priority="3" operator="containsText" text="n/a">
      <formula>NOT(ISERROR(SEARCH("n/a",C36)))</formula>
    </cfRule>
  </conditionalFormatting>
  <conditionalFormatting sqref="C38">
    <cfRule type="containsText" dxfId="1" priority="2" operator="containsText" text="n/a">
      <formula>NOT(ISERROR(SEARCH("n/a",C38)))</formula>
    </cfRule>
  </conditionalFormatting>
  <conditionalFormatting sqref="C40">
    <cfRule type="containsText" dxfId="0" priority="1" operator="containsText" text="n/a">
      <formula>NOT(ISERROR(SEARCH("n/a",C40)))</formula>
    </cfRule>
  </conditionalFormatting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27"/>
  <sheetViews>
    <sheetView workbookViewId="0">
      <selection activeCell="D4" sqref="D4:D27"/>
    </sheetView>
  </sheetViews>
  <sheetFormatPr defaultColWidth="13.54296875" defaultRowHeight="12.5"/>
  <cols>
    <col min="1" max="1" width="14.1796875" style="6" bestFit="1" customWidth="1"/>
    <col min="2" max="2" width="25.26953125" style="6" customWidth="1"/>
    <col min="3" max="3" width="12" style="6" customWidth="1"/>
    <col min="4" max="4" width="10.453125" style="6" customWidth="1"/>
    <col min="5" max="6" width="14.26953125" style="6" bestFit="1" customWidth="1"/>
    <col min="7" max="7" width="13.54296875" style="6"/>
    <col min="8" max="8" width="14.1796875" style="6" bestFit="1" customWidth="1"/>
    <col min="9" max="9" width="22.26953125" style="6" bestFit="1" customWidth="1"/>
    <col min="10" max="11" width="6.54296875" style="6" bestFit="1" customWidth="1"/>
    <col min="12" max="16384" width="13.54296875" style="6"/>
  </cols>
  <sheetData>
    <row r="1" spans="1:6" ht="14">
      <c r="A1" s="55" t="s">
        <v>57</v>
      </c>
      <c r="C1" s="11"/>
      <c r="D1" s="11"/>
      <c r="E1" s="11"/>
      <c r="F1" s="11"/>
    </row>
    <row r="2" spans="1:6">
      <c r="C2" s="65" t="s">
        <v>35</v>
      </c>
      <c r="D2" s="65"/>
    </row>
    <row r="3" spans="1:6">
      <c r="A3" s="32" t="s">
        <v>37</v>
      </c>
      <c r="B3" s="32" t="s">
        <v>36</v>
      </c>
      <c r="C3" s="42" t="s">
        <v>53</v>
      </c>
      <c r="D3" s="42" t="s">
        <v>53</v>
      </c>
    </row>
    <row r="4" spans="1:6">
      <c r="A4" s="35" t="s">
        <v>1</v>
      </c>
      <c r="B4" s="35" t="s">
        <v>22</v>
      </c>
      <c r="C4" s="30">
        <v>24</v>
      </c>
      <c r="D4" s="30">
        <v>24</v>
      </c>
    </row>
    <row r="5" spans="1:6">
      <c r="A5" s="34" t="s">
        <v>2</v>
      </c>
      <c r="B5" s="34" t="s">
        <v>38</v>
      </c>
      <c r="C5" s="27">
        <v>12</v>
      </c>
      <c r="D5" s="27">
        <v>12</v>
      </c>
    </row>
    <row r="6" spans="1:6">
      <c r="A6" s="34"/>
      <c r="B6" s="34" t="s">
        <v>39</v>
      </c>
      <c r="C6" s="27">
        <v>4</v>
      </c>
      <c r="D6" s="27">
        <v>4.5</v>
      </c>
    </row>
    <row r="7" spans="1:6">
      <c r="A7" s="34"/>
      <c r="B7" s="34" t="s">
        <v>24</v>
      </c>
      <c r="C7" s="27">
        <v>10</v>
      </c>
      <c r="D7" s="27">
        <v>10.5</v>
      </c>
    </row>
    <row r="8" spans="1:6">
      <c r="A8" s="35" t="s">
        <v>3</v>
      </c>
      <c r="B8" s="35" t="s">
        <v>23</v>
      </c>
      <c r="C8" s="30">
        <v>2.25</v>
      </c>
      <c r="D8" s="30">
        <v>2.25</v>
      </c>
    </row>
    <row r="9" spans="1:6">
      <c r="A9" s="35"/>
      <c r="B9" s="35" t="s">
        <v>22</v>
      </c>
      <c r="C9" s="30">
        <v>10</v>
      </c>
      <c r="D9" s="30">
        <v>10</v>
      </c>
    </row>
    <row r="10" spans="1:6">
      <c r="A10" s="35"/>
      <c r="B10" s="35" t="s">
        <v>24</v>
      </c>
      <c r="C10" s="30">
        <v>10</v>
      </c>
      <c r="D10" s="30">
        <v>10</v>
      </c>
    </row>
    <row r="11" spans="1:6">
      <c r="A11" s="33" t="s">
        <v>4</v>
      </c>
      <c r="B11" s="33" t="s">
        <v>40</v>
      </c>
      <c r="C11" s="28">
        <v>10</v>
      </c>
      <c r="D11" s="28">
        <v>10</v>
      </c>
    </row>
    <row r="12" spans="1:6">
      <c r="A12" s="33"/>
      <c r="B12" s="33" t="s">
        <v>41</v>
      </c>
      <c r="C12" s="28">
        <v>10</v>
      </c>
      <c r="D12" s="28">
        <v>10</v>
      </c>
    </row>
    <row r="13" spans="1:6">
      <c r="A13" s="33"/>
      <c r="B13" s="33" t="s">
        <v>24</v>
      </c>
      <c r="C13" s="28">
        <v>8</v>
      </c>
      <c r="D13" s="28">
        <v>8</v>
      </c>
    </row>
    <row r="14" spans="1:6">
      <c r="A14" s="35" t="s">
        <v>5</v>
      </c>
      <c r="B14" s="35" t="s">
        <v>41</v>
      </c>
      <c r="C14" s="30">
        <v>14</v>
      </c>
      <c r="D14" s="30">
        <v>24</v>
      </c>
    </row>
    <row r="15" spans="1:6">
      <c r="A15" s="34" t="s">
        <v>25</v>
      </c>
      <c r="B15" s="34" t="s">
        <v>42</v>
      </c>
      <c r="C15" s="28">
        <v>2</v>
      </c>
      <c r="D15" s="28">
        <v>2</v>
      </c>
    </row>
    <row r="16" spans="1:6">
      <c r="A16" s="34"/>
      <c r="B16" s="34" t="s">
        <v>43</v>
      </c>
      <c r="C16" s="28">
        <v>18.5</v>
      </c>
      <c r="D16" s="28">
        <v>18.5</v>
      </c>
    </row>
    <row r="17" spans="1:4">
      <c r="A17" s="34"/>
      <c r="B17" s="34" t="s">
        <v>41</v>
      </c>
      <c r="C17" s="28">
        <v>5.5</v>
      </c>
      <c r="D17" s="28">
        <v>5.5</v>
      </c>
    </row>
    <row r="18" spans="1:4">
      <c r="A18" s="35" t="s">
        <v>6</v>
      </c>
      <c r="B18" s="35" t="s">
        <v>46</v>
      </c>
      <c r="C18" s="30">
        <v>8</v>
      </c>
      <c r="D18" s="30">
        <v>8.5</v>
      </c>
    </row>
    <row r="19" spans="1:4">
      <c r="A19" s="34" t="s">
        <v>7</v>
      </c>
      <c r="B19" s="34" t="s">
        <v>44</v>
      </c>
      <c r="C19" s="27">
        <v>0</v>
      </c>
      <c r="D19" s="27">
        <v>0</v>
      </c>
    </row>
    <row r="20" spans="1:4">
      <c r="A20" s="35" t="s">
        <v>8</v>
      </c>
      <c r="B20" s="35" t="s">
        <v>24</v>
      </c>
      <c r="C20" s="30">
        <v>25</v>
      </c>
      <c r="D20" s="30">
        <v>0</v>
      </c>
    </row>
    <row r="21" spans="1:4">
      <c r="A21" s="34" t="s">
        <v>18</v>
      </c>
      <c r="B21" s="34" t="s">
        <v>44</v>
      </c>
      <c r="C21" s="27">
        <v>0</v>
      </c>
      <c r="D21" s="27">
        <v>0</v>
      </c>
    </row>
    <row r="22" spans="1:4">
      <c r="A22" s="35" t="s">
        <v>10</v>
      </c>
      <c r="B22" s="35" t="s">
        <v>26</v>
      </c>
      <c r="C22" s="30">
        <v>8</v>
      </c>
      <c r="D22" s="30">
        <v>8</v>
      </c>
    </row>
    <row r="23" spans="1:4">
      <c r="A23" s="35"/>
      <c r="B23" s="35" t="s">
        <v>24</v>
      </c>
      <c r="C23" s="30">
        <v>21</v>
      </c>
      <c r="D23" s="30">
        <v>21</v>
      </c>
    </row>
    <row r="24" spans="1:4">
      <c r="A24" s="34" t="s">
        <v>11</v>
      </c>
      <c r="B24" s="34" t="s">
        <v>45</v>
      </c>
      <c r="C24" s="28">
        <v>17</v>
      </c>
      <c r="D24" s="28">
        <v>17</v>
      </c>
    </row>
    <row r="25" spans="1:4">
      <c r="A25" s="35" t="s">
        <v>12</v>
      </c>
      <c r="B25" s="35" t="s">
        <v>29</v>
      </c>
      <c r="C25" s="30">
        <v>13</v>
      </c>
      <c r="D25" s="30">
        <v>13</v>
      </c>
    </row>
    <row r="26" spans="1:4">
      <c r="A26" s="34" t="s">
        <v>20</v>
      </c>
      <c r="B26" s="34" t="s">
        <v>44</v>
      </c>
      <c r="C26" s="27">
        <v>0</v>
      </c>
      <c r="D26" s="27">
        <v>0</v>
      </c>
    </row>
    <row r="27" spans="1:4">
      <c r="A27" s="35" t="s">
        <v>16</v>
      </c>
      <c r="B27" s="35" t="s">
        <v>24</v>
      </c>
      <c r="C27" s="30">
        <v>5</v>
      </c>
      <c r="D27" s="30">
        <v>5</v>
      </c>
    </row>
  </sheetData>
  <mergeCells count="1">
    <mergeCell ref="C2:D2"/>
  </mergeCells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20"/>
  <sheetViews>
    <sheetView workbookViewId="0">
      <selection activeCell="K8" sqref="K8"/>
    </sheetView>
  </sheetViews>
  <sheetFormatPr defaultRowHeight="12.5"/>
  <cols>
    <col min="1" max="1" width="14.1796875" bestFit="1" customWidth="1"/>
    <col min="2" max="2" width="12.26953125" customWidth="1"/>
    <col min="3" max="3" width="14.453125" customWidth="1"/>
    <col min="4" max="4" width="6.26953125" customWidth="1"/>
    <col min="5" max="5" width="7.1796875" customWidth="1"/>
  </cols>
  <sheetData>
    <row r="1" spans="1:5" ht="27.75" customHeight="1">
      <c r="A1" s="68" t="s">
        <v>58</v>
      </c>
      <c r="B1" s="69"/>
      <c r="C1" s="69"/>
      <c r="D1" s="69"/>
      <c r="E1" s="69"/>
    </row>
    <row r="2" spans="1:5">
      <c r="A2" s="36"/>
      <c r="B2" s="66" t="s">
        <v>52</v>
      </c>
      <c r="C2" s="66"/>
      <c r="D2" s="67" t="s">
        <v>47</v>
      </c>
      <c r="E2" s="65"/>
    </row>
    <row r="3" spans="1:5">
      <c r="A3" s="38" t="s">
        <v>37</v>
      </c>
      <c r="B3" s="39" t="s">
        <v>53</v>
      </c>
      <c r="C3" s="39" t="s">
        <v>55</v>
      </c>
      <c r="D3" s="41" t="s">
        <v>48</v>
      </c>
      <c r="E3" s="40" t="s">
        <v>34</v>
      </c>
    </row>
    <row r="4" spans="1:5">
      <c r="A4" s="43" t="s">
        <v>1</v>
      </c>
      <c r="B4" s="21">
        <v>194</v>
      </c>
      <c r="C4" s="21">
        <v>198</v>
      </c>
      <c r="D4" s="31">
        <f t="shared" ref="D4:D18" si="0">C4-B4</f>
        <v>4</v>
      </c>
      <c r="E4" s="44">
        <f t="shared" ref="E4:E18" si="1">100*(D4/B4)</f>
        <v>2.0618556701030926</v>
      </c>
    </row>
    <row r="5" spans="1:5">
      <c r="A5" s="36" t="s">
        <v>2</v>
      </c>
      <c r="B5" s="20">
        <v>180.25</v>
      </c>
      <c r="C5" s="20">
        <v>186.75</v>
      </c>
      <c r="D5" s="29">
        <f t="shared" si="0"/>
        <v>6.5</v>
      </c>
      <c r="E5" s="37">
        <f t="shared" si="1"/>
        <v>3.6061026352288486</v>
      </c>
    </row>
    <row r="6" spans="1:5">
      <c r="A6" s="43" t="s">
        <v>3</v>
      </c>
      <c r="B6" s="21">
        <v>201.25</v>
      </c>
      <c r="C6" s="21">
        <v>205.25</v>
      </c>
      <c r="D6" s="31">
        <f t="shared" si="0"/>
        <v>4</v>
      </c>
      <c r="E6" s="44">
        <f t="shared" si="1"/>
        <v>1.9875776397515528</v>
      </c>
    </row>
    <row r="7" spans="1:5">
      <c r="A7" s="36" t="s">
        <v>4</v>
      </c>
      <c r="B7" s="20">
        <v>197</v>
      </c>
      <c r="C7" s="20">
        <v>201</v>
      </c>
      <c r="D7" s="29">
        <f t="shared" si="0"/>
        <v>4</v>
      </c>
      <c r="E7" s="37">
        <f t="shared" si="1"/>
        <v>2.030456852791878</v>
      </c>
    </row>
    <row r="8" spans="1:5">
      <c r="A8" s="43" t="s">
        <v>5</v>
      </c>
      <c r="B8" s="21">
        <v>183</v>
      </c>
      <c r="C8" s="21">
        <v>198</v>
      </c>
      <c r="D8" s="31">
        <f t="shared" si="0"/>
        <v>15</v>
      </c>
      <c r="E8" s="44">
        <f t="shared" si="1"/>
        <v>8.1967213114754092</v>
      </c>
    </row>
    <row r="9" spans="1:5">
      <c r="A9" s="36" t="s">
        <v>25</v>
      </c>
      <c r="B9" s="20">
        <v>199</v>
      </c>
      <c r="C9" s="20">
        <v>204</v>
      </c>
      <c r="D9" s="29">
        <f t="shared" si="0"/>
        <v>5</v>
      </c>
      <c r="E9" s="37">
        <f t="shared" si="1"/>
        <v>2.512562814070352</v>
      </c>
    </row>
    <row r="10" spans="1:5">
      <c r="A10" s="43" t="s">
        <v>6</v>
      </c>
      <c r="B10" s="21">
        <v>187</v>
      </c>
      <c r="C10" s="21">
        <v>195.5</v>
      </c>
      <c r="D10" s="31">
        <f t="shared" si="0"/>
        <v>8.5</v>
      </c>
      <c r="E10" s="44">
        <f t="shared" si="1"/>
        <v>4.5454545454545459</v>
      </c>
    </row>
    <row r="11" spans="1:5">
      <c r="A11" s="36" t="s">
        <v>7</v>
      </c>
      <c r="B11" s="20">
        <v>162</v>
      </c>
      <c r="C11" s="20">
        <v>168</v>
      </c>
      <c r="D11" s="29">
        <f t="shared" si="0"/>
        <v>6</v>
      </c>
      <c r="E11" s="37">
        <f t="shared" si="1"/>
        <v>3.7037037037037033</v>
      </c>
    </row>
    <row r="12" spans="1:5">
      <c r="A12" s="43" t="s">
        <v>8</v>
      </c>
      <c r="B12" s="21">
        <v>169</v>
      </c>
      <c r="C12" s="21">
        <v>176</v>
      </c>
      <c r="D12" s="31">
        <f t="shared" si="0"/>
        <v>7</v>
      </c>
      <c r="E12" s="44">
        <f t="shared" si="1"/>
        <v>4.1420118343195274</v>
      </c>
    </row>
    <row r="13" spans="1:5">
      <c r="A13" s="36" t="s">
        <v>9</v>
      </c>
      <c r="B13" s="20">
        <v>156</v>
      </c>
      <c r="C13" s="20">
        <v>160</v>
      </c>
      <c r="D13" s="29">
        <f t="shared" si="0"/>
        <v>4</v>
      </c>
      <c r="E13" s="37">
        <f t="shared" si="1"/>
        <v>2.5641025641025639</v>
      </c>
    </row>
    <row r="14" spans="1:5">
      <c r="A14" s="43" t="s">
        <v>10</v>
      </c>
      <c r="B14" s="21">
        <v>178</v>
      </c>
      <c r="C14" s="21">
        <v>182</v>
      </c>
      <c r="D14" s="31">
        <f t="shared" si="0"/>
        <v>4</v>
      </c>
      <c r="E14" s="44">
        <f t="shared" si="1"/>
        <v>2.2471910112359552</v>
      </c>
    </row>
    <row r="15" spans="1:5">
      <c r="A15" s="36" t="s">
        <v>11</v>
      </c>
      <c r="B15" s="20">
        <v>186</v>
      </c>
      <c r="C15" s="20">
        <v>195</v>
      </c>
      <c r="D15" s="29">
        <f t="shared" si="0"/>
        <v>9</v>
      </c>
      <c r="E15" s="37">
        <f t="shared" si="1"/>
        <v>4.838709677419355</v>
      </c>
    </row>
    <row r="16" spans="1:5">
      <c r="A16" s="43" t="s">
        <v>12</v>
      </c>
      <c r="B16" s="21">
        <v>184</v>
      </c>
      <c r="C16" s="21">
        <v>190</v>
      </c>
      <c r="D16" s="31">
        <f t="shared" si="0"/>
        <v>6</v>
      </c>
      <c r="E16" s="44">
        <f t="shared" si="1"/>
        <v>3.2608695652173911</v>
      </c>
    </row>
    <row r="17" spans="1:5">
      <c r="A17" s="36" t="s">
        <v>20</v>
      </c>
      <c r="B17" s="20">
        <v>176</v>
      </c>
      <c r="C17" s="20">
        <v>180</v>
      </c>
      <c r="D17" s="29">
        <f t="shared" si="0"/>
        <v>4</v>
      </c>
      <c r="E17" s="37">
        <f t="shared" si="1"/>
        <v>2.2727272727272729</v>
      </c>
    </row>
    <row r="18" spans="1:5" ht="13" thickBot="1">
      <c r="A18" s="43" t="s">
        <v>13</v>
      </c>
      <c r="B18" s="21">
        <v>186</v>
      </c>
      <c r="C18" s="21">
        <v>189</v>
      </c>
      <c r="D18" s="31">
        <f t="shared" si="0"/>
        <v>3</v>
      </c>
      <c r="E18" s="44">
        <f t="shared" si="1"/>
        <v>1.6129032258064515</v>
      </c>
    </row>
    <row r="19" spans="1:5">
      <c r="A19" s="47" t="s">
        <v>49</v>
      </c>
      <c r="B19" s="48">
        <f>AVERAGE(B4:B18)</f>
        <v>182.56666666666666</v>
      </c>
      <c r="C19" s="48">
        <f t="shared" ref="C19" si="2">AVERAGE(C4:C18)</f>
        <v>188.56666666666666</v>
      </c>
      <c r="D19" s="49">
        <f>AVERAGE(D4:D18)</f>
        <v>6</v>
      </c>
      <c r="E19" s="50">
        <f>AVERAGE(E4:E18)</f>
        <v>3.3055300215605263</v>
      </c>
    </row>
    <row r="20" spans="1:5">
      <c r="A20" s="51" t="s">
        <v>50</v>
      </c>
      <c r="B20" s="52">
        <f>STDEV(B4:B18)</f>
        <v>13.054305073514287</v>
      </c>
      <c r="C20" s="52">
        <f t="shared" ref="C20:D20" si="3">STDEV(C4:C18)</f>
        <v>13.249146423539177</v>
      </c>
      <c r="D20" s="46">
        <f t="shared" si="3"/>
        <v>3.0647768504178479</v>
      </c>
      <c r="E20" s="53">
        <f>STDEV(E4:E18)</f>
        <v>1.6882404946214564</v>
      </c>
    </row>
  </sheetData>
  <mergeCells count="3">
    <mergeCell ref="B2:C2"/>
    <mergeCell ref="D2:E2"/>
    <mergeCell ref="A1:E1"/>
  </mergeCells>
  <pageMargins left="0.7" right="0.7" top="0.75" bottom="0.75" header="0.3" footer="0.3"/>
  <pageSetup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33AA5F07E2B9A40A625CF7FEC09AF77" ma:contentTypeVersion="0" ma:contentTypeDescription="Create a new document." ma:contentTypeScope="" ma:versionID="6f01feac69240208ed7a7a45daa92fe8">
  <xsd:schema xmlns:xsd="http://www.w3.org/2001/XMLSchema" xmlns:p="http://schemas.microsoft.com/office/2006/metadata/properties" targetNamespace="http://schemas.microsoft.com/office/2006/metadata/properties" ma:root="true" ma:fieldsID="4aeb20c0e3442673af7ee1078645876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252A0789-F7C8-446D-A8BE-00B75D08212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BCC7D1E-3AF8-4365-90CD-48A73359B53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3.xml><?xml version="1.0" encoding="utf-8"?>
<ds:datastoreItem xmlns:ds="http://schemas.openxmlformats.org/officeDocument/2006/customXml" ds:itemID="{5961F6C5-5259-4120-9DB8-DAD5FC784EA1}">
  <ds:schemaRefs>
    <ds:schemaRef ds:uri="http://purl.org/dc/terms/"/>
    <ds:schemaRef ds:uri="http://www.w3.org/XML/1998/namespace"/>
    <ds:schemaRef ds:uri="http://purl.org/dc/dcmitype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Resident &amp; Non-Resident</vt:lpstr>
      <vt:lpstr>Mandatory  Fees</vt:lpstr>
      <vt:lpstr>Cost of Enrollment (T&amp;F)</vt:lpstr>
    </vt:vector>
  </TitlesOfParts>
  <Company>Iowa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Kent Farver</dc:creator>
  <cp:lastModifiedBy>Jepsen, Alison [IDOE]</cp:lastModifiedBy>
  <cp:lastPrinted>2018-01-25T21:42:06Z</cp:lastPrinted>
  <dcterms:created xsi:type="dcterms:W3CDTF">2009-08-11T20:59:22Z</dcterms:created>
  <dcterms:modified xsi:type="dcterms:W3CDTF">2022-04-05T19:06:50Z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0x010100233AA5F07E2B9A40A625CF7FEC09AF77</vt:lpwstr>
  </property>
</Properties>
</file>