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27E03157-FD0B-4780-ABC9-B6C0BC1EF611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/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20" i="3"/>
  <c r="K7" i="5"/>
  <c r="B18" i="10"/>
  <c r="T333" i="17" l="1"/>
  <c r="U333" i="17"/>
  <c r="S333" i="17"/>
  <c r="P333" i="17"/>
  <c r="Q333" i="17"/>
  <c r="O333" i="17"/>
  <c r="L333" i="17"/>
  <c r="M333" i="17"/>
  <c r="K333" i="17"/>
  <c r="Q334" i="5" l="1"/>
  <c r="B19" i="10" s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332" i="5"/>
  <c r="S332" i="5" s="1"/>
  <c r="T332" i="5" s="1"/>
  <c r="R333" i="5"/>
  <c r="S333" i="5" s="1"/>
  <c r="T333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B61" i="5" s="1"/>
  <c r="A62" i="5"/>
  <c r="A63" i="5"/>
  <c r="A64" i="5"/>
  <c r="A65" i="5"/>
  <c r="A66" i="5"/>
  <c r="A67" i="5"/>
  <c r="A68" i="5"/>
  <c r="A69" i="5"/>
  <c r="A70" i="5"/>
  <c r="A71" i="5"/>
  <c r="A72" i="5"/>
  <c r="A73" i="5"/>
  <c r="B73" i="5" s="1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B157" i="5" s="1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B181" i="5" s="1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B254" i="5" s="1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B301" i="5" s="1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D10" i="2" s="1"/>
  <c r="A11" i="2"/>
  <c r="A12" i="2"/>
  <c r="A13" i="2"/>
  <c r="A14" i="2"/>
  <c r="A15" i="2"/>
  <c r="A16" i="2"/>
  <c r="D16" i="2" s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F38" i="2" s="1"/>
  <c r="A39" i="2"/>
  <c r="C39" i="2" s="1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C81" i="2" s="1"/>
  <c r="A82" i="2"/>
  <c r="A83" i="2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D100" i="2" s="1"/>
  <c r="A101" i="2"/>
  <c r="A102" i="2"/>
  <c r="G102" i="2" s="1"/>
  <c r="A103" i="2"/>
  <c r="A104" i="2"/>
  <c r="A105" i="2"/>
  <c r="G105" i="2" s="1"/>
  <c r="A106" i="2"/>
  <c r="A107" i="2"/>
  <c r="A108" i="2"/>
  <c r="A109" i="2"/>
  <c r="A110" i="2"/>
  <c r="A111" i="2"/>
  <c r="A112" i="2"/>
  <c r="D112" i="2" s="1"/>
  <c r="A113" i="2"/>
  <c r="A114" i="2"/>
  <c r="B114" i="2" s="1"/>
  <c r="A115" i="2"/>
  <c r="A116" i="2"/>
  <c r="A117" i="2"/>
  <c r="E117" i="2" s="1"/>
  <c r="A118" i="2"/>
  <c r="A119" i="2"/>
  <c r="A120" i="2"/>
  <c r="A121" i="2"/>
  <c r="A122" i="2"/>
  <c r="A123" i="2"/>
  <c r="E123" i="2" s="1"/>
  <c r="A124" i="2"/>
  <c r="A125" i="2"/>
  <c r="A126" i="2"/>
  <c r="B126" i="2" s="1"/>
  <c r="A127" i="2"/>
  <c r="A128" i="2"/>
  <c r="A129" i="2"/>
  <c r="A130" i="2"/>
  <c r="C130" i="2" s="1"/>
  <c r="A131" i="2"/>
  <c r="A132" i="2"/>
  <c r="A133" i="2"/>
  <c r="A134" i="2"/>
  <c r="A135" i="2"/>
  <c r="C135" i="2" s="1"/>
  <c r="A136" i="2"/>
  <c r="D136" i="2" s="1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G148" i="2" s="1"/>
  <c r="A149" i="2"/>
  <c r="A150" i="2"/>
  <c r="B150" i="2" s="1"/>
  <c r="A151" i="2"/>
  <c r="A152" i="2"/>
  <c r="A153" i="2"/>
  <c r="G153" i="2" s="1"/>
  <c r="A154" i="2"/>
  <c r="G154" i="2" s="1"/>
  <c r="A155" i="2"/>
  <c r="A156" i="2"/>
  <c r="A157" i="2"/>
  <c r="A158" i="2"/>
  <c r="A159" i="2"/>
  <c r="C159" i="2" s="1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D172" i="2" s="1"/>
  <c r="A173" i="2"/>
  <c r="A174" i="2"/>
  <c r="A175" i="2"/>
  <c r="A176" i="2"/>
  <c r="A177" i="2"/>
  <c r="A178" i="2"/>
  <c r="D178" i="2" s="1"/>
  <c r="A179" i="2"/>
  <c r="A180" i="2"/>
  <c r="A181" i="2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A198" i="2"/>
  <c r="B198" i="2" s="1"/>
  <c r="A199" i="2"/>
  <c r="A200" i="2"/>
  <c r="G200" i="2" s="1"/>
  <c r="A201" i="2"/>
  <c r="B201" i="2" s="1"/>
  <c r="A202" i="2"/>
  <c r="A203" i="2"/>
  <c r="A204" i="2"/>
  <c r="A205" i="2"/>
  <c r="A206" i="2"/>
  <c r="A207" i="2"/>
  <c r="G207" i="2" s="1"/>
  <c r="A208" i="2"/>
  <c r="D208" i="2" s="1"/>
  <c r="A209" i="2"/>
  <c r="A210" i="2"/>
  <c r="B210" i="2" s="1"/>
  <c r="A211" i="2"/>
  <c r="G211" i="2" s="1"/>
  <c r="A212" i="2"/>
  <c r="F212" i="2" s="1"/>
  <c r="A213" i="2"/>
  <c r="E213" i="2" s="1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A230" i="2"/>
  <c r="A231" i="2"/>
  <c r="E231" i="2" s="1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E255" i="2" s="1"/>
  <c r="A256" i="2"/>
  <c r="D256" i="2" s="1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A278" i="2"/>
  <c r="A279" i="2"/>
  <c r="E279" i="2" s="1"/>
  <c r="A280" i="2"/>
  <c r="G280" i="2" s="1"/>
  <c r="A281" i="2"/>
  <c r="A282" i="2"/>
  <c r="B282" i="2" s="1"/>
  <c r="A283" i="2"/>
  <c r="A284" i="2"/>
  <c r="A285" i="2"/>
  <c r="G285" i="2" s="1"/>
  <c r="A286" i="2"/>
  <c r="A287" i="2"/>
  <c r="A288" i="2"/>
  <c r="A289" i="2"/>
  <c r="A290" i="2"/>
  <c r="A291" i="2"/>
  <c r="A292" i="2"/>
  <c r="G292" i="2" s="1"/>
  <c r="A293" i="2"/>
  <c r="A294" i="2"/>
  <c r="B294" i="2" s="1"/>
  <c r="A295" i="2"/>
  <c r="A296" i="2"/>
  <c r="A297" i="2"/>
  <c r="A298" i="2"/>
  <c r="A299" i="2"/>
  <c r="A300" i="2"/>
  <c r="B300" i="2" s="1"/>
  <c r="A301" i="2"/>
  <c r="A302" i="2"/>
  <c r="A303" i="2"/>
  <c r="E303" i="2" s="1"/>
  <c r="A304" i="2"/>
  <c r="A305" i="2"/>
  <c r="A306" i="2"/>
  <c r="A307" i="2"/>
  <c r="A308" i="2"/>
  <c r="A309" i="2"/>
  <c r="A310" i="2"/>
  <c r="D310" i="2" s="1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A326" i="2"/>
  <c r="A327" i="2"/>
  <c r="E327" i="2" s="1"/>
  <c r="A328" i="2"/>
  <c r="G328" i="2" s="1"/>
  <c r="A329" i="2"/>
  <c r="C329" i="2" s="1"/>
  <c r="A330" i="2"/>
  <c r="C330" i="2" s="1"/>
  <c r="A331" i="2"/>
  <c r="A332" i="2"/>
  <c r="A6" i="2"/>
  <c r="E6" i="2" s="1"/>
  <c r="R6" i="3" s="1"/>
  <c r="E6" i="3" s="1"/>
  <c r="B4" i="1"/>
  <c r="B283" i="1" s="1"/>
  <c r="A7" i="1"/>
  <c r="A8" i="1"/>
  <c r="A9" i="1"/>
  <c r="A10" i="1"/>
  <c r="C10" i="1" s="1"/>
  <c r="A11" i="1"/>
  <c r="C11" i="1" s="1"/>
  <c r="A12" i="1"/>
  <c r="C12" i="1" s="1"/>
  <c r="A13" i="1"/>
  <c r="A14" i="1"/>
  <c r="A15" i="1"/>
  <c r="A16" i="1"/>
  <c r="A17" i="1"/>
  <c r="A18" i="1"/>
  <c r="B18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34" i="1" s="1"/>
  <c r="A35" i="1"/>
  <c r="A36" i="1"/>
  <c r="A37" i="1"/>
  <c r="A38" i="1"/>
  <c r="C38" i="1" s="1"/>
  <c r="A39" i="1"/>
  <c r="A40" i="1"/>
  <c r="A41" i="1"/>
  <c r="C41" i="1" s="1"/>
  <c r="A42" i="1"/>
  <c r="C42" i="1" s="1"/>
  <c r="A43" i="1"/>
  <c r="A44" i="1"/>
  <c r="C44" i="1" s="1"/>
  <c r="A45" i="1"/>
  <c r="A46" i="1"/>
  <c r="A47" i="1"/>
  <c r="A48" i="1"/>
  <c r="B48" i="1" s="1"/>
  <c r="A49" i="1"/>
  <c r="A50" i="1"/>
  <c r="C50" i="1" s="1"/>
  <c r="A51" i="1"/>
  <c r="A52" i="1"/>
  <c r="C52" i="1" s="1"/>
  <c r="A53" i="1"/>
  <c r="A54" i="1"/>
  <c r="B54" i="1" s="1"/>
  <c r="A55" i="1"/>
  <c r="A56" i="1"/>
  <c r="A57" i="1"/>
  <c r="A58" i="1"/>
  <c r="C58" i="1" s="1"/>
  <c r="A59" i="1"/>
  <c r="A60" i="1"/>
  <c r="B60" i="1" s="1"/>
  <c r="A61" i="1"/>
  <c r="A62" i="1"/>
  <c r="C62" i="1" s="1"/>
  <c r="A63" i="1"/>
  <c r="A64" i="1"/>
  <c r="C64" i="1" s="1"/>
  <c r="A65" i="1"/>
  <c r="A66" i="1"/>
  <c r="A67" i="1"/>
  <c r="A68" i="1"/>
  <c r="C68" i="1" s="1"/>
  <c r="A69" i="1"/>
  <c r="A70" i="1"/>
  <c r="C70" i="1" s="1"/>
  <c r="A71" i="1"/>
  <c r="C71" i="1" s="1"/>
  <c r="A72" i="1"/>
  <c r="A73" i="1"/>
  <c r="A74" i="1"/>
  <c r="C74" i="1" s="1"/>
  <c r="A75" i="1"/>
  <c r="A76" i="1"/>
  <c r="A77" i="1"/>
  <c r="C77" i="1" s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C94" i="1" s="1"/>
  <c r="A95" i="1"/>
  <c r="C95" i="1" s="1"/>
  <c r="A96" i="1"/>
  <c r="B96" i="1" s="1"/>
  <c r="A97" i="1"/>
  <c r="A98" i="1"/>
  <c r="C98" i="1" s="1"/>
  <c r="A99" i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C108" i="1" s="1"/>
  <c r="A109" i="1"/>
  <c r="A110" i="1"/>
  <c r="A111" i="1"/>
  <c r="A112" i="1"/>
  <c r="C112" i="1" s="1"/>
  <c r="A113" i="1"/>
  <c r="A114" i="1"/>
  <c r="A115" i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A127" i="1"/>
  <c r="A128" i="1"/>
  <c r="A129" i="1"/>
  <c r="A130" i="1"/>
  <c r="A131" i="1"/>
  <c r="C131" i="1" s="1"/>
  <c r="A132" i="1"/>
  <c r="C132" i="1" s="1"/>
  <c r="A133" i="1"/>
  <c r="A134" i="1"/>
  <c r="A135" i="1"/>
  <c r="A136" i="1"/>
  <c r="C136" i="1" s="1"/>
  <c r="A137" i="1"/>
  <c r="A138" i="1"/>
  <c r="A139" i="1"/>
  <c r="A140" i="1"/>
  <c r="A141" i="1"/>
  <c r="A142" i="1"/>
  <c r="C142" i="1" s="1"/>
  <c r="A143" i="1"/>
  <c r="C143" i="1" s="1"/>
  <c r="A144" i="1"/>
  <c r="A145" i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C178" i="1" s="1"/>
  <c r="A179" i="1"/>
  <c r="A180" i="1"/>
  <c r="C180" i="1" s="1"/>
  <c r="A181" i="1"/>
  <c r="A182" i="1"/>
  <c r="C182" i="1" s="1"/>
  <c r="A183" i="1"/>
  <c r="A184" i="1"/>
  <c r="A185" i="1"/>
  <c r="C185" i="1" s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A222" i="1"/>
  <c r="A223" i="1"/>
  <c r="A224" i="1"/>
  <c r="A225" i="1"/>
  <c r="A226" i="1"/>
  <c r="A227" i="1"/>
  <c r="A228" i="1"/>
  <c r="C228" i="1" s="1"/>
  <c r="A229" i="1"/>
  <c r="A230" i="1"/>
  <c r="A231" i="1"/>
  <c r="A232" i="1"/>
  <c r="C232" i="1" s="1"/>
  <c r="A233" i="1"/>
  <c r="A234" i="1"/>
  <c r="B234" i="1" s="1"/>
  <c r="A235" i="1"/>
  <c r="A236" i="1"/>
  <c r="A237" i="1"/>
  <c r="A238" i="1"/>
  <c r="A239" i="1"/>
  <c r="C239" i="1" s="1"/>
  <c r="A240" i="1"/>
  <c r="C240" i="1" s="1"/>
  <c r="A241" i="1"/>
  <c r="A242" i="1"/>
  <c r="A243" i="1"/>
  <c r="A244" i="1"/>
  <c r="C244" i="1" s="1"/>
  <c r="A245" i="1"/>
  <c r="A246" i="1"/>
  <c r="C246" i="1" s="1"/>
  <c r="A247" i="1"/>
  <c r="A248" i="1"/>
  <c r="C248" i="1" s="1"/>
  <c r="A249" i="1"/>
  <c r="A250" i="1"/>
  <c r="A251" i="1"/>
  <c r="C251" i="1" s="1"/>
  <c r="A252" i="1"/>
  <c r="B252" i="1" s="1"/>
  <c r="A253" i="1"/>
  <c r="A254" i="1"/>
  <c r="A255" i="1"/>
  <c r="A256" i="1"/>
  <c r="C256" i="1" s="1"/>
  <c r="A257" i="1"/>
  <c r="A258" i="1"/>
  <c r="B258" i="1" s="1"/>
  <c r="A259" i="1"/>
  <c r="A260" i="1"/>
  <c r="A261" i="1"/>
  <c r="A262" i="1"/>
  <c r="A263" i="1"/>
  <c r="A264" i="1"/>
  <c r="A265" i="1"/>
  <c r="A266" i="1"/>
  <c r="A267" i="1"/>
  <c r="A268" i="1"/>
  <c r="C268" i="1" s="1"/>
  <c r="A269" i="1"/>
  <c r="A270" i="1"/>
  <c r="A271" i="1"/>
  <c r="A272" i="1"/>
  <c r="A273" i="1"/>
  <c r="A274" i="1"/>
  <c r="A275" i="1"/>
  <c r="C275" i="1" s="1"/>
  <c r="A276" i="1"/>
  <c r="A277" i="1"/>
  <c r="A278" i="1"/>
  <c r="A279" i="1"/>
  <c r="A280" i="1"/>
  <c r="C280" i="1" s="1"/>
  <c r="A281" i="1"/>
  <c r="A282" i="1"/>
  <c r="B282" i="1" s="1"/>
  <c r="A283" i="1"/>
  <c r="A284" i="1"/>
  <c r="A285" i="1"/>
  <c r="A286" i="1"/>
  <c r="A287" i="1"/>
  <c r="C287" i="1" s="1"/>
  <c r="A288" i="1"/>
  <c r="A289" i="1"/>
  <c r="A290" i="1"/>
  <c r="C290" i="1" s="1"/>
  <c r="A291" i="1"/>
  <c r="A292" i="1"/>
  <c r="A293" i="1"/>
  <c r="A294" i="1"/>
  <c r="A295" i="1"/>
  <c r="A296" i="1"/>
  <c r="C296" i="1" s="1"/>
  <c r="A297" i="1"/>
  <c r="A298" i="1"/>
  <c r="A299" i="1"/>
  <c r="B299" i="1" s="1"/>
  <c r="A300" i="1"/>
  <c r="A301" i="1"/>
  <c r="A302" i="1"/>
  <c r="A303" i="1"/>
  <c r="A304" i="1"/>
  <c r="A305" i="1"/>
  <c r="C305" i="1" s="1"/>
  <c r="A306" i="1"/>
  <c r="A307" i="1"/>
  <c r="A308" i="1"/>
  <c r="C308" i="1" s="1"/>
  <c r="A309" i="1"/>
  <c r="A310" i="1"/>
  <c r="C310" i="1" s="1"/>
  <c r="A311" i="1"/>
  <c r="C311" i="1" s="1"/>
  <c r="A312" i="1"/>
  <c r="A313" i="1"/>
  <c r="A314" i="1"/>
  <c r="A315" i="1"/>
  <c r="A316" i="1"/>
  <c r="A317" i="1"/>
  <c r="B317" i="1" s="1"/>
  <c r="A318" i="1"/>
  <c r="C318" i="1" s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D329" i="1" s="1"/>
  <c r="A330" i="1"/>
  <c r="A331" i="1"/>
  <c r="A332" i="1"/>
  <c r="C332" i="1" s="1"/>
  <c r="A6" i="1"/>
  <c r="F4" i="1"/>
  <c r="E4" i="1"/>
  <c r="D4" i="1"/>
  <c r="D307" i="1" s="1"/>
  <c r="C4" i="1"/>
  <c r="D275" i="2"/>
  <c r="G215" i="2"/>
  <c r="G250" i="2"/>
  <c r="C202" i="2"/>
  <c r="D46" i="2"/>
  <c r="G329" i="2"/>
  <c r="E329" i="2"/>
  <c r="G325" i="2"/>
  <c r="C325" i="2"/>
  <c r="C317" i="2"/>
  <c r="G313" i="2"/>
  <c r="C313" i="2"/>
  <c r="G305" i="2"/>
  <c r="C305" i="2"/>
  <c r="G301" i="2"/>
  <c r="C301" i="2"/>
  <c r="D293" i="2"/>
  <c r="G289" i="2"/>
  <c r="C289" i="2"/>
  <c r="G281" i="2"/>
  <c r="G277" i="2"/>
  <c r="C277" i="2"/>
  <c r="G265" i="2"/>
  <c r="C265" i="2"/>
  <c r="G253" i="2"/>
  <c r="C245" i="2"/>
  <c r="G241" i="2"/>
  <c r="C241" i="2"/>
  <c r="G229" i="2"/>
  <c r="C229" i="2"/>
  <c r="G221" i="2"/>
  <c r="D221" i="2"/>
  <c r="C221" i="2"/>
  <c r="G217" i="2"/>
  <c r="C217" i="2"/>
  <c r="G209" i="2"/>
  <c r="C209" i="2"/>
  <c r="G205" i="2"/>
  <c r="G197" i="2"/>
  <c r="C197" i="2"/>
  <c r="G193" i="2"/>
  <c r="C193" i="2"/>
  <c r="B193" i="2"/>
  <c r="G185" i="2"/>
  <c r="C185" i="2"/>
  <c r="G181" i="2"/>
  <c r="G173" i="2"/>
  <c r="D173" i="2"/>
  <c r="C173" i="2"/>
  <c r="G169" i="2"/>
  <c r="C169" i="2"/>
  <c r="G161" i="2"/>
  <c r="C161" i="2"/>
  <c r="G157" i="2"/>
  <c r="C149" i="2"/>
  <c r="G145" i="2"/>
  <c r="C145" i="2"/>
  <c r="E141" i="2"/>
  <c r="G137" i="2"/>
  <c r="D137" i="2"/>
  <c r="C137" i="2"/>
  <c r="G133" i="2"/>
  <c r="C133" i="2"/>
  <c r="G125" i="2"/>
  <c r="G121" i="2"/>
  <c r="D121" i="2"/>
  <c r="D113" i="2"/>
  <c r="G109" i="2"/>
  <c r="C101" i="2"/>
  <c r="G97" i="2"/>
  <c r="E93" i="2"/>
  <c r="G89" i="2"/>
  <c r="G85" i="2"/>
  <c r="D81" i="2"/>
  <c r="C77" i="2"/>
  <c r="G73" i="2"/>
  <c r="D73" i="2"/>
  <c r="C69" i="2"/>
  <c r="G65" i="2"/>
  <c r="G61" i="2"/>
  <c r="C53" i="2"/>
  <c r="G49" i="2"/>
  <c r="D49" i="2"/>
  <c r="G41" i="2"/>
  <c r="G37" i="2"/>
  <c r="G33" i="2"/>
  <c r="D29" i="2"/>
  <c r="G25" i="2"/>
  <c r="C25" i="2"/>
  <c r="D17" i="2"/>
  <c r="G13" i="2"/>
  <c r="C13" i="2"/>
  <c r="B115" i="2"/>
  <c r="B129" i="1"/>
  <c r="C292" i="2"/>
  <c r="D288" i="2"/>
  <c r="C280" i="2"/>
  <c r="D244" i="2"/>
  <c r="G208" i="2"/>
  <c r="C208" i="2"/>
  <c r="D196" i="2"/>
  <c r="G172" i="2"/>
  <c r="G160" i="2"/>
  <c r="D160" i="2"/>
  <c r="C148" i="2"/>
  <c r="G136" i="2"/>
  <c r="G124" i="2"/>
  <c r="C124" i="2"/>
  <c r="D124" i="2"/>
  <c r="C112" i="2"/>
  <c r="C104" i="2"/>
  <c r="G100" i="2"/>
  <c r="C100" i="2"/>
  <c r="D92" i="2"/>
  <c r="C88" i="2"/>
  <c r="D88" i="2"/>
  <c r="B88" i="2"/>
  <c r="F76" i="2"/>
  <c r="D76" i="2"/>
  <c r="G68" i="2"/>
  <c r="F68" i="2"/>
  <c r="F64" i="2"/>
  <c r="D64" i="2"/>
  <c r="G52" i="2"/>
  <c r="C52" i="2"/>
  <c r="B48" i="2"/>
  <c r="C44" i="2"/>
  <c r="G40" i="2"/>
  <c r="C40" i="2"/>
  <c r="D40" i="2"/>
  <c r="C32" i="2"/>
  <c r="G28" i="2"/>
  <c r="D28" i="2"/>
  <c r="C20" i="2"/>
  <c r="G16" i="2"/>
  <c r="C16" i="2"/>
  <c r="C8" i="2"/>
  <c r="G319" i="2"/>
  <c r="F319" i="2"/>
  <c r="C319" i="2"/>
  <c r="G311" i="2"/>
  <c r="D311" i="2"/>
  <c r="C311" i="2"/>
  <c r="G283" i="2"/>
  <c r="C283" i="2"/>
  <c r="D283" i="2"/>
  <c r="G235" i="2"/>
  <c r="C235" i="2"/>
  <c r="D235" i="2"/>
  <c r="B107" i="2"/>
  <c r="G179" i="2"/>
  <c r="F179" i="2"/>
  <c r="G175" i="2"/>
  <c r="G167" i="2"/>
  <c r="G163" i="2"/>
  <c r="F163" i="2"/>
  <c r="G155" i="2"/>
  <c r="F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F35" i="2"/>
  <c r="G31" i="2"/>
  <c r="F31" i="2"/>
  <c r="E27" i="2"/>
  <c r="G23" i="2"/>
  <c r="F23" i="2"/>
  <c r="G19" i="2"/>
  <c r="F19" i="2"/>
  <c r="F15" i="2"/>
  <c r="G11" i="2"/>
  <c r="F11" i="2"/>
  <c r="D11" i="2"/>
  <c r="G7" i="2"/>
  <c r="F7" i="2"/>
  <c r="C179" i="2"/>
  <c r="C163" i="2"/>
  <c r="C131" i="2"/>
  <c r="C115" i="2"/>
  <c r="C83" i="2"/>
  <c r="C67" i="2"/>
  <c r="C35" i="2"/>
  <c r="C19" i="2"/>
  <c r="D155" i="2"/>
  <c r="D139" i="2"/>
  <c r="D107" i="2"/>
  <c r="D91" i="2"/>
  <c r="D59" i="2"/>
  <c r="D43" i="2"/>
  <c r="C167" i="2"/>
  <c r="C151" i="2"/>
  <c r="C119" i="2"/>
  <c r="C103" i="2"/>
  <c r="C71" i="2"/>
  <c r="C55" i="2"/>
  <c r="C23" i="2"/>
  <c r="C7" i="2"/>
  <c r="D175" i="2"/>
  <c r="D143" i="2"/>
  <c r="D127" i="2"/>
  <c r="D95" i="2"/>
  <c r="D79" i="2"/>
  <c r="D47" i="2"/>
  <c r="D31" i="2"/>
  <c r="D7" i="2"/>
  <c r="C155" i="2"/>
  <c r="C139" i="2"/>
  <c r="C107" i="2"/>
  <c r="C91" i="2"/>
  <c r="C59" i="2"/>
  <c r="C43" i="2"/>
  <c r="C11" i="2"/>
  <c r="P11" i="3" s="1"/>
  <c r="C11" i="3" s="1"/>
  <c r="D179" i="2"/>
  <c r="D163" i="2"/>
  <c r="D131" i="2"/>
  <c r="D115" i="2"/>
  <c r="D83" i="2"/>
  <c r="D67" i="2"/>
  <c r="D35" i="2"/>
  <c r="D19" i="2"/>
  <c r="C175" i="2"/>
  <c r="C143" i="2"/>
  <c r="C127" i="2"/>
  <c r="C95" i="2"/>
  <c r="C79" i="2"/>
  <c r="C47" i="2"/>
  <c r="C31" i="2"/>
  <c r="D167" i="2"/>
  <c r="D151" i="2"/>
  <c r="D119" i="2"/>
  <c r="D103" i="2"/>
  <c r="D71" i="2"/>
  <c r="D55" i="2"/>
  <c r="D23" i="2"/>
  <c r="C307" i="1"/>
  <c r="B307" i="1"/>
  <c r="D291" i="1"/>
  <c r="C291" i="1"/>
  <c r="C283" i="1"/>
  <c r="C267" i="1"/>
  <c r="B267" i="1"/>
  <c r="C247" i="1"/>
  <c r="B247" i="1"/>
  <c r="C199" i="1"/>
  <c r="B199" i="1"/>
  <c r="D139" i="1"/>
  <c r="C139" i="1"/>
  <c r="C103" i="1"/>
  <c r="C6" i="1"/>
  <c r="C327" i="1"/>
  <c r="B327" i="1"/>
  <c r="C315" i="1"/>
  <c r="B315" i="1"/>
  <c r="C279" i="1"/>
  <c r="B279" i="1"/>
  <c r="D231" i="1"/>
  <c r="C231" i="1"/>
  <c r="B231" i="1"/>
  <c r="C223" i="1"/>
  <c r="C211" i="1"/>
  <c r="B211" i="1"/>
  <c r="D203" i="1"/>
  <c r="C187" i="1"/>
  <c r="B187" i="1"/>
  <c r="C175" i="1"/>
  <c r="B175" i="1"/>
  <c r="D163" i="1"/>
  <c r="C163" i="1"/>
  <c r="B163" i="1"/>
  <c r="C151" i="1"/>
  <c r="B151" i="1"/>
  <c r="D131" i="1"/>
  <c r="C123" i="1"/>
  <c r="C115" i="1"/>
  <c r="B115" i="1"/>
  <c r="D87" i="1"/>
  <c r="C87" i="1"/>
  <c r="B87" i="1"/>
  <c r="C79" i="1"/>
  <c r="C63" i="1"/>
  <c r="C55" i="1"/>
  <c r="C39" i="1"/>
  <c r="B39" i="1"/>
  <c r="C31" i="1"/>
  <c r="B31" i="1"/>
  <c r="C19" i="1"/>
  <c r="B19" i="1"/>
  <c r="C15" i="1"/>
  <c r="B15" i="1"/>
  <c r="C7" i="1"/>
  <c r="B7" i="1"/>
  <c r="C314" i="1"/>
  <c r="D130" i="1"/>
  <c r="C90" i="1"/>
  <c r="B90" i="1"/>
  <c r="C78" i="1"/>
  <c r="C66" i="1"/>
  <c r="B66" i="1"/>
  <c r="C54" i="1"/>
  <c r="D50" i="1"/>
  <c r="B46" i="1"/>
  <c r="B42" i="1"/>
  <c r="C30" i="1"/>
  <c r="B30" i="1"/>
  <c r="B22" i="1"/>
  <c r="C18" i="1"/>
  <c r="B6" i="1"/>
  <c r="B250" i="1"/>
  <c r="C295" i="1"/>
  <c r="C271" i="1"/>
  <c r="B271" i="1"/>
  <c r="C255" i="1"/>
  <c r="C243" i="1"/>
  <c r="B243" i="1"/>
  <c r="C235" i="1"/>
  <c r="C219" i="1"/>
  <c r="B219" i="1"/>
  <c r="C207" i="1"/>
  <c r="C191" i="1"/>
  <c r="D183" i="1"/>
  <c r="C183" i="1"/>
  <c r="D171" i="1"/>
  <c r="C171" i="1"/>
  <c r="B171" i="1"/>
  <c r="D159" i="1"/>
  <c r="C159" i="1"/>
  <c r="D147" i="1"/>
  <c r="C147" i="1"/>
  <c r="B147" i="1"/>
  <c r="D135" i="1"/>
  <c r="C135" i="1"/>
  <c r="D127" i="1"/>
  <c r="C127" i="1"/>
  <c r="B127" i="1"/>
  <c r="C111" i="1"/>
  <c r="D99" i="1"/>
  <c r="C99" i="1"/>
  <c r="B99" i="1"/>
  <c r="D91" i="1"/>
  <c r="C91" i="1"/>
  <c r="D75" i="1"/>
  <c r="C75" i="1"/>
  <c r="B75" i="1"/>
  <c r="D67" i="1"/>
  <c r="C67" i="1"/>
  <c r="B59" i="1"/>
  <c r="C51" i="1"/>
  <c r="B51" i="1"/>
  <c r="C43" i="1"/>
  <c r="B43" i="1"/>
  <c r="C27" i="1"/>
  <c r="B27" i="1"/>
  <c r="D11" i="1"/>
  <c r="D318" i="1"/>
  <c r="C306" i="1"/>
  <c r="D294" i="1"/>
  <c r="C294" i="1"/>
  <c r="C234" i="1"/>
  <c r="C222" i="1"/>
  <c r="D210" i="1"/>
  <c r="C210" i="1"/>
  <c r="C198" i="1"/>
  <c r="C186" i="1"/>
  <c r="D174" i="1"/>
  <c r="C174" i="1"/>
  <c r="C162" i="1"/>
  <c r="C150" i="1"/>
  <c r="D138" i="1"/>
  <c r="C138" i="1"/>
  <c r="C126" i="1"/>
  <c r="C114" i="1"/>
  <c r="D102" i="1"/>
  <c r="C102" i="1"/>
  <c r="D82" i="1"/>
  <c r="C325" i="1"/>
  <c r="D317" i="1"/>
  <c r="D301" i="1"/>
  <c r="C301" i="1"/>
  <c r="D237" i="1"/>
  <c r="C237" i="1"/>
  <c r="B318" i="1"/>
  <c r="B286" i="1"/>
  <c r="B222" i="1"/>
  <c r="C331" i="1"/>
  <c r="D319" i="1"/>
  <c r="C319" i="1"/>
  <c r="B319" i="1"/>
  <c r="C303" i="1"/>
  <c r="D287" i="1"/>
  <c r="D259" i="1"/>
  <c r="C259" i="1"/>
  <c r="D195" i="1"/>
  <c r="C195" i="1"/>
  <c r="B195" i="1"/>
  <c r="C330" i="1"/>
  <c r="D330" i="1"/>
  <c r="D282" i="1"/>
  <c r="D270" i="1"/>
  <c r="C270" i="1"/>
  <c r="D258" i="1"/>
  <c r="D246" i="1"/>
  <c r="C226" i="1"/>
  <c r="C190" i="1"/>
  <c r="C154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C261" i="1"/>
  <c r="D253" i="1"/>
  <c r="C253" i="1"/>
  <c r="C249" i="1"/>
  <c r="C241" i="1"/>
  <c r="C233" i="1"/>
  <c r="D229" i="1"/>
  <c r="C229" i="1"/>
  <c r="D225" i="1"/>
  <c r="C225" i="1"/>
  <c r="C221" i="1"/>
  <c r="D217" i="1"/>
  <c r="C217" i="1"/>
  <c r="C213" i="1"/>
  <c r="D205" i="1"/>
  <c r="C205" i="1"/>
  <c r="D201" i="1"/>
  <c r="C201" i="1"/>
  <c r="C197" i="1"/>
  <c r="C193" i="1"/>
  <c r="D189" i="1"/>
  <c r="C189" i="1"/>
  <c r="D181" i="1"/>
  <c r="C181" i="1"/>
  <c r="D177" i="1"/>
  <c r="C177" i="1"/>
  <c r="C173" i="1"/>
  <c r="C169" i="1"/>
  <c r="C165" i="1"/>
  <c r="C161" i="1"/>
  <c r="D157" i="1"/>
  <c r="C157" i="1"/>
  <c r="D153" i="1"/>
  <c r="C153" i="1"/>
  <c r="C149" i="1"/>
  <c r="D145" i="1"/>
  <c r="C145" i="1"/>
  <c r="C141" i="1"/>
  <c r="C137" i="1"/>
  <c r="D133" i="1"/>
  <c r="C133" i="1"/>
  <c r="D129" i="1"/>
  <c r="C129" i="1"/>
  <c r="C125" i="1"/>
  <c r="B270" i="1"/>
  <c r="B265" i="1"/>
  <c r="B201" i="1"/>
  <c r="D324" i="1"/>
  <c r="D312" i="1"/>
  <c r="C312" i="1"/>
  <c r="D308" i="1"/>
  <c r="C300" i="1"/>
  <c r="C288" i="1"/>
  <c r="D276" i="1"/>
  <c r="C276" i="1"/>
  <c r="C264" i="1"/>
  <c r="C252" i="1"/>
  <c r="D248" i="1"/>
  <c r="D240" i="1"/>
  <c r="D228" i="1"/>
  <c r="D216" i="1"/>
  <c r="C216" i="1"/>
  <c r="D204" i="1"/>
  <c r="D192" i="1"/>
  <c r="C192" i="1"/>
  <c r="D180" i="1"/>
  <c r="B180" i="1"/>
  <c r="D172" i="1"/>
  <c r="B168" i="1"/>
  <c r="C168" i="1"/>
  <c r="D156" i="1"/>
  <c r="B156" i="1"/>
  <c r="D144" i="1"/>
  <c r="B144" i="1"/>
  <c r="C144" i="1"/>
  <c r="B132" i="1"/>
  <c r="D124" i="1"/>
  <c r="D120" i="1"/>
  <c r="B120" i="1"/>
  <c r="D108" i="1"/>
  <c r="B108" i="1"/>
  <c r="D100" i="1"/>
  <c r="D96" i="1"/>
  <c r="C96" i="1"/>
  <c r="D84" i="1"/>
  <c r="B84" i="1"/>
  <c r="C84" i="1"/>
  <c r="C80" i="1"/>
  <c r="D76" i="1"/>
  <c r="B72" i="1"/>
  <c r="C72" i="1"/>
  <c r="B68" i="1"/>
  <c r="C60" i="1"/>
  <c r="C56" i="1"/>
  <c r="D52" i="1"/>
  <c r="D48" i="1"/>
  <c r="C48" i="1"/>
  <c r="D36" i="1"/>
  <c r="C36" i="1"/>
  <c r="B36" i="1"/>
  <c r="D28" i="1"/>
  <c r="C24" i="1"/>
  <c r="B24" i="1"/>
  <c r="D12" i="1"/>
  <c r="B12" i="1"/>
  <c r="B312" i="1"/>
  <c r="B306" i="1"/>
  <c r="B301" i="1"/>
  <c r="B264" i="1"/>
  <c r="B253" i="1"/>
  <c r="B237" i="1"/>
  <c r="B232" i="1"/>
  <c r="B210" i="1"/>
  <c r="B200" i="1"/>
  <c r="B194" i="1"/>
  <c r="B186" i="1"/>
  <c r="B154" i="1"/>
  <c r="B138" i="1"/>
  <c r="B114" i="1"/>
  <c r="D121" i="1"/>
  <c r="D109" i="1"/>
  <c r="D97" i="1"/>
  <c r="D93" i="1"/>
  <c r="D85" i="1"/>
  <c r="D73" i="1"/>
  <c r="B65" i="1"/>
  <c r="D61" i="1"/>
  <c r="B61" i="1"/>
  <c r="B57" i="1"/>
  <c r="D49" i="1"/>
  <c r="B49" i="1"/>
  <c r="D45" i="1"/>
  <c r="B41" i="1"/>
  <c r="B37" i="1"/>
  <c r="D33" i="1"/>
  <c r="B33" i="1"/>
  <c r="D25" i="1"/>
  <c r="D21" i="1"/>
  <c r="B21" i="1"/>
  <c r="B17" i="1"/>
  <c r="B13" i="1"/>
  <c r="B9" i="1"/>
  <c r="C117" i="1"/>
  <c r="C101" i="1"/>
  <c r="C85" i="1"/>
  <c r="C69" i="1"/>
  <c r="C53" i="1"/>
  <c r="C33" i="1"/>
  <c r="C25" i="1"/>
  <c r="C9" i="1"/>
  <c r="C121" i="1"/>
  <c r="C105" i="1"/>
  <c r="C73" i="1"/>
  <c r="C57" i="1"/>
  <c r="C109" i="1"/>
  <c r="C93" i="1"/>
  <c r="C61" i="1"/>
  <c r="C45" i="1"/>
  <c r="C37" i="1"/>
  <c r="C21" i="1"/>
  <c r="C13" i="1"/>
  <c r="C97" i="1"/>
  <c r="C81" i="1"/>
  <c r="C49" i="1"/>
  <c r="B1" i="10"/>
  <c r="D271" i="1" l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S63" i="3"/>
  <c r="F63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91" i="3"/>
  <c r="E91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R64" i="3"/>
  <c r="E64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T72" i="3"/>
  <c r="G7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C181" i="2"/>
  <c r="C157" i="2"/>
  <c r="P157" i="3" s="1"/>
  <c r="C157" i="3" s="1"/>
  <c r="C141" i="2"/>
  <c r="P141" i="3" s="1"/>
  <c r="C141" i="3" s="1"/>
  <c r="C109" i="2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S60" i="3"/>
  <c r="F60" i="3" s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R32" i="3"/>
  <c r="E32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R16" i="3"/>
  <c r="E16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P160" i="3"/>
  <c r="C160" i="3" s="1"/>
  <c r="E258" i="2"/>
  <c r="R258" i="3" s="1"/>
  <c r="E258" i="3" s="1"/>
  <c r="E286" i="2"/>
  <c r="R286" i="3" s="1"/>
  <c r="E286" i="3" s="1"/>
  <c r="E203" i="2"/>
  <c r="D267" i="2"/>
  <c r="E307" i="2"/>
  <c r="R307" i="3" s="1"/>
  <c r="E307" i="3" s="1"/>
  <c r="E259" i="2"/>
  <c r="R259" i="3" s="1"/>
  <c r="E259" i="3" s="1"/>
  <c r="E247" i="2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R108" i="3"/>
  <c r="E108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Q96" i="3"/>
  <c r="D96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R232" i="3"/>
  <c r="E232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P109" i="3"/>
  <c r="C109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G287" i="2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P41" i="3"/>
  <c r="C41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S65" i="3"/>
  <c r="F65" i="3" s="1"/>
  <c r="P93" i="3"/>
  <c r="C93" i="3" s="1"/>
  <c r="P97" i="3"/>
  <c r="C97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P237" i="3"/>
  <c r="C237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5" i="3"/>
  <c r="C205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R203" i="3"/>
  <c r="E203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P113" i="3"/>
  <c r="C113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T287" i="3"/>
  <c r="G287" i="3" s="1"/>
  <c r="F162" i="2"/>
  <c r="S162" i="3" s="1"/>
  <c r="F162" i="3" s="1"/>
  <c r="F150" i="2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Q277" i="3"/>
  <c r="D277" i="3" s="1"/>
  <c r="P285" i="3"/>
  <c r="C285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R271" i="3"/>
  <c r="E271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R314" i="3"/>
  <c r="E314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47" i="3"/>
  <c r="E247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R262" i="3"/>
  <c r="E26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06" i="3"/>
  <c r="C306" i="3" s="1"/>
  <c r="P326" i="3"/>
  <c r="C326" i="3" s="1"/>
  <c r="P187" i="3"/>
  <c r="C187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63" i="3"/>
  <c r="G26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S150" i="3"/>
  <c r="F150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H244" i="5" s="1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H254" i="5" l="1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D6" i="12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<sst xmlns="http://schemas.openxmlformats.org/spreadsheetml/2006/main" count="4485" uniqueCount="1164">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</sst>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5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2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16062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3468292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7012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1504781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47609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13481047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12815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3677663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5124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1127896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27314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8089665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12259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3099330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6017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1488119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30462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7409089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25438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6246460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13335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3385204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19620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4817459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103354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20362647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30533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8529593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5152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1299744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288543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75091011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18889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5290065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9525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1608469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6603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1072981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31671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9108024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11927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2982525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17934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3774223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39072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11458236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8107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2364752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11689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2600290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11627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3028422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11119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2927216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14031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3450897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18195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4741178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4801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1173444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35652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8700662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96703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25262518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20687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4395099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54902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16295133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48006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14910603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14117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3883751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13454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3041557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12749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3322906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9848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1756051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92950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29665792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11739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1838135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5910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1510076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9316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2393674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19290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4899604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14038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4531320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46376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14678814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40550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9182099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129609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34632005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385681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107914730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30426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9369935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32124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10298181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18314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4556528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10095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2629116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34735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9280674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11425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3277753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15397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4993679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17782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4667217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29811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8780875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37129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10483382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6295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1468224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24435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6859471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22430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6144650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22476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5524039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33578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10231056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7117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2029951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7459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1269775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62339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15528995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28896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5583909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86764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28953298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17335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4892975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120889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29661757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10433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2804842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11573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2422884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17696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5113392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10093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2621963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9701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2257656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211045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70300412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34728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10061133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76572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20355290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11494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3229554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343728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101763394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27758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7439731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36759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8770325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5029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1346928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49137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16606022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20098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5784712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751122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247570725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2423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765515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20635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5792109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244894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69906350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8991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2390750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9183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2202530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12608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3184734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23582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6215721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22485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6905974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13708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3761499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13145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3750941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13373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3695728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11996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3523371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7649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1604351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9670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2274296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9525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2503936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13604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4002181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15506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3655443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11235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2952673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4568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1245492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29179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8222685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9530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2279254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38070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9333060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24844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6482098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87285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26994386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49395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13677662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10596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2938246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11117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2604827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19929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3749751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10095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2271162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36438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8894002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3943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1055895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13988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3453748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45771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12436852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6632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1610578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9193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1898372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14879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3885727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5948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1112947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37331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9988445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10741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2735952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15656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4299361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9646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2526675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14124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2959900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7974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2024138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4656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1077710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26621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7785719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32179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8441691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7007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998179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14542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3046128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14468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3399303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12376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3005654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26711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6844926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9967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1907577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16198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4694546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29504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7749053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33034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9411799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82565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24019512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19290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5285628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339290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80092356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24587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6804304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12338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3496631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16103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3697708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10499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2893168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27545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7063264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21326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5642823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166374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44055887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45198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15186575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8323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1978736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11086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2793302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41630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12807115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13722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3318179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7145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2391570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6366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1562505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14440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3730586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13689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3199222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53025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14053639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10777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2967001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61961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13668620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17466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4457485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180477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49263308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15528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4448136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12924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3534136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8782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2189986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16794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4516397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3760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366453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10323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2588194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16050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5021834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12972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3080519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15487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3175560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14233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2976871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29937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9518998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16072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3559448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10359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1808307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45419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14117967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126661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42146641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12240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3163563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82992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22994938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35583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8763597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19561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4701235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7791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2580784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12159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2981647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30290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8115854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18331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4921214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18853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5300950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11231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2357370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22654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6017923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8285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2312924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5297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1581257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4513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1278859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4900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1344360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13692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3315524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44144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12534349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26661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7320832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5254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1626361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111404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33127902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14148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3763715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34939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9724512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11145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2376983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22046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5006403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11927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3597510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70023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21227563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18316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4611580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12435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3259109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26091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7503738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11563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2763662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13903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3534583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6314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966788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45058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12602595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72947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18631280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10335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2552141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11967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3003897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75774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23632985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16276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3897447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22960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5542152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31509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9985989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14437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3354359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24537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344489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5178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1420400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4040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812460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21072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5482047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53327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15560703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113637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38603723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16445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3586768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4846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1144147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13874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1856864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14022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3430600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50814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12348937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43193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14318371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124568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31615117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15440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4451981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15680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2250751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17288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5503797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24314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6661701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13675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2416818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24623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6852540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7304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1214218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7924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1265372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19568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5507330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23017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5972499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9549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2246153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5321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1383376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13910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3040578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25545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3647789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8789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2017178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5915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1196284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32908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7409942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6071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1509509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17262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4057470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26034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7245852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24141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6691299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16834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4199456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8784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2303003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13074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3604699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33701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9299952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351913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120564001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11000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2579039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22112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5040640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33590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8369452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12751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3811808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14741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3419547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12449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2749720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5086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1404238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35930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11572838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12045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3291099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164149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47475440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46761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13626217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27602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2724440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9596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2662462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4444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1337269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14475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4000885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61845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21319864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3057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815087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22677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5433021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18544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4818354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20737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5751320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14005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3302955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15746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4353187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6618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1739523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9383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2772097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8259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1895213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7361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2172000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3777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772013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17247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4443511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8836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1485066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80002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20687447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22321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5869320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18511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4869962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6485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1679136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36756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10235402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10903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3133489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18692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4469636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13238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3633593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16076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4563864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38374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11493351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252419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83881715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284916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68809797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50336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13697518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12950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3300162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41331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12215997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7292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1541259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18003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4284803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10570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2962236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6223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1414130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33238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8389989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209508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46530679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75957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18797589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8069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1676783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29419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9348957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22343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4958415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19366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5125917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14969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3900402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19711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6342848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12646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2746409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4444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1045540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27141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6995549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20034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5529596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7459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1955913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39659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10879119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11171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3028145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12613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3589206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23913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6572733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11500469</v>
      </c>
      <c r="F333" s="24">
        <f>SUM(F6:F332)</f>
        <v>0</v>
      </c>
      <c r="G333" s="24">
        <f>SUM(G6:G332)</f>
        <v>3176231346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2 State Foundation Aid (Code 3111)</v>
      </c>
      <c r="I4" s="18" t="str">
        <f>Notes!B3</f>
        <v>Pay 2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2542737</v>
      </c>
      <c r="I6" s="22">
        <f>INDEX(Data[],MATCH($A6,Data[Dist],0),MATCH(I$4,Data[#Headers],0))</f>
        <v>3468292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1096427</v>
      </c>
      <c r="I7" s="22">
        <f>INDEX(Data[],MATCH($A7,Data[Dist],0),MATCH(I$4,Data[#Headers],0))</f>
        <v>1504781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11235309</v>
      </c>
      <c r="I8" s="22">
        <f>INDEX(Data[],MATCH($A8,Data[Dist],0),MATCH(I$4,Data[#Headers],0))</f>
        <v>13481047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2922102</v>
      </c>
      <c r="I9" s="22">
        <f>INDEX(Data[],MATCH($A9,Data[Dist],0),MATCH(I$4,Data[#Headers],0))</f>
        <v>3677663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875943</v>
      </c>
      <c r="I10" s="22">
        <f>INDEX(Data[],MATCH($A10,Data[Dist],0),MATCH(I$4,Data[#Headers],0))</f>
        <v>1127896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6616067</v>
      </c>
      <c r="I11" s="22">
        <f>INDEX(Data[],MATCH($A11,Data[Dist],0),MATCH(I$4,Data[#Headers],0))</f>
        <v>8089665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2396794</v>
      </c>
      <c r="I12" s="22">
        <f>INDEX(Data[],MATCH($A12,Data[Dist],0),MATCH(I$4,Data[#Headers],0))</f>
        <v>3099330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1141810</v>
      </c>
      <c r="I13" s="22">
        <f>INDEX(Data[],MATCH($A13,Data[Dist],0),MATCH(I$4,Data[#Headers],0))</f>
        <v>1488119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5584103</v>
      </c>
      <c r="I14" s="22">
        <f>INDEX(Data[],MATCH($A14,Data[Dist],0),MATCH(I$4,Data[#Headers],0))</f>
        <v>7409089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4831096</v>
      </c>
      <c r="I15" s="22">
        <f>INDEX(Data[],MATCH($A15,Data[Dist],0),MATCH(I$4,Data[#Headers],0))</f>
        <v>6246460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2630758</v>
      </c>
      <c r="I16" s="22">
        <f>INDEX(Data[],MATCH($A16,Data[Dist],0),MATCH(I$4,Data[#Headers],0))</f>
        <v>3385204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3620654</v>
      </c>
      <c r="I17" s="22">
        <f>INDEX(Data[],MATCH($A17,Data[Dist],0),MATCH(I$4,Data[#Headers],0))</f>
        <v>4817459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14580813</v>
      </c>
      <c r="I18" s="22">
        <f>INDEX(Data[],MATCH($A18,Data[Dist],0),MATCH(I$4,Data[#Headers],0))</f>
        <v>20362647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6859197</v>
      </c>
      <c r="I19" s="22">
        <f>INDEX(Data[],MATCH($A19,Data[Dist],0),MATCH(I$4,Data[#Headers],0))</f>
        <v>8529593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999206</v>
      </c>
      <c r="I20" s="22">
        <f>INDEX(Data[],MATCH($A20,Data[Dist],0),MATCH(I$4,Data[#Headers],0))</f>
        <v>1299744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61442223</v>
      </c>
      <c r="I21" s="22">
        <f>INDEX(Data[],MATCH($A21,Data[Dist],0),MATCH(I$4,Data[#Headers],0))</f>
        <v>75091011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4193887</v>
      </c>
      <c r="I22" s="22">
        <f>INDEX(Data[],MATCH($A22,Data[Dist],0),MATCH(I$4,Data[#Headers],0))</f>
        <v>5290065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1066594</v>
      </c>
      <c r="I23" s="22">
        <f>INDEX(Data[],MATCH($A23,Data[Dist],0),MATCH(I$4,Data[#Headers],0))</f>
        <v>1608469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694642</v>
      </c>
      <c r="I24" s="22">
        <f>INDEX(Data[],MATCH($A24,Data[Dist],0),MATCH(I$4,Data[#Headers],0))</f>
        <v>1072981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7282548</v>
      </c>
      <c r="I25" s="22">
        <f>INDEX(Data[],MATCH($A25,Data[Dist],0),MATCH(I$4,Data[#Headers],0))</f>
        <v>9108024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2300101</v>
      </c>
      <c r="I26" s="22">
        <f>INDEX(Data[],MATCH($A26,Data[Dist],0),MATCH(I$4,Data[#Headers],0))</f>
        <v>2982525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2795841</v>
      </c>
      <c r="I27" s="22">
        <f>INDEX(Data[],MATCH($A27,Data[Dist],0),MATCH(I$4,Data[#Headers],0))</f>
        <v>3774223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9263519</v>
      </c>
      <c r="I28" s="22">
        <f>INDEX(Data[],MATCH($A28,Data[Dist],0),MATCH(I$4,Data[#Headers],0))</f>
        <v>11458236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1883692</v>
      </c>
      <c r="I29" s="22">
        <f>INDEX(Data[],MATCH($A29,Data[Dist],0),MATCH(I$4,Data[#Headers],0))</f>
        <v>2364752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1975592</v>
      </c>
      <c r="I30" s="22">
        <f>INDEX(Data[],MATCH($A30,Data[Dist],0),MATCH(I$4,Data[#Headers],0))</f>
        <v>2600290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2328117</v>
      </c>
      <c r="I31" s="22">
        <f>INDEX(Data[],MATCH($A31,Data[Dist],0),MATCH(I$4,Data[#Headers],0))</f>
        <v>3028422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2335816</v>
      </c>
      <c r="I32" s="22">
        <f>INDEX(Data[],MATCH($A32,Data[Dist],0),MATCH(I$4,Data[#Headers],0))</f>
        <v>2927216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2525846</v>
      </c>
      <c r="I33" s="22">
        <f>INDEX(Data[],MATCH($A33,Data[Dist],0),MATCH(I$4,Data[#Headers],0))</f>
        <v>3450897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3801595</v>
      </c>
      <c r="I34" s="22">
        <f>INDEX(Data[],MATCH($A34,Data[Dist],0),MATCH(I$4,Data[#Headers],0))</f>
        <v>4741178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936460</v>
      </c>
      <c r="I35" s="22">
        <f>INDEX(Data[],MATCH($A35,Data[Dist],0),MATCH(I$4,Data[#Headers],0))</f>
        <v>1173444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6697475</v>
      </c>
      <c r="I36" s="22">
        <f>INDEX(Data[],MATCH($A36,Data[Dist],0),MATCH(I$4,Data[#Headers],0))</f>
        <v>8700662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19994415</v>
      </c>
      <c r="I37" s="22">
        <f>INDEX(Data[],MATCH($A37,Data[Dist],0),MATCH(I$4,Data[#Headers],0))</f>
        <v>25262518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3254258</v>
      </c>
      <c r="I38" s="22">
        <f>INDEX(Data[],MATCH($A38,Data[Dist],0),MATCH(I$4,Data[#Headers],0))</f>
        <v>4395099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13445426</v>
      </c>
      <c r="I39" s="22">
        <f>INDEX(Data[],MATCH($A39,Data[Dist],0),MATCH(I$4,Data[#Headers],0))</f>
        <v>16295133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12277386</v>
      </c>
      <c r="I40" s="22">
        <f>INDEX(Data[],MATCH($A40,Data[Dist],0),MATCH(I$4,Data[#Headers],0))</f>
        <v>14910603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2995886</v>
      </c>
      <c r="I41" s="22">
        <f>INDEX(Data[],MATCH($A41,Data[Dist],0),MATCH(I$4,Data[#Headers],0))</f>
        <v>3883751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2264660</v>
      </c>
      <c r="I42" s="22">
        <f>INDEX(Data[],MATCH($A42,Data[Dist],0),MATCH(I$4,Data[#Headers],0))</f>
        <v>3041557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2580735</v>
      </c>
      <c r="I43" s="22">
        <f>INDEX(Data[],MATCH($A43,Data[Dist],0),MATCH(I$4,Data[#Headers],0))</f>
        <v>3322906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1149097</v>
      </c>
      <c r="I44" s="22">
        <f>INDEX(Data[],MATCH($A44,Data[Dist],0),MATCH(I$4,Data[#Headers],0))</f>
        <v>1756051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24828956</v>
      </c>
      <c r="I45" s="22">
        <f>INDEX(Data[],MATCH($A45,Data[Dist],0),MATCH(I$4,Data[#Headers],0))</f>
        <v>29665792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1165582</v>
      </c>
      <c r="I46" s="22">
        <f>INDEX(Data[],MATCH($A46,Data[Dist],0),MATCH(I$4,Data[#Headers],0))</f>
        <v>1838135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1146547</v>
      </c>
      <c r="I47" s="22">
        <f>INDEX(Data[],MATCH($A47,Data[Dist],0),MATCH(I$4,Data[#Headers],0))</f>
        <v>1510076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1819596</v>
      </c>
      <c r="I48" s="22">
        <f>INDEX(Data[],MATCH($A48,Data[Dist],0),MATCH(I$4,Data[#Headers],0))</f>
        <v>2393674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3818160</v>
      </c>
      <c r="I49" s="22">
        <f>INDEX(Data[],MATCH($A49,Data[Dist],0),MATCH(I$4,Data[#Headers],0))</f>
        <v>4899604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3638045</v>
      </c>
      <c r="I50" s="22">
        <f>INDEX(Data[],MATCH($A50,Data[Dist],0),MATCH(I$4,Data[#Headers],0))</f>
        <v>4531320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12181891</v>
      </c>
      <c r="I51" s="22">
        <f>INDEX(Data[],MATCH($A51,Data[Dist],0),MATCH(I$4,Data[#Headers],0))</f>
        <v>14678814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6716139</v>
      </c>
      <c r="I52" s="22">
        <f>INDEX(Data[],MATCH($A52,Data[Dist],0),MATCH(I$4,Data[#Headers],0))</f>
        <v>9182099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28002178</v>
      </c>
      <c r="I53" s="22">
        <f>INDEX(Data[],MATCH($A53,Data[Dist],0),MATCH(I$4,Data[#Headers],0))</f>
        <v>34632005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87256280</v>
      </c>
      <c r="I54" s="22">
        <f>INDEX(Data[],MATCH($A54,Data[Dist],0),MATCH(I$4,Data[#Headers],0))</f>
        <v>107914730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7610852</v>
      </c>
      <c r="I55" s="22">
        <f>INDEX(Data[],MATCH($A55,Data[Dist],0),MATCH(I$4,Data[#Headers],0))</f>
        <v>9369935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8569532</v>
      </c>
      <c r="I56" s="22">
        <f>INDEX(Data[],MATCH($A56,Data[Dist],0),MATCH(I$4,Data[#Headers],0))</f>
        <v>10298181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3439628</v>
      </c>
      <c r="I57" s="22">
        <f>INDEX(Data[],MATCH($A57,Data[Dist],0),MATCH(I$4,Data[#Headers],0))</f>
        <v>4556528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2057312</v>
      </c>
      <c r="I58" s="22">
        <f>INDEX(Data[],MATCH($A58,Data[Dist],0),MATCH(I$4,Data[#Headers],0))</f>
        <v>2629116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7338959</v>
      </c>
      <c r="I59" s="22">
        <f>INDEX(Data[],MATCH($A59,Data[Dist],0),MATCH(I$4,Data[#Headers],0))</f>
        <v>9280674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2636117</v>
      </c>
      <c r="I60" s="22">
        <f>INDEX(Data[],MATCH($A60,Data[Dist],0),MATCH(I$4,Data[#Headers],0))</f>
        <v>3277753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4138852</v>
      </c>
      <c r="I61" s="22">
        <f>INDEX(Data[],MATCH($A61,Data[Dist],0),MATCH(I$4,Data[#Headers],0))</f>
        <v>4993679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3690948</v>
      </c>
      <c r="I62" s="22">
        <f>INDEX(Data[],MATCH($A62,Data[Dist],0),MATCH(I$4,Data[#Headers],0))</f>
        <v>4667217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7198681</v>
      </c>
      <c r="I63" s="22">
        <f>INDEX(Data[],MATCH($A63,Data[Dist],0),MATCH(I$4,Data[#Headers],0))</f>
        <v>8780875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8448970</v>
      </c>
      <c r="I64" s="22">
        <f>INDEX(Data[],MATCH($A64,Data[Dist],0),MATCH(I$4,Data[#Headers],0))</f>
        <v>10483382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1099484</v>
      </c>
      <c r="I65" s="22">
        <f>INDEX(Data[],MATCH($A65,Data[Dist],0),MATCH(I$4,Data[#Headers],0))</f>
        <v>1468224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5567860</v>
      </c>
      <c r="I66" s="22">
        <f>INDEX(Data[],MATCH($A66,Data[Dist],0),MATCH(I$4,Data[#Headers],0))</f>
        <v>6859471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4980084</v>
      </c>
      <c r="I67" s="22">
        <f>INDEX(Data[],MATCH($A67,Data[Dist],0),MATCH(I$4,Data[#Headers],0))</f>
        <v>6144650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4246581</v>
      </c>
      <c r="I68" s="22">
        <f>INDEX(Data[],MATCH($A68,Data[Dist],0),MATCH(I$4,Data[#Headers],0))</f>
        <v>5524039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8515545</v>
      </c>
      <c r="I69" s="22">
        <f>INDEX(Data[],MATCH($A69,Data[Dist],0),MATCH(I$4,Data[#Headers],0))</f>
        <v>10231056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1627062</v>
      </c>
      <c r="I70" s="22">
        <f>INDEX(Data[],MATCH($A70,Data[Dist],0),MATCH(I$4,Data[#Headers],0))</f>
        <v>2029951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884533</v>
      </c>
      <c r="I71" s="22">
        <f>INDEX(Data[],MATCH($A71,Data[Dist],0),MATCH(I$4,Data[#Headers],0))</f>
        <v>1269775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12061900</v>
      </c>
      <c r="I72" s="22">
        <f>INDEX(Data[],MATCH($A72,Data[Dist],0),MATCH(I$4,Data[#Headers],0))</f>
        <v>15528995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4036614</v>
      </c>
      <c r="I73" s="22">
        <f>INDEX(Data[],MATCH($A73,Data[Dist],0),MATCH(I$4,Data[#Headers],0))</f>
        <v>5583909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24232096</v>
      </c>
      <c r="I74" s="22">
        <f>INDEX(Data[],MATCH($A74,Data[Dist],0),MATCH(I$4,Data[#Headers],0))</f>
        <v>28953298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3924138</v>
      </c>
      <c r="I75" s="22">
        <f>INDEX(Data[],MATCH($A75,Data[Dist],0),MATCH(I$4,Data[#Headers],0))</f>
        <v>4892975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23259286</v>
      </c>
      <c r="I76" s="22">
        <f>INDEX(Data[],MATCH($A76,Data[Dist],0),MATCH(I$4,Data[#Headers],0))</f>
        <v>29661757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2253050</v>
      </c>
      <c r="I77" s="22">
        <f>INDEX(Data[],MATCH($A77,Data[Dist],0),MATCH(I$4,Data[#Headers],0))</f>
        <v>2804842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1742954</v>
      </c>
      <c r="I78" s="22">
        <f>INDEX(Data[],MATCH($A78,Data[Dist],0),MATCH(I$4,Data[#Headers],0))</f>
        <v>2422884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4127535</v>
      </c>
      <c r="I79" s="22">
        <f>INDEX(Data[],MATCH($A79,Data[Dist],0),MATCH(I$4,Data[#Headers],0))</f>
        <v>5113392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2036173</v>
      </c>
      <c r="I80" s="22">
        <f>INDEX(Data[],MATCH($A80,Data[Dist],0),MATCH(I$4,Data[#Headers],0))</f>
        <v>2621963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1670887</v>
      </c>
      <c r="I81" s="22">
        <f>INDEX(Data[],MATCH($A81,Data[Dist],0),MATCH(I$4,Data[#Headers],0))</f>
        <v>2257656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59298350</v>
      </c>
      <c r="I82" s="22">
        <f>INDEX(Data[],MATCH($A82,Data[Dist],0),MATCH(I$4,Data[#Headers],0))</f>
        <v>70300412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8105163</v>
      </c>
      <c r="I83" s="22">
        <f>INDEX(Data[],MATCH($A83,Data[Dist],0),MATCH(I$4,Data[#Headers],0))</f>
        <v>10061133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16313206</v>
      </c>
      <c r="I84" s="22">
        <f>INDEX(Data[],MATCH($A84,Data[Dist],0),MATCH(I$4,Data[#Headers],0))</f>
        <v>20355290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2546848</v>
      </c>
      <c r="I85" s="22">
        <f>INDEX(Data[],MATCH($A85,Data[Dist],0),MATCH(I$4,Data[#Headers],0))</f>
        <v>3229554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83136458</v>
      </c>
      <c r="I86" s="22">
        <f>INDEX(Data[],MATCH($A86,Data[Dist],0),MATCH(I$4,Data[#Headers],0))</f>
        <v>101763394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5981797</v>
      </c>
      <c r="I87" s="22">
        <f>INDEX(Data[],MATCH($A87,Data[Dist],0),MATCH(I$4,Data[#Headers],0))</f>
        <v>7439731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6740405</v>
      </c>
      <c r="I88" s="22">
        <f>INDEX(Data[],MATCH($A88,Data[Dist],0),MATCH(I$4,Data[#Headers],0))</f>
        <v>8770325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1094303</v>
      </c>
      <c r="I89" s="22">
        <f>INDEX(Data[],MATCH($A89,Data[Dist],0),MATCH(I$4,Data[#Headers],0))</f>
        <v>1346928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13918752</v>
      </c>
      <c r="I90" s="22">
        <f>INDEX(Data[],MATCH($A90,Data[Dist],0),MATCH(I$4,Data[#Headers],0))</f>
        <v>16606022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4665908</v>
      </c>
      <c r="I91" s="22">
        <f>INDEX(Data[],MATCH($A91,Data[Dist],0),MATCH(I$4,Data[#Headers],0))</f>
        <v>5784712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205760431</v>
      </c>
      <c r="I92" s="22">
        <f>INDEX(Data[],MATCH($A92,Data[Dist],0),MATCH(I$4,Data[#Headers],0))</f>
        <v>247570725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579050</v>
      </c>
      <c r="I93" s="22">
        <f>INDEX(Data[],MATCH($A93,Data[Dist],0),MATCH(I$4,Data[#Headers],0))</f>
        <v>765515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4638607</v>
      </c>
      <c r="I94" s="22">
        <f>INDEX(Data[],MATCH($A94,Data[Dist],0),MATCH(I$4,Data[#Headers],0))</f>
        <v>5792109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55881374</v>
      </c>
      <c r="I95" s="22">
        <f>INDEX(Data[],MATCH($A95,Data[Dist],0),MATCH(I$4,Data[#Headers],0))</f>
        <v>69906350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1858531</v>
      </c>
      <c r="I96" s="22">
        <f>INDEX(Data[],MATCH($A96,Data[Dist],0),MATCH(I$4,Data[#Headers],0))</f>
        <v>2390750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1658074</v>
      </c>
      <c r="I97" s="22">
        <f>INDEX(Data[],MATCH($A97,Data[Dist],0),MATCH(I$4,Data[#Headers],0))</f>
        <v>2202530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2382049</v>
      </c>
      <c r="I98" s="22">
        <f>INDEX(Data[],MATCH($A98,Data[Dist],0),MATCH(I$4,Data[#Headers],0))</f>
        <v>3184734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4892483</v>
      </c>
      <c r="I99" s="22">
        <f>INDEX(Data[],MATCH($A99,Data[Dist],0),MATCH(I$4,Data[#Headers],0))</f>
        <v>6215721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5604210</v>
      </c>
      <c r="I100" s="22">
        <f>INDEX(Data[],MATCH($A100,Data[Dist],0),MATCH(I$4,Data[#Headers],0))</f>
        <v>6905974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2949147</v>
      </c>
      <c r="I101" s="22">
        <f>INDEX(Data[],MATCH($A101,Data[Dist],0),MATCH(I$4,Data[#Headers],0))</f>
        <v>3761499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3014170</v>
      </c>
      <c r="I102" s="22">
        <f>INDEX(Data[],MATCH($A102,Data[Dist],0),MATCH(I$4,Data[#Headers],0))</f>
        <v>3750941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2936910</v>
      </c>
      <c r="I103" s="22">
        <f>INDEX(Data[],MATCH($A103,Data[Dist],0),MATCH(I$4,Data[#Headers],0))</f>
        <v>3695728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2855115</v>
      </c>
      <c r="I104" s="22">
        <f>INDEX(Data[],MATCH($A104,Data[Dist],0),MATCH(I$4,Data[#Headers],0))</f>
        <v>3523371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1138315</v>
      </c>
      <c r="I105" s="22">
        <f>INDEX(Data[],MATCH($A105,Data[Dist],0),MATCH(I$4,Data[#Headers],0))</f>
        <v>1604351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1701958</v>
      </c>
      <c r="I106" s="22">
        <f>INDEX(Data[],MATCH($A106,Data[Dist],0),MATCH(I$4,Data[#Headers],0))</f>
        <v>2274296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1909070</v>
      </c>
      <c r="I107" s="22">
        <f>INDEX(Data[],MATCH($A107,Data[Dist],0),MATCH(I$4,Data[#Headers],0))</f>
        <v>2503936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3201502</v>
      </c>
      <c r="I108" s="22">
        <f>INDEX(Data[],MATCH($A108,Data[Dist],0),MATCH(I$4,Data[#Headers],0))</f>
        <v>4002181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2765033</v>
      </c>
      <c r="I109" s="22">
        <f>INDEX(Data[],MATCH($A109,Data[Dist],0),MATCH(I$4,Data[#Headers],0))</f>
        <v>3655443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2319706</v>
      </c>
      <c r="I110" s="22">
        <f>INDEX(Data[],MATCH($A110,Data[Dist],0),MATCH(I$4,Data[#Headers],0))</f>
        <v>2952673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974883</v>
      </c>
      <c r="I111" s="22">
        <f>INDEX(Data[],MATCH($A111,Data[Dist],0),MATCH(I$4,Data[#Headers],0))</f>
        <v>1245492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6608414</v>
      </c>
      <c r="I112" s="22">
        <f>INDEX(Data[],MATCH($A112,Data[Dist],0),MATCH(I$4,Data[#Headers],0))</f>
        <v>8222685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1738130</v>
      </c>
      <c r="I113" s="22">
        <f>INDEX(Data[],MATCH($A113,Data[Dist],0),MATCH(I$4,Data[#Headers],0))</f>
        <v>2279254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7283085</v>
      </c>
      <c r="I114" s="22">
        <f>INDEX(Data[],MATCH($A114,Data[Dist],0),MATCH(I$4,Data[#Headers],0))</f>
        <v>9333060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5056325</v>
      </c>
      <c r="I115" s="22">
        <f>INDEX(Data[],MATCH($A115,Data[Dist],0),MATCH(I$4,Data[#Headers],0))</f>
        <v>6482098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22087657</v>
      </c>
      <c r="I116" s="22">
        <f>INDEX(Data[],MATCH($A116,Data[Dist],0),MATCH(I$4,Data[#Headers],0))</f>
        <v>26994386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11211973</v>
      </c>
      <c r="I117" s="22">
        <f>INDEX(Data[],MATCH($A117,Data[Dist],0),MATCH(I$4,Data[#Headers],0))</f>
        <v>13677662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2326809</v>
      </c>
      <c r="I118" s="22">
        <f>INDEX(Data[],MATCH($A118,Data[Dist],0),MATCH(I$4,Data[#Headers],0))</f>
        <v>2938246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1939685</v>
      </c>
      <c r="I119" s="22">
        <f>INDEX(Data[],MATCH($A119,Data[Dist],0),MATCH(I$4,Data[#Headers],0))</f>
        <v>2604827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2533860</v>
      </c>
      <c r="I120" s="22">
        <f>INDEX(Data[],MATCH($A120,Data[Dist],0),MATCH(I$4,Data[#Headers],0))</f>
        <v>3749751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1726002</v>
      </c>
      <c r="I121" s="22">
        <f>INDEX(Data[],MATCH($A121,Data[Dist],0),MATCH(I$4,Data[#Headers],0))</f>
        <v>2271162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7049509</v>
      </c>
      <c r="I122" s="22">
        <f>INDEX(Data[],MATCH($A122,Data[Dist],0),MATCH(I$4,Data[#Headers],0))</f>
        <v>8894002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794710</v>
      </c>
      <c r="I123" s="22">
        <f>INDEX(Data[],MATCH($A123,Data[Dist],0),MATCH(I$4,Data[#Headers],0))</f>
        <v>1055895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2651946</v>
      </c>
      <c r="I124" s="22">
        <f>INDEX(Data[],MATCH($A124,Data[Dist],0),MATCH(I$4,Data[#Headers],0))</f>
        <v>3453748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10151745</v>
      </c>
      <c r="I125" s="22">
        <f>INDEX(Data[],MATCH($A125,Data[Dist],0),MATCH(I$4,Data[#Headers],0))</f>
        <v>12436852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1163594</v>
      </c>
      <c r="I126" s="22">
        <f>INDEX(Data[],MATCH($A126,Data[Dist],0),MATCH(I$4,Data[#Headers],0))</f>
        <v>1610578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1351507</v>
      </c>
      <c r="I127" s="22">
        <f>INDEX(Data[],MATCH($A127,Data[Dist],0),MATCH(I$4,Data[#Headers],0))</f>
        <v>1898372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3084364</v>
      </c>
      <c r="I128" s="22">
        <f>INDEX(Data[],MATCH($A128,Data[Dist],0),MATCH(I$4,Data[#Headers],0))</f>
        <v>3885727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730667</v>
      </c>
      <c r="I129" s="22">
        <f>INDEX(Data[],MATCH($A129,Data[Dist],0),MATCH(I$4,Data[#Headers],0))</f>
        <v>1112947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8038785</v>
      </c>
      <c r="I130" s="22">
        <f>INDEX(Data[],MATCH($A130,Data[Dist],0),MATCH(I$4,Data[#Headers],0))</f>
        <v>9988445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2140385</v>
      </c>
      <c r="I131" s="22">
        <f>INDEX(Data[],MATCH($A131,Data[Dist],0),MATCH(I$4,Data[#Headers],0))</f>
        <v>2735952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3390882</v>
      </c>
      <c r="I132" s="22">
        <f>INDEX(Data[],MATCH($A132,Data[Dist],0),MATCH(I$4,Data[#Headers],0))</f>
        <v>4299361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1952839</v>
      </c>
      <c r="I133" s="22">
        <f>INDEX(Data[],MATCH($A133,Data[Dist],0),MATCH(I$4,Data[#Headers],0))</f>
        <v>2526675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2196487</v>
      </c>
      <c r="I134" s="22">
        <f>INDEX(Data[],MATCH($A134,Data[Dist],0),MATCH(I$4,Data[#Headers],0))</f>
        <v>2959900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1576370</v>
      </c>
      <c r="I135" s="22">
        <f>INDEX(Data[],MATCH($A135,Data[Dist],0),MATCH(I$4,Data[#Headers],0))</f>
        <v>2024138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807276</v>
      </c>
      <c r="I136" s="22">
        <f>INDEX(Data[],MATCH($A136,Data[Dist],0),MATCH(I$4,Data[#Headers],0))</f>
        <v>1077710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6287884</v>
      </c>
      <c r="I137" s="22">
        <f>INDEX(Data[],MATCH($A137,Data[Dist],0),MATCH(I$4,Data[#Headers],0))</f>
        <v>7785719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6712507</v>
      </c>
      <c r="I138" s="22">
        <f>INDEX(Data[],MATCH($A138,Data[Dist],0),MATCH(I$4,Data[#Headers],0))</f>
        <v>8441691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586575</v>
      </c>
      <c r="I139" s="22">
        <f>INDEX(Data[],MATCH($A139,Data[Dist],0),MATCH(I$4,Data[#Headers],0))</f>
        <v>998179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2229049</v>
      </c>
      <c r="I140" s="22">
        <f>INDEX(Data[],MATCH($A140,Data[Dist],0),MATCH(I$4,Data[#Headers],0))</f>
        <v>3046128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2595629</v>
      </c>
      <c r="I141" s="22">
        <f>INDEX(Data[],MATCH($A141,Data[Dist],0),MATCH(I$4,Data[#Headers],0))</f>
        <v>3399303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2280845</v>
      </c>
      <c r="I142" s="22">
        <f>INDEX(Data[],MATCH($A142,Data[Dist],0),MATCH(I$4,Data[#Headers],0))</f>
        <v>3005654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5355402</v>
      </c>
      <c r="I143" s="22">
        <f>INDEX(Data[],MATCH($A143,Data[Dist],0),MATCH(I$4,Data[#Headers],0))</f>
        <v>6844926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1368132</v>
      </c>
      <c r="I144" s="22">
        <f>INDEX(Data[],MATCH($A144,Data[Dist],0),MATCH(I$4,Data[#Headers],0))</f>
        <v>1907577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3805808</v>
      </c>
      <c r="I145" s="22">
        <f>INDEX(Data[],MATCH($A145,Data[Dist],0),MATCH(I$4,Data[#Headers],0))</f>
        <v>4694546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6084936</v>
      </c>
      <c r="I146" s="22">
        <f>INDEX(Data[],MATCH($A146,Data[Dist],0),MATCH(I$4,Data[#Headers],0))</f>
        <v>7749053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7492723</v>
      </c>
      <c r="I147" s="22">
        <f>INDEX(Data[],MATCH($A147,Data[Dist],0),MATCH(I$4,Data[#Headers],0))</f>
        <v>9411799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19961430</v>
      </c>
      <c r="I148" s="22">
        <f>INDEX(Data[],MATCH($A148,Data[Dist],0),MATCH(I$4,Data[#Headers],0))</f>
        <v>24019512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4244008</v>
      </c>
      <c r="I149" s="22">
        <f>INDEX(Data[],MATCH($A149,Data[Dist],0),MATCH(I$4,Data[#Headers],0))</f>
        <v>5285628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62953880</v>
      </c>
      <c r="I150" s="22">
        <f>INDEX(Data[],MATCH($A150,Data[Dist],0),MATCH(I$4,Data[#Headers],0))</f>
        <v>80092356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5457461</v>
      </c>
      <c r="I151" s="22">
        <f>INDEX(Data[],MATCH($A151,Data[Dist],0),MATCH(I$4,Data[#Headers],0))</f>
        <v>6804304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2839580</v>
      </c>
      <c r="I152" s="22">
        <f>INDEX(Data[],MATCH($A152,Data[Dist],0),MATCH(I$4,Data[#Headers],0))</f>
        <v>3496631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2780318</v>
      </c>
      <c r="I153" s="22">
        <f>INDEX(Data[],MATCH($A153,Data[Dist],0),MATCH(I$4,Data[#Headers],0))</f>
        <v>3697708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2311702</v>
      </c>
      <c r="I154" s="22">
        <f>INDEX(Data[],MATCH($A154,Data[Dist],0),MATCH(I$4,Data[#Headers],0))</f>
        <v>2893168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5457135</v>
      </c>
      <c r="I155" s="22">
        <f>INDEX(Data[],MATCH($A155,Data[Dist],0),MATCH(I$4,Data[#Headers],0))</f>
        <v>7063264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4697700</v>
      </c>
      <c r="I156" s="22">
        <f>INDEX(Data[],MATCH($A156,Data[Dist],0),MATCH(I$4,Data[#Headers],0))</f>
        <v>5642823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35675187</v>
      </c>
      <c r="I157" s="22">
        <f>INDEX(Data[],MATCH($A157,Data[Dist],0),MATCH(I$4,Data[#Headers],0))</f>
        <v>44055887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12774043</v>
      </c>
      <c r="I158" s="22">
        <f>INDEX(Data[],MATCH($A158,Data[Dist],0),MATCH(I$4,Data[#Headers],0))</f>
        <v>15186575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1533952</v>
      </c>
      <c r="I159" s="22">
        <f>INDEX(Data[],MATCH($A159,Data[Dist],0),MATCH(I$4,Data[#Headers],0))</f>
        <v>1978736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2248060</v>
      </c>
      <c r="I160" s="22">
        <f>INDEX(Data[],MATCH($A160,Data[Dist],0),MATCH(I$4,Data[#Headers],0))</f>
        <v>2793302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10546874</v>
      </c>
      <c r="I161" s="22">
        <f>INDEX(Data[],MATCH($A161,Data[Dist],0),MATCH(I$4,Data[#Headers],0))</f>
        <v>12807115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2513058</v>
      </c>
      <c r="I162" s="22">
        <f>INDEX(Data[],MATCH($A162,Data[Dist],0),MATCH(I$4,Data[#Headers],0))</f>
        <v>3318179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1979663</v>
      </c>
      <c r="I163" s="22">
        <f>INDEX(Data[],MATCH($A163,Data[Dist],0),MATCH(I$4,Data[#Headers],0))</f>
        <v>2391570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1178363</v>
      </c>
      <c r="I164" s="22">
        <f>INDEX(Data[],MATCH($A164,Data[Dist],0),MATCH(I$4,Data[#Headers],0))</f>
        <v>1562505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2950114</v>
      </c>
      <c r="I165" s="22">
        <f>INDEX(Data[],MATCH($A165,Data[Dist],0),MATCH(I$4,Data[#Headers],0))</f>
        <v>3730586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2432384</v>
      </c>
      <c r="I166" s="22">
        <f>INDEX(Data[],MATCH($A166,Data[Dist],0),MATCH(I$4,Data[#Headers],0))</f>
        <v>3199222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11255075</v>
      </c>
      <c r="I167" s="22">
        <f>INDEX(Data[],MATCH($A167,Data[Dist],0),MATCH(I$4,Data[#Headers],0))</f>
        <v>14053639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2315234</v>
      </c>
      <c r="I168" s="22">
        <f>INDEX(Data[],MATCH($A168,Data[Dist],0),MATCH(I$4,Data[#Headers],0))</f>
        <v>2967001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10608401</v>
      </c>
      <c r="I169" s="22">
        <f>INDEX(Data[],MATCH($A169,Data[Dist],0),MATCH(I$4,Data[#Headers],0))</f>
        <v>13668620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3551951</v>
      </c>
      <c r="I170" s="22">
        <f>INDEX(Data[],MATCH($A170,Data[Dist],0),MATCH(I$4,Data[#Headers],0))</f>
        <v>4457485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40332066</v>
      </c>
      <c r="I171" s="22">
        <f>INDEX(Data[],MATCH($A171,Data[Dist],0),MATCH(I$4,Data[#Headers],0))</f>
        <v>49263308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3593403</v>
      </c>
      <c r="I172" s="22">
        <f>INDEX(Data[],MATCH($A172,Data[Dist],0),MATCH(I$4,Data[#Headers],0))</f>
        <v>4448136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2782214</v>
      </c>
      <c r="I173" s="22">
        <f>INDEX(Data[],MATCH($A173,Data[Dist],0),MATCH(I$4,Data[#Headers],0))</f>
        <v>3534136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1680315</v>
      </c>
      <c r="I174" s="22">
        <f>INDEX(Data[],MATCH($A174,Data[Dist],0),MATCH(I$4,Data[#Headers],0))</f>
        <v>2189986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3529226</v>
      </c>
      <c r="I175" s="22">
        <f>INDEX(Data[],MATCH($A175,Data[Dist],0),MATCH(I$4,Data[#Headers],0))</f>
        <v>4516397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164198</v>
      </c>
      <c r="I176" s="22">
        <f>INDEX(Data[],MATCH($A176,Data[Dist],0),MATCH(I$4,Data[#Headers],0))</f>
        <v>366453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1953857</v>
      </c>
      <c r="I177" s="22">
        <f>INDEX(Data[],MATCH($A177,Data[Dist],0),MATCH(I$4,Data[#Headers],0))</f>
        <v>2588194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4176742</v>
      </c>
      <c r="I178" s="22">
        <f>INDEX(Data[],MATCH($A178,Data[Dist],0),MATCH(I$4,Data[#Headers],0))</f>
        <v>5021834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2355819</v>
      </c>
      <c r="I179" s="22">
        <f>INDEX(Data[],MATCH($A179,Data[Dist],0),MATCH(I$4,Data[#Headers],0))</f>
        <v>3080519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2305155</v>
      </c>
      <c r="I180" s="22">
        <f>INDEX(Data[],MATCH($A180,Data[Dist],0),MATCH(I$4,Data[#Headers],0))</f>
        <v>3175560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2228549</v>
      </c>
      <c r="I181" s="22">
        <f>INDEX(Data[],MATCH($A181,Data[Dist],0),MATCH(I$4,Data[#Headers],0))</f>
        <v>2976871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7793734</v>
      </c>
      <c r="I182" s="22">
        <f>INDEX(Data[],MATCH($A182,Data[Dist],0),MATCH(I$4,Data[#Headers],0))</f>
        <v>9518998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2657420</v>
      </c>
      <c r="I183" s="22">
        <f>INDEX(Data[],MATCH($A183,Data[Dist],0),MATCH(I$4,Data[#Headers],0))</f>
        <v>3559448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1249489</v>
      </c>
      <c r="I184" s="22">
        <f>INDEX(Data[],MATCH($A184,Data[Dist],0),MATCH(I$4,Data[#Headers],0))</f>
        <v>1808307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11589467</v>
      </c>
      <c r="I185" s="22">
        <f>INDEX(Data[],MATCH($A185,Data[Dist],0),MATCH(I$4,Data[#Headers],0))</f>
        <v>14117967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35416776</v>
      </c>
      <c r="I186" s="22">
        <f>INDEX(Data[],MATCH($A186,Data[Dist],0),MATCH(I$4,Data[#Headers],0))</f>
        <v>42146641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2516651</v>
      </c>
      <c r="I187" s="22">
        <f>INDEX(Data[],MATCH($A187,Data[Dist],0),MATCH(I$4,Data[#Headers],0))</f>
        <v>3163563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18586747</v>
      </c>
      <c r="I188" s="22">
        <f>INDEX(Data[],MATCH($A188,Data[Dist],0),MATCH(I$4,Data[#Headers],0))</f>
        <v>22994938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6912513</v>
      </c>
      <c r="I189" s="22">
        <f>INDEX(Data[],MATCH($A189,Data[Dist],0),MATCH(I$4,Data[#Headers],0))</f>
        <v>8763597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3790658</v>
      </c>
      <c r="I190" s="22">
        <f>INDEX(Data[],MATCH($A190,Data[Dist],0),MATCH(I$4,Data[#Headers],0))</f>
        <v>4701235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2097592</v>
      </c>
      <c r="I191" s="22">
        <f>INDEX(Data[],MATCH($A191,Data[Dist],0),MATCH(I$4,Data[#Headers],0))</f>
        <v>2580784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2312131</v>
      </c>
      <c r="I192" s="22">
        <f>INDEX(Data[],MATCH($A192,Data[Dist],0),MATCH(I$4,Data[#Headers],0))</f>
        <v>2981647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6454933</v>
      </c>
      <c r="I193" s="22">
        <f>INDEX(Data[],MATCH($A193,Data[Dist],0),MATCH(I$4,Data[#Headers],0))</f>
        <v>8115854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3926863</v>
      </c>
      <c r="I194" s="22">
        <f>INDEX(Data[],MATCH($A194,Data[Dist],0),MATCH(I$4,Data[#Headers],0))</f>
        <v>4921214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4240868</v>
      </c>
      <c r="I195" s="22">
        <f>INDEX(Data[],MATCH($A195,Data[Dist],0),MATCH(I$4,Data[#Headers],0))</f>
        <v>5300950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1712636</v>
      </c>
      <c r="I196" s="22">
        <f>INDEX(Data[],MATCH($A196,Data[Dist],0),MATCH(I$4,Data[#Headers],0))</f>
        <v>2357370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4774497</v>
      </c>
      <c r="I197" s="22">
        <f>INDEX(Data[],MATCH($A197,Data[Dist],0),MATCH(I$4,Data[#Headers],0))</f>
        <v>6017923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1827288</v>
      </c>
      <c r="I198" s="22">
        <f>INDEX(Data[],MATCH($A198,Data[Dist],0),MATCH(I$4,Data[#Headers],0))</f>
        <v>2312924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1305032</v>
      </c>
      <c r="I199" s="22">
        <f>INDEX(Data[],MATCH($A199,Data[Dist],0),MATCH(I$4,Data[#Headers],0))</f>
        <v>1581257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1015538</v>
      </c>
      <c r="I200" s="22">
        <f>INDEX(Data[],MATCH($A200,Data[Dist],0),MATCH(I$4,Data[#Headers],0))</f>
        <v>1278859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1038057</v>
      </c>
      <c r="I201" s="22">
        <f>INDEX(Data[],MATCH($A201,Data[Dist],0),MATCH(I$4,Data[#Headers],0))</f>
        <v>1344360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2434936</v>
      </c>
      <c r="I202" s="22">
        <f>INDEX(Data[],MATCH($A202,Data[Dist],0),MATCH(I$4,Data[#Headers],0))</f>
        <v>3315524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10195534</v>
      </c>
      <c r="I203" s="22">
        <f>INDEX(Data[],MATCH($A203,Data[Dist],0),MATCH(I$4,Data[#Headers],0))</f>
        <v>12534349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5891759</v>
      </c>
      <c r="I204" s="22">
        <f>INDEX(Data[],MATCH($A204,Data[Dist],0),MATCH(I$4,Data[#Headers],0))</f>
        <v>7320832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1304305</v>
      </c>
      <c r="I205" s="22">
        <f>INDEX(Data[],MATCH($A205,Data[Dist],0),MATCH(I$4,Data[#Headers],0))</f>
        <v>1626361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27008170</v>
      </c>
      <c r="I206" s="22">
        <f>INDEX(Data[],MATCH($A206,Data[Dist],0),MATCH(I$4,Data[#Headers],0))</f>
        <v>33127902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2979728</v>
      </c>
      <c r="I207" s="22">
        <f>INDEX(Data[],MATCH($A207,Data[Dist],0),MATCH(I$4,Data[#Headers],0))</f>
        <v>3763715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7823003</v>
      </c>
      <c r="I208" s="22">
        <f>INDEX(Data[],MATCH($A208,Data[Dist],0),MATCH(I$4,Data[#Headers],0))</f>
        <v>9724512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1711132</v>
      </c>
      <c r="I209" s="22">
        <f>INDEX(Data[],MATCH($A209,Data[Dist],0),MATCH(I$4,Data[#Headers],0))</f>
        <v>2376983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3814906</v>
      </c>
      <c r="I210" s="22">
        <f>INDEX(Data[],MATCH($A210,Data[Dist],0),MATCH(I$4,Data[#Headers],0))</f>
        <v>5006403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2955849</v>
      </c>
      <c r="I211" s="22">
        <f>INDEX(Data[],MATCH($A211,Data[Dist],0),MATCH(I$4,Data[#Headers],0))</f>
        <v>3597510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17710183</v>
      </c>
      <c r="I212" s="22">
        <f>INDEX(Data[],MATCH($A212,Data[Dist],0),MATCH(I$4,Data[#Headers],0))</f>
        <v>21227563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3535546</v>
      </c>
      <c r="I213" s="22">
        <f>INDEX(Data[],MATCH($A213,Data[Dist],0),MATCH(I$4,Data[#Headers],0))</f>
        <v>4611580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2478973</v>
      </c>
      <c r="I214" s="22">
        <f>INDEX(Data[],MATCH($A214,Data[Dist],0),MATCH(I$4,Data[#Headers],0))</f>
        <v>3259109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6078444</v>
      </c>
      <c r="I215" s="22">
        <f>INDEX(Data[],MATCH($A215,Data[Dist],0),MATCH(I$4,Data[#Headers],0))</f>
        <v>7503738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2092265</v>
      </c>
      <c r="I216" s="22">
        <f>INDEX(Data[],MATCH($A216,Data[Dist],0),MATCH(I$4,Data[#Headers],0))</f>
        <v>2763662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2781490</v>
      </c>
      <c r="I217" s="22">
        <f>INDEX(Data[],MATCH($A217,Data[Dist],0),MATCH(I$4,Data[#Headers],0))</f>
        <v>3534583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589018</v>
      </c>
      <c r="I218" s="22">
        <f>INDEX(Data[],MATCH($A218,Data[Dist],0),MATCH(I$4,Data[#Headers],0))</f>
        <v>966788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10283587</v>
      </c>
      <c r="I219" s="22">
        <f>INDEX(Data[],MATCH($A219,Data[Dist],0),MATCH(I$4,Data[#Headers],0))</f>
        <v>12602595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14718228</v>
      </c>
      <c r="I220" s="22">
        <f>INDEX(Data[],MATCH($A220,Data[Dist],0),MATCH(I$4,Data[#Headers],0))</f>
        <v>18631280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1917499</v>
      </c>
      <c r="I221" s="22">
        <f>INDEX(Data[],MATCH($A221,Data[Dist],0),MATCH(I$4,Data[#Headers],0))</f>
        <v>2552141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2304183</v>
      </c>
      <c r="I222" s="22">
        <f>INDEX(Data[],MATCH($A222,Data[Dist],0),MATCH(I$4,Data[#Headers],0))</f>
        <v>3003897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19656308</v>
      </c>
      <c r="I223" s="22">
        <f>INDEX(Data[],MATCH($A223,Data[Dist],0),MATCH(I$4,Data[#Headers],0))</f>
        <v>23632985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3005125</v>
      </c>
      <c r="I224" s="22">
        <f>INDEX(Data[],MATCH($A224,Data[Dist],0),MATCH(I$4,Data[#Headers],0))</f>
        <v>3897447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4273197</v>
      </c>
      <c r="I225" s="22">
        <f>INDEX(Data[],MATCH($A225,Data[Dist],0),MATCH(I$4,Data[#Headers],0))</f>
        <v>5542152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8391554</v>
      </c>
      <c r="I226" s="22">
        <f>INDEX(Data[],MATCH($A226,Data[Dist],0),MATCH(I$4,Data[#Headers],0))</f>
        <v>9985989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2532358</v>
      </c>
      <c r="I227" s="22">
        <f>INDEX(Data[],MATCH($A227,Data[Dist],0),MATCH(I$4,Data[#Headers],0))</f>
        <v>3354359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-1076880</v>
      </c>
      <c r="I228" s="22">
        <f>INDEX(Data[],MATCH($A228,Data[Dist],0),MATCH(I$4,Data[#Headers],0))</f>
        <v>344489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1096248</v>
      </c>
      <c r="I229" s="22">
        <f>INDEX(Data[],MATCH($A229,Data[Dist],0),MATCH(I$4,Data[#Headers],0))</f>
        <v>1420400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550807</v>
      </c>
      <c r="I230" s="22">
        <f>INDEX(Data[],MATCH($A230,Data[Dist],0),MATCH(I$4,Data[#Headers],0))</f>
        <v>812460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4269904</v>
      </c>
      <c r="I231" s="22">
        <f>INDEX(Data[],MATCH($A231,Data[Dist],0),MATCH(I$4,Data[#Headers],0))</f>
        <v>5482047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12616228</v>
      </c>
      <c r="I232" s="22">
        <f>INDEX(Data[],MATCH($A232,Data[Dist],0),MATCH(I$4,Data[#Headers],0))</f>
        <v>15560703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32501355</v>
      </c>
      <c r="I233" s="22">
        <f>INDEX(Data[],MATCH($A233,Data[Dist],0),MATCH(I$4,Data[#Headers],0))</f>
        <v>38603723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2687508</v>
      </c>
      <c r="I234" s="22">
        <f>INDEX(Data[],MATCH($A234,Data[Dist],0),MATCH(I$4,Data[#Headers],0))</f>
        <v>3586768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879299</v>
      </c>
      <c r="I235" s="22">
        <f>INDEX(Data[],MATCH($A235,Data[Dist],0),MATCH(I$4,Data[#Headers],0))</f>
        <v>1144147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1089458</v>
      </c>
      <c r="I236" s="22">
        <f>INDEX(Data[],MATCH($A236,Data[Dist],0),MATCH(I$4,Data[#Headers],0))</f>
        <v>1856864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2633174</v>
      </c>
      <c r="I237" s="22">
        <f>INDEX(Data[],MATCH($A237,Data[Dist],0),MATCH(I$4,Data[#Headers],0))</f>
        <v>3430600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9628617</v>
      </c>
      <c r="I238" s="22">
        <f>INDEX(Data[],MATCH($A238,Data[Dist],0),MATCH(I$4,Data[#Headers],0))</f>
        <v>12348937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11941887</v>
      </c>
      <c r="I239" s="22">
        <f>INDEX(Data[],MATCH($A239,Data[Dist],0),MATCH(I$4,Data[#Headers],0))</f>
        <v>14318371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25421510</v>
      </c>
      <c r="I240" s="22">
        <f>INDEX(Data[],MATCH($A240,Data[Dist],0),MATCH(I$4,Data[#Headers],0))</f>
        <v>31615117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3615379</v>
      </c>
      <c r="I241" s="22">
        <f>INDEX(Data[],MATCH($A241,Data[Dist],0),MATCH(I$4,Data[#Headers],0))</f>
        <v>4451981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1288371</v>
      </c>
      <c r="I242" s="22">
        <f>INDEX(Data[],MATCH($A242,Data[Dist],0),MATCH(I$4,Data[#Headers],0))</f>
        <v>2250751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4591938</v>
      </c>
      <c r="I243" s="22">
        <f>INDEX(Data[],MATCH($A243,Data[Dist],0),MATCH(I$4,Data[#Headers],0))</f>
        <v>5503797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5342447</v>
      </c>
      <c r="I244" s="22">
        <f>INDEX(Data[],MATCH($A244,Data[Dist],0),MATCH(I$4,Data[#Headers],0))</f>
        <v>6661701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1634095</v>
      </c>
      <c r="I245" s="22">
        <f>INDEX(Data[],MATCH($A245,Data[Dist],0),MATCH(I$4,Data[#Headers],0))</f>
        <v>2416818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5471826</v>
      </c>
      <c r="I246" s="22">
        <f>INDEX(Data[],MATCH($A246,Data[Dist],0),MATCH(I$4,Data[#Headers],0))</f>
        <v>6852540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762870</v>
      </c>
      <c r="I247" s="22">
        <f>INDEX(Data[],MATCH($A247,Data[Dist],0),MATCH(I$4,Data[#Headers],0))</f>
        <v>1214218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756583</v>
      </c>
      <c r="I248" s="22">
        <f>INDEX(Data[],MATCH($A248,Data[Dist],0),MATCH(I$4,Data[#Headers],0))</f>
        <v>1265372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4280948</v>
      </c>
      <c r="I249" s="22">
        <f>INDEX(Data[],MATCH($A249,Data[Dist],0),MATCH(I$4,Data[#Headers],0))</f>
        <v>5507330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4680778</v>
      </c>
      <c r="I250" s="22">
        <f>INDEX(Data[],MATCH($A250,Data[Dist],0),MATCH(I$4,Data[#Headers],0))</f>
        <v>5972499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1702749</v>
      </c>
      <c r="I251" s="22">
        <f>INDEX(Data[],MATCH($A251,Data[Dist],0),MATCH(I$4,Data[#Headers],0))</f>
        <v>2246153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1102193</v>
      </c>
      <c r="I252" s="22">
        <f>INDEX(Data[],MATCH($A252,Data[Dist],0),MATCH(I$4,Data[#Headers],0))</f>
        <v>1383376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2268129</v>
      </c>
      <c r="I253" s="22">
        <f>INDEX(Data[],MATCH($A253,Data[Dist],0),MATCH(I$4,Data[#Headers],0))</f>
        <v>3040578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2154489</v>
      </c>
      <c r="I254" s="22">
        <f>INDEX(Data[],MATCH($A254,Data[Dist],0),MATCH(I$4,Data[#Headers],0))</f>
        <v>3647789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1516781</v>
      </c>
      <c r="I255" s="22">
        <f>INDEX(Data[],MATCH($A255,Data[Dist],0),MATCH(I$4,Data[#Headers],0))</f>
        <v>2017178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899622</v>
      </c>
      <c r="I256" s="22">
        <f>INDEX(Data[],MATCH($A256,Data[Dist],0),MATCH(I$4,Data[#Headers],0))</f>
        <v>1196284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5595589</v>
      </c>
      <c r="I257" s="22">
        <f>INDEX(Data[],MATCH($A257,Data[Dist],0),MATCH(I$4,Data[#Headers],0))</f>
        <v>7409942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1137040</v>
      </c>
      <c r="I258" s="22">
        <f>INDEX(Data[],MATCH($A258,Data[Dist],0),MATCH(I$4,Data[#Headers],0))</f>
        <v>1509509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3018353</v>
      </c>
      <c r="I259" s="22">
        <f>INDEX(Data[],MATCH($A259,Data[Dist],0),MATCH(I$4,Data[#Headers],0))</f>
        <v>4057470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5770463</v>
      </c>
      <c r="I260" s="22">
        <f>INDEX(Data[],MATCH($A260,Data[Dist],0),MATCH(I$4,Data[#Headers],0))</f>
        <v>7245852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5281990</v>
      </c>
      <c r="I261" s="22">
        <f>INDEX(Data[],MATCH($A261,Data[Dist],0),MATCH(I$4,Data[#Headers],0))</f>
        <v>6691299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3211960</v>
      </c>
      <c r="I262" s="22">
        <f>INDEX(Data[],MATCH($A262,Data[Dist],0),MATCH(I$4,Data[#Headers],0))</f>
        <v>4199456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1779620</v>
      </c>
      <c r="I263" s="22">
        <f>INDEX(Data[],MATCH($A263,Data[Dist],0),MATCH(I$4,Data[#Headers],0))</f>
        <v>2303003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2890196</v>
      </c>
      <c r="I264" s="22">
        <f>INDEX(Data[],MATCH($A264,Data[Dist],0),MATCH(I$4,Data[#Headers],0))</f>
        <v>3604699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7259985</v>
      </c>
      <c r="I265" s="22">
        <f>INDEX(Data[],MATCH($A265,Data[Dist],0),MATCH(I$4,Data[#Headers],0))</f>
        <v>9299952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101767641</v>
      </c>
      <c r="I266" s="22">
        <f>INDEX(Data[],MATCH($A266,Data[Dist],0),MATCH(I$4,Data[#Headers],0))</f>
        <v>120564001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1909672</v>
      </c>
      <c r="I267" s="22">
        <f>INDEX(Data[],MATCH($A267,Data[Dist],0),MATCH(I$4,Data[#Headers],0))</f>
        <v>2579039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3785981</v>
      </c>
      <c r="I268" s="22">
        <f>INDEX(Data[],MATCH($A268,Data[Dist],0),MATCH(I$4,Data[#Headers],0))</f>
        <v>5040640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6711172</v>
      </c>
      <c r="I269" s="22">
        <f>INDEX(Data[],MATCH($A269,Data[Dist],0),MATCH(I$4,Data[#Headers],0))</f>
        <v>8369452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3135185</v>
      </c>
      <c r="I270" s="22">
        <f>INDEX(Data[],MATCH($A270,Data[Dist],0),MATCH(I$4,Data[#Headers],0))</f>
        <v>3811808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2536972</v>
      </c>
      <c r="I271" s="22">
        <f>INDEX(Data[],MATCH($A271,Data[Dist],0),MATCH(I$4,Data[#Headers],0))</f>
        <v>3419547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2066212</v>
      </c>
      <c r="I272" s="22">
        <f>INDEX(Data[],MATCH($A272,Data[Dist],0),MATCH(I$4,Data[#Headers],0))</f>
        <v>2749720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1129722</v>
      </c>
      <c r="I273" s="22">
        <f>INDEX(Data[],MATCH($A273,Data[Dist],0),MATCH(I$4,Data[#Headers],0))</f>
        <v>1404238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9560058</v>
      </c>
      <c r="I274" s="22">
        <f>INDEX(Data[],MATCH($A274,Data[Dist],0),MATCH(I$4,Data[#Headers],0))</f>
        <v>11572838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2552709</v>
      </c>
      <c r="I275" s="22">
        <f>INDEX(Data[],MATCH($A275,Data[Dist],0),MATCH(I$4,Data[#Headers],0))</f>
        <v>3291099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39175393</v>
      </c>
      <c r="I276" s="22">
        <f>INDEX(Data[],MATCH($A276,Data[Dist],0),MATCH(I$4,Data[#Headers],0))</f>
        <v>47475440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10845363</v>
      </c>
      <c r="I277" s="22">
        <f>INDEX(Data[],MATCH($A277,Data[Dist],0),MATCH(I$4,Data[#Headers],0))</f>
        <v>13626217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1178531</v>
      </c>
      <c r="I278" s="22">
        <f>INDEX(Data[],MATCH($A278,Data[Dist],0),MATCH(I$4,Data[#Headers],0))</f>
        <v>2724440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2111503</v>
      </c>
      <c r="I279" s="22">
        <f>INDEX(Data[],MATCH($A279,Data[Dist],0),MATCH(I$4,Data[#Headers],0))</f>
        <v>2662462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1062199</v>
      </c>
      <c r="I280" s="22">
        <f>INDEX(Data[],MATCH($A280,Data[Dist],0),MATCH(I$4,Data[#Headers],0))</f>
        <v>1337269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3157627</v>
      </c>
      <c r="I281" s="22">
        <f>INDEX(Data[],MATCH($A281,Data[Dist],0),MATCH(I$4,Data[#Headers],0))</f>
        <v>4000885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17843687</v>
      </c>
      <c r="I282" s="22">
        <f>INDEX(Data[],MATCH($A282,Data[Dist],0),MATCH(I$4,Data[#Headers],0))</f>
        <v>21319864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641798</v>
      </c>
      <c r="I283" s="22">
        <f>INDEX(Data[],MATCH($A283,Data[Dist],0),MATCH(I$4,Data[#Headers],0))</f>
        <v>815087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4198577</v>
      </c>
      <c r="I284" s="22">
        <f>INDEX(Data[],MATCH($A284,Data[Dist],0),MATCH(I$4,Data[#Headers],0))</f>
        <v>5433021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3772915</v>
      </c>
      <c r="I285" s="22">
        <f>INDEX(Data[],MATCH($A285,Data[Dist],0),MATCH(I$4,Data[#Headers],0))</f>
        <v>4818354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4668890</v>
      </c>
      <c r="I286" s="22">
        <f>INDEX(Data[],MATCH($A286,Data[Dist],0),MATCH(I$4,Data[#Headers],0))</f>
        <v>5751320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2625711</v>
      </c>
      <c r="I287" s="22">
        <f>INDEX(Data[],MATCH($A287,Data[Dist],0),MATCH(I$4,Data[#Headers],0))</f>
        <v>3302955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3428862</v>
      </c>
      <c r="I288" s="22">
        <f>INDEX(Data[],MATCH($A288,Data[Dist],0),MATCH(I$4,Data[#Headers],0))</f>
        <v>4353187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1369991</v>
      </c>
      <c r="I289" s="22">
        <f>INDEX(Data[],MATCH($A289,Data[Dist],0),MATCH(I$4,Data[#Headers],0))</f>
        <v>1739523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2244492</v>
      </c>
      <c r="I290" s="22">
        <f>INDEX(Data[],MATCH($A290,Data[Dist],0),MATCH(I$4,Data[#Headers],0))</f>
        <v>2772097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1414989</v>
      </c>
      <c r="I291" s="22">
        <f>INDEX(Data[],MATCH($A291,Data[Dist],0),MATCH(I$4,Data[#Headers],0))</f>
        <v>1895213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1759645</v>
      </c>
      <c r="I292" s="22">
        <f>INDEX(Data[],MATCH($A292,Data[Dist],0),MATCH(I$4,Data[#Headers],0))</f>
        <v>2172000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565845</v>
      </c>
      <c r="I293" s="22">
        <f>INDEX(Data[],MATCH($A293,Data[Dist],0),MATCH(I$4,Data[#Headers],0))</f>
        <v>772013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3543577</v>
      </c>
      <c r="I294" s="22">
        <f>INDEX(Data[],MATCH($A294,Data[Dist],0),MATCH(I$4,Data[#Headers],0))</f>
        <v>4443511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857888</v>
      </c>
      <c r="I295" s="22">
        <f>INDEX(Data[],MATCH($A295,Data[Dist],0),MATCH(I$4,Data[#Headers],0))</f>
        <v>1485066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16388979</v>
      </c>
      <c r="I296" s="22">
        <f>INDEX(Data[],MATCH($A296,Data[Dist],0),MATCH(I$4,Data[#Headers],0))</f>
        <v>20687447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4636155</v>
      </c>
      <c r="I297" s="22">
        <f>INDEX(Data[],MATCH($A297,Data[Dist],0),MATCH(I$4,Data[#Headers],0))</f>
        <v>5869320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3843450</v>
      </c>
      <c r="I298" s="22">
        <f>INDEX(Data[],MATCH($A298,Data[Dist],0),MATCH(I$4,Data[#Headers],0))</f>
        <v>4869962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1315892</v>
      </c>
      <c r="I299" s="22">
        <f>INDEX(Data[],MATCH($A299,Data[Dist],0),MATCH(I$4,Data[#Headers],0))</f>
        <v>1679136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8176442</v>
      </c>
      <c r="I300" s="22">
        <f>INDEX(Data[],MATCH($A300,Data[Dist],0),MATCH(I$4,Data[#Headers],0))</f>
        <v>10235402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2458306</v>
      </c>
      <c r="I301" s="22">
        <f>INDEX(Data[],MATCH($A301,Data[Dist],0),MATCH(I$4,Data[#Headers],0))</f>
        <v>3133489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3403290</v>
      </c>
      <c r="I302" s="22">
        <f>INDEX(Data[],MATCH($A302,Data[Dist],0),MATCH(I$4,Data[#Headers],0))</f>
        <v>4469636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2883115</v>
      </c>
      <c r="I303" s="22">
        <f>INDEX(Data[],MATCH($A303,Data[Dist],0),MATCH(I$4,Data[#Headers],0))</f>
        <v>3633593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3654424</v>
      </c>
      <c r="I304" s="22">
        <f>INDEX(Data[],MATCH($A304,Data[Dist],0),MATCH(I$4,Data[#Headers],0))</f>
        <v>4563864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9325095</v>
      </c>
      <c r="I305" s="22">
        <f>INDEX(Data[],MATCH($A305,Data[Dist],0),MATCH(I$4,Data[#Headers],0))</f>
        <v>11493351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70561674</v>
      </c>
      <c r="I306" s="22">
        <f>INDEX(Data[],MATCH($A306,Data[Dist],0),MATCH(I$4,Data[#Headers],0))</f>
        <v>83881715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56140520</v>
      </c>
      <c r="I307" s="22">
        <f>INDEX(Data[],MATCH($A307,Data[Dist],0),MATCH(I$4,Data[#Headers],0))</f>
        <v>68809797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10912844</v>
      </c>
      <c r="I308" s="22">
        <f>INDEX(Data[],MATCH($A308,Data[Dist],0),MATCH(I$4,Data[#Headers],0))</f>
        <v>13697518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2459443</v>
      </c>
      <c r="I309" s="22">
        <f>INDEX(Data[],MATCH($A309,Data[Dist],0),MATCH(I$4,Data[#Headers],0))</f>
        <v>3300162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9836733</v>
      </c>
      <c r="I310" s="22">
        <f>INDEX(Data[],MATCH($A310,Data[Dist],0),MATCH(I$4,Data[#Headers],0))</f>
        <v>12215997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1079146</v>
      </c>
      <c r="I311" s="22">
        <f>INDEX(Data[],MATCH($A311,Data[Dist],0),MATCH(I$4,Data[#Headers],0))</f>
        <v>1541259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3277039</v>
      </c>
      <c r="I312" s="22">
        <f>INDEX(Data[],MATCH($A312,Data[Dist],0),MATCH(I$4,Data[#Headers],0))</f>
        <v>4284803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2198830</v>
      </c>
      <c r="I313" s="22">
        <f>INDEX(Data[],MATCH($A313,Data[Dist],0),MATCH(I$4,Data[#Headers],0))</f>
        <v>2962236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1078349</v>
      </c>
      <c r="I314" s="22">
        <f>INDEX(Data[],MATCH($A314,Data[Dist],0),MATCH(I$4,Data[#Headers],0))</f>
        <v>1414130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6622321</v>
      </c>
      <c r="I315" s="22">
        <f>INDEX(Data[],MATCH($A315,Data[Dist],0),MATCH(I$4,Data[#Headers],0))</f>
        <v>8389989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35608818</v>
      </c>
      <c r="I316" s="22">
        <f>INDEX(Data[],MATCH($A316,Data[Dist],0),MATCH(I$4,Data[#Headers],0))</f>
        <v>46530679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14293299</v>
      </c>
      <c r="I317" s="22">
        <f>INDEX(Data[],MATCH($A317,Data[Dist],0),MATCH(I$4,Data[#Headers],0))</f>
        <v>18797589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1229505</v>
      </c>
      <c r="I318" s="22">
        <f>INDEX(Data[],MATCH($A318,Data[Dist],0),MATCH(I$4,Data[#Headers],0))</f>
        <v>1676783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7609815</v>
      </c>
      <c r="I319" s="22">
        <f>INDEX(Data[],MATCH($A319,Data[Dist],0),MATCH(I$4,Data[#Headers],0))</f>
        <v>9348957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3730018</v>
      </c>
      <c r="I320" s="22">
        <f>INDEX(Data[],MATCH($A320,Data[Dist],0),MATCH(I$4,Data[#Headers],0))</f>
        <v>4958415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4051583</v>
      </c>
      <c r="I321" s="22">
        <f>INDEX(Data[],MATCH($A321,Data[Dist],0),MATCH(I$4,Data[#Headers],0))</f>
        <v>5125917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3017726</v>
      </c>
      <c r="I322" s="22">
        <f>INDEX(Data[],MATCH($A322,Data[Dist],0),MATCH(I$4,Data[#Headers],0))</f>
        <v>3900402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5180198</v>
      </c>
      <c r="I323" s="22">
        <f>INDEX(Data[],MATCH($A323,Data[Dist],0),MATCH(I$4,Data[#Headers],0))</f>
        <v>6342848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2008376</v>
      </c>
      <c r="I324" s="22">
        <f>INDEX(Data[],MATCH($A324,Data[Dist],0),MATCH(I$4,Data[#Headers],0))</f>
        <v>2746409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758370</v>
      </c>
      <c r="I325" s="22">
        <f>INDEX(Data[],MATCH($A325,Data[Dist],0),MATCH(I$4,Data[#Headers],0))</f>
        <v>1045540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5535230</v>
      </c>
      <c r="I326" s="22">
        <f>INDEX(Data[],MATCH($A326,Data[Dist],0),MATCH(I$4,Data[#Headers],0))</f>
        <v>6995549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4466879</v>
      </c>
      <c r="I327" s="22">
        <f>INDEX(Data[],MATCH($A327,Data[Dist],0),MATCH(I$4,Data[#Headers],0))</f>
        <v>5529596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1512843</v>
      </c>
      <c r="I328" s="22">
        <f>INDEX(Data[],MATCH($A328,Data[Dist],0),MATCH(I$4,Data[#Headers],0))</f>
        <v>1955913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8774032</v>
      </c>
      <c r="I329" s="22">
        <f>INDEX(Data[],MATCH($A329,Data[Dist],0),MATCH(I$4,Data[#Headers],0))</f>
        <v>10879119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2338915</v>
      </c>
      <c r="I330" s="22">
        <f>INDEX(Data[],MATCH($A330,Data[Dist],0),MATCH(I$4,Data[#Headers],0))</f>
        <v>3028145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2883688</v>
      </c>
      <c r="I331" s="22">
        <f>INDEX(Data[],MATCH($A331,Data[Dist],0),MATCH(I$4,Data[#Headers],0))</f>
        <v>3589206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5218376</v>
      </c>
      <c r="I332" s="22">
        <f>INDEX(Data[],MATCH($A332,Data[Dist],0),MATCH(I$4,Data[#Headers],0))</f>
        <v>6572733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2554001459</v>
      </c>
      <c r="I333" s="24">
        <f t="shared" si="0"/>
        <v>3176231346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1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4" width="15.42578125" style="166" customWidth="1"/>
    <col min="5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(January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60" t="str">
        <f>IF(OR(Notes!$B$2="January",Notes!$B$2="February"),Notes!$B$2,"Jan - Feb")</f>
        <v>January</v>
      </c>
      <c r="E4" s="160" t="str">
        <f>IF(OR(Notes!$B$2="March",Notes!$B$2="April",Notes!$B$2="May"),Notes!$B$2,"March - May")</f>
        <v>March - 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January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January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January</v>
      </c>
      <c r="H6" s="43" t="str">
        <f>Notes!$B$3</f>
        <v>Pay 2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345759</v>
      </c>
      <c r="E7" s="163">
        <f>INDEX(Data[],MATCH($A7,Data[Dist],0),MATCH(E$6,Data[#Headers],0))</f>
        <v>345759</v>
      </c>
      <c r="F7" s="163">
        <f>INDEX(Data[],MATCH($A7,Data[Dist],0),MATCH(F$6,Data[#Headers],0))</f>
        <v>345757</v>
      </c>
      <c r="G7" s="22">
        <f>INDEX(Data[],MATCH($A7,Data[Dist],0),MATCH(G$6,Data[#Headers],0))</f>
        <v>1739499</v>
      </c>
      <c r="H7" s="22">
        <f>INDEX(Data[],MATCH($A7,Data[Dist],0),MATCH(H$6,Data[#Headers],0))-G7</f>
        <v>1728793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345759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345759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INDEX($A$7:$H$333,MATCH($S7,$A$7:$A$333,0),4)-Q7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150011</v>
      </c>
      <c r="E8" s="163">
        <f>INDEX(Data[],MATCH($A8,Data[Dist],0),MATCH(E$6,Data[#Headers],0))</f>
        <v>150011</v>
      </c>
      <c r="F8" s="163">
        <f>INDEX(Data[],MATCH($A8,Data[Dist],0),MATCH(F$6,Data[#Headers],0))</f>
        <v>150010</v>
      </c>
      <c r="G8" s="22">
        <f>INDEX(Data[],MATCH($A8,Data[Dist],0),MATCH(G$6,Data[#Headers],0))</f>
        <v>754727</v>
      </c>
      <c r="H8" s="22">
        <f>INDEX(Data[],MATCH($A8,Data[Dist],0),MATCH(H$6,Data[#Headers],0))-G8</f>
        <v>750054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150011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150011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INDEX($A$7:$H$333,MATCH($S8,$A$7:$A$333,0),4)-Q8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1344931</v>
      </c>
      <c r="E9" s="163">
        <f>INDEX(Data[],MATCH($A9,Data[Dist],0),MATCH(E$6,Data[#Headers],0))</f>
        <v>1344930</v>
      </c>
      <c r="F9" s="163">
        <f>INDEX(Data[],MATCH($A9,Data[Dist],0),MATCH(F$6,Data[#Headers],0))</f>
        <v>1344931</v>
      </c>
      <c r="G9" s="22">
        <f>INDEX(Data[],MATCH($A9,Data[Dist],0),MATCH(G$6,Data[#Headers],0))</f>
        <v>6756395</v>
      </c>
      <c r="H9" s="22">
        <f>INDEX(Data[],MATCH($A9,Data[Dist],0),MATCH(H$6,Data[#Headers],0))-G9</f>
        <v>6724652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1344931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1344931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366912</v>
      </c>
      <c r="E10" s="163">
        <f>INDEX(Data[],MATCH($A10,Data[Dist],0),MATCH(E$6,Data[#Headers],0))</f>
        <v>366912</v>
      </c>
      <c r="F10" s="163">
        <f>INDEX(Data[],MATCH($A10,Data[Dist],0),MATCH(F$6,Data[#Headers],0))</f>
        <v>366911</v>
      </c>
      <c r="G10" s="22">
        <f>INDEX(Data[],MATCH($A10,Data[Dist],0),MATCH(G$6,Data[#Headers],0))</f>
        <v>1843104</v>
      </c>
      <c r="H10" s="22">
        <f>INDEX(Data[],MATCH($A10,Data[Dist],0),MATCH(H$6,Data[#Headers],0))-G10</f>
        <v>1834559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366912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366912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112448</v>
      </c>
      <c r="E11" s="163">
        <f>INDEX(Data[],MATCH($A11,Data[Dist],0),MATCH(E$6,Data[#Headers],0))</f>
        <v>112448</v>
      </c>
      <c r="F11" s="163">
        <f>INDEX(Data[],MATCH($A11,Data[Dist],0),MATCH(F$6,Data[#Headers],0))</f>
        <v>112448</v>
      </c>
      <c r="G11" s="22">
        <f>INDEX(Data[],MATCH($A11,Data[Dist],0),MATCH(G$6,Data[#Headers],0))</f>
        <v>565656</v>
      </c>
      <c r="H11" s="22">
        <f>INDEX(Data[],MATCH($A11,Data[Dist],0),MATCH(H$6,Data[#Headers],0))-G11</f>
        <v>562240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112448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112448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807146</v>
      </c>
      <c r="E12" s="163">
        <f>INDEX(Data[],MATCH($A12,Data[Dist],0),MATCH(E$6,Data[#Headers],0))</f>
        <v>807145</v>
      </c>
      <c r="F12" s="163">
        <f>INDEX(Data[],MATCH($A12,Data[Dist],0),MATCH(F$6,Data[#Headers],0))</f>
        <v>807146</v>
      </c>
      <c r="G12" s="22">
        <f>INDEX(Data[],MATCH($A12,Data[Dist],0),MATCH(G$6,Data[#Headers],0))</f>
        <v>4053938</v>
      </c>
      <c r="H12" s="22">
        <f>INDEX(Data[],MATCH($A12,Data[Dist],0),MATCH(H$6,Data[#Headers],0))-G12</f>
        <v>4035727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807146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807146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309116</v>
      </c>
      <c r="E13" s="163">
        <f>INDEX(Data[],MATCH($A13,Data[Dist],0),MATCH(E$6,Data[#Headers],0))</f>
        <v>309116</v>
      </c>
      <c r="F13" s="163">
        <f>INDEX(Data[],MATCH($A13,Data[Dist],0),MATCH(F$6,Data[#Headers],0))</f>
        <v>309114</v>
      </c>
      <c r="G13" s="22">
        <f>INDEX(Data[],MATCH($A13,Data[Dist],0),MATCH(G$6,Data[#Headers],0))</f>
        <v>1553752</v>
      </c>
      <c r="H13" s="22">
        <f>INDEX(Data[],MATCH($A13,Data[Dist],0),MATCH(H$6,Data[#Headers],0))-G13</f>
        <v>1545578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309116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309116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148411</v>
      </c>
      <c r="E14" s="163">
        <f>INDEX(Data[],MATCH($A14,Data[Dist],0),MATCH(E$6,Data[#Headers],0))</f>
        <v>148410</v>
      </c>
      <c r="F14" s="163">
        <f>INDEX(Data[],MATCH($A14,Data[Dist],0),MATCH(F$6,Data[#Headers],0))</f>
        <v>148411</v>
      </c>
      <c r="G14" s="22">
        <f>INDEX(Data[],MATCH($A14,Data[Dist],0),MATCH(G$6,Data[#Headers],0))</f>
        <v>746067</v>
      </c>
      <c r="H14" s="22">
        <f>INDEX(Data[],MATCH($A14,Data[Dist],0),MATCH(H$6,Data[#Headers],0))-G14</f>
        <v>742052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148411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148411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738878</v>
      </c>
      <c r="E15" s="163">
        <f>INDEX(Data[],MATCH($A15,Data[Dist],0),MATCH(E$6,Data[#Headers],0))</f>
        <v>738878</v>
      </c>
      <c r="F15" s="163">
        <f>INDEX(Data[],MATCH($A15,Data[Dist],0),MATCH(F$6,Data[#Headers],0))</f>
        <v>738879</v>
      </c>
      <c r="G15" s="22">
        <f>INDEX(Data[],MATCH($A15,Data[Dist],0),MATCH(G$6,Data[#Headers],0))</f>
        <v>3714698</v>
      </c>
      <c r="H15" s="22">
        <f>INDEX(Data[],MATCH($A15,Data[Dist],0),MATCH(H$6,Data[#Headers],0))-G15</f>
        <v>3694391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738878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738878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622950</v>
      </c>
      <c r="E16" s="163">
        <f>INDEX(Data[],MATCH($A16,Data[Dist],0),MATCH(E$6,Data[#Headers],0))</f>
        <v>622950</v>
      </c>
      <c r="F16" s="163">
        <f>INDEX(Data[],MATCH($A16,Data[Dist],0),MATCH(F$6,Data[#Headers],0))</f>
        <v>622950</v>
      </c>
      <c r="G16" s="22">
        <f>INDEX(Data[],MATCH($A16,Data[Dist],0),MATCH(G$6,Data[#Headers],0))</f>
        <v>3131710</v>
      </c>
      <c r="H16" s="22">
        <f>INDEX(Data[],MATCH($A16,Data[Dist],0),MATCH(H$6,Data[#Headers],0))-G16</f>
        <v>3114750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622950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622950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337631</v>
      </c>
      <c r="E17" s="163">
        <f>INDEX(Data[],MATCH($A17,Data[Dist],0),MATCH(E$6,Data[#Headers],0))</f>
        <v>337632</v>
      </c>
      <c r="F17" s="163">
        <f>INDEX(Data[],MATCH($A17,Data[Dist],0),MATCH(F$6,Data[#Headers],0))</f>
        <v>337630</v>
      </c>
      <c r="G17" s="22">
        <f>INDEX(Data[],MATCH($A17,Data[Dist],0),MATCH(G$6,Data[#Headers],0))</f>
        <v>1697047</v>
      </c>
      <c r="H17" s="22">
        <f>INDEX(Data[],MATCH($A17,Data[Dist],0),MATCH(H$6,Data[#Headers],0))-G17</f>
        <v>1688157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337631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337631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480438</v>
      </c>
      <c r="E18" s="163">
        <f>INDEX(Data[],MATCH($A18,Data[Dist],0),MATCH(E$6,Data[#Headers],0))</f>
        <v>480438</v>
      </c>
      <c r="F18" s="163">
        <f>INDEX(Data[],MATCH($A18,Data[Dist],0),MATCH(F$6,Data[#Headers],0))</f>
        <v>480437</v>
      </c>
      <c r="G18" s="22">
        <f>INDEX(Data[],MATCH($A18,Data[Dist],0),MATCH(G$6,Data[#Headers],0))</f>
        <v>2415270</v>
      </c>
      <c r="H18" s="22">
        <f>INDEX(Data[],MATCH($A18,Data[Dist],0),MATCH(H$6,Data[#Headers],0))-G18</f>
        <v>2402189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480438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480438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2029375</v>
      </c>
      <c r="E19" s="163">
        <f>INDEX(Data[],MATCH($A19,Data[Dist],0),MATCH(E$6,Data[#Headers],0))</f>
        <v>2029374</v>
      </c>
      <c r="F19" s="163">
        <f>INDEX(Data[],MATCH($A19,Data[Dist],0),MATCH(F$6,Data[#Headers],0))</f>
        <v>2029375</v>
      </c>
      <c r="G19" s="22">
        <f>INDEX(Data[],MATCH($A19,Data[Dist],0),MATCH(G$6,Data[#Headers],0))</f>
        <v>10215775</v>
      </c>
      <c r="H19" s="22">
        <f>INDEX(Data[],MATCH($A19,Data[Dist],0),MATCH(H$6,Data[#Headers],0))-G19</f>
        <v>10146872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2029375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2029375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850924</v>
      </c>
      <c r="E20" s="163">
        <f>INDEX(Data[],MATCH($A20,Data[Dist],0),MATCH(E$6,Data[#Headers],0))</f>
        <v>850923</v>
      </c>
      <c r="F20" s="163">
        <f>INDEX(Data[],MATCH($A20,Data[Dist],0),MATCH(F$6,Data[#Headers],0))</f>
        <v>850924</v>
      </c>
      <c r="G20" s="22">
        <f>INDEX(Data[],MATCH($A20,Data[Dist],0),MATCH(G$6,Data[#Headers],0))</f>
        <v>4274976</v>
      </c>
      <c r="H20" s="22">
        <f>INDEX(Data[],MATCH($A20,Data[Dist],0),MATCH(H$6,Data[#Headers],0))-G20</f>
        <v>4254617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850924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850924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129631</v>
      </c>
      <c r="E21" s="163">
        <f>INDEX(Data[],MATCH($A21,Data[Dist],0),MATCH(E$6,Data[#Headers],0))</f>
        <v>129631</v>
      </c>
      <c r="F21" s="163">
        <f>INDEX(Data[],MATCH($A21,Data[Dist],0),MATCH(F$6,Data[#Headers],0))</f>
        <v>129629</v>
      </c>
      <c r="G21" s="22">
        <f>INDEX(Data[],MATCH($A21,Data[Dist],0),MATCH(G$6,Data[#Headers],0))</f>
        <v>651591</v>
      </c>
      <c r="H21" s="22">
        <f>INDEX(Data[],MATCH($A21,Data[Dist],0),MATCH(H$6,Data[#Headers],0))-G21</f>
        <v>648153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129631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129631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7489865</v>
      </c>
      <c r="E22" s="163">
        <f>INDEX(Data[],MATCH($A22,Data[Dist],0),MATCH(E$6,Data[#Headers],0))</f>
        <v>7489865</v>
      </c>
      <c r="F22" s="163">
        <f>INDEX(Data[],MATCH($A22,Data[Dist],0),MATCH(F$6,Data[#Headers],0))</f>
        <v>7489866</v>
      </c>
      <c r="G22" s="22">
        <f>INDEX(Data[],MATCH($A22,Data[Dist],0),MATCH(G$6,Data[#Headers],0))</f>
        <v>37641685</v>
      </c>
      <c r="H22" s="22">
        <f>INDEX(Data[],MATCH($A22,Data[Dist],0),MATCH(H$6,Data[#Headers],0))-G22</f>
        <v>37449326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7489865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7489865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527748</v>
      </c>
      <c r="E23" s="163">
        <f>INDEX(Data[],MATCH($A23,Data[Dist],0),MATCH(E$6,Data[#Headers],0))</f>
        <v>527747</v>
      </c>
      <c r="F23" s="163">
        <f>INDEX(Data[],MATCH($A23,Data[Dist],0),MATCH(F$6,Data[#Headers],0))</f>
        <v>527748</v>
      </c>
      <c r="G23" s="22">
        <f>INDEX(Data[],MATCH($A23,Data[Dist],0),MATCH(G$6,Data[#Headers],0))</f>
        <v>2651328</v>
      </c>
      <c r="H23" s="22">
        <f>INDEX(Data[],MATCH($A23,Data[Dist],0),MATCH(H$6,Data[#Headers],0))-G23</f>
        <v>2638737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527748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527748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160212</v>
      </c>
      <c r="E24" s="163">
        <f>INDEX(Data[],MATCH($A24,Data[Dist],0),MATCH(E$6,Data[#Headers],0))</f>
        <v>160212</v>
      </c>
      <c r="F24" s="163">
        <f>INDEX(Data[],MATCH($A24,Data[Dist],0),MATCH(F$6,Data[#Headers],0))</f>
        <v>160213</v>
      </c>
      <c r="G24" s="22">
        <f>INDEX(Data[],MATCH($A24,Data[Dist],0),MATCH(G$6,Data[#Headers],0))</f>
        <v>807408</v>
      </c>
      <c r="H24" s="22">
        <f>INDEX(Data[],MATCH($A24,Data[Dist],0),MATCH(H$6,Data[#Headers],0))-G24</f>
        <v>801061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160212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160212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106858</v>
      </c>
      <c r="E25" s="163">
        <f>INDEX(Data[],MATCH($A25,Data[Dist],0),MATCH(E$6,Data[#Headers],0))</f>
        <v>106858</v>
      </c>
      <c r="F25" s="163">
        <f>INDEX(Data[],MATCH($A25,Data[Dist],0),MATCH(F$6,Data[#Headers],0))</f>
        <v>106859</v>
      </c>
      <c r="G25" s="22">
        <f>INDEX(Data[],MATCH($A25,Data[Dist],0),MATCH(G$6,Data[#Headers],0))</f>
        <v>538690</v>
      </c>
      <c r="H25" s="22">
        <f>INDEX(Data[],MATCH($A25,Data[Dist],0),MATCH(H$6,Data[#Headers],0))-G25</f>
        <v>534291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106858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106858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908691</v>
      </c>
      <c r="E26" s="163">
        <f>INDEX(Data[],MATCH($A26,Data[Dist],0),MATCH(E$6,Data[#Headers],0))</f>
        <v>908691</v>
      </c>
      <c r="F26" s="163">
        <f>INDEX(Data[],MATCH($A26,Data[Dist],0),MATCH(F$6,Data[#Headers],0))</f>
        <v>908689</v>
      </c>
      <c r="G26" s="22">
        <f>INDEX(Data[],MATCH($A26,Data[Dist],0),MATCH(G$6,Data[#Headers],0))</f>
        <v>4564571</v>
      </c>
      <c r="H26" s="22">
        <f>INDEX(Data[],MATCH($A26,Data[Dist],0),MATCH(H$6,Data[#Headers],0))-G26</f>
        <v>4543453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908691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908691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297458</v>
      </c>
      <c r="E27" s="163">
        <f>INDEX(Data[],MATCH($A27,Data[Dist],0),MATCH(E$6,Data[#Headers],0))</f>
        <v>297457</v>
      </c>
      <c r="F27" s="163">
        <f>INDEX(Data[],MATCH($A27,Data[Dist],0),MATCH(F$6,Data[#Headers],0))</f>
        <v>297458</v>
      </c>
      <c r="G27" s="22">
        <f>INDEX(Data[],MATCH($A27,Data[Dist],0),MATCH(G$6,Data[#Headers],0))</f>
        <v>1495238</v>
      </c>
      <c r="H27" s="22">
        <f>INDEX(Data[],MATCH($A27,Data[Dist],0),MATCH(H$6,Data[#Headers],0))-G27</f>
        <v>1487287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297458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297458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376227</v>
      </c>
      <c r="E28" s="163">
        <f>INDEX(Data[],MATCH($A28,Data[Dist],0),MATCH(E$6,Data[#Headers],0))</f>
        <v>376226</v>
      </c>
      <c r="F28" s="163">
        <f>INDEX(Data[],MATCH($A28,Data[Dist],0),MATCH(F$6,Data[#Headers],0))</f>
        <v>376227</v>
      </c>
      <c r="G28" s="22">
        <f>INDEX(Data[],MATCH($A28,Data[Dist],0),MATCH(G$6,Data[#Headers],0))</f>
        <v>1893091</v>
      </c>
      <c r="H28" s="22">
        <f>INDEX(Data[],MATCH($A28,Data[Dist],0),MATCH(H$6,Data[#Headers],0))-G28</f>
        <v>1881132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376227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376227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1143219</v>
      </c>
      <c r="E29" s="163">
        <f>INDEX(Data[],MATCH($A29,Data[Dist],0),MATCH(E$6,Data[#Headers],0))</f>
        <v>1143219</v>
      </c>
      <c r="F29" s="163">
        <f>INDEX(Data[],MATCH($A29,Data[Dist],0),MATCH(F$6,Data[#Headers],0))</f>
        <v>1143217</v>
      </c>
      <c r="G29" s="22">
        <f>INDEX(Data[],MATCH($A29,Data[Dist],0),MATCH(G$6,Data[#Headers],0))</f>
        <v>5742143</v>
      </c>
      <c r="H29" s="22">
        <f>INDEX(Data[],MATCH($A29,Data[Dist],0),MATCH(H$6,Data[#Headers],0))-G29</f>
        <v>5716093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1143219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1143219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235935</v>
      </c>
      <c r="E30" s="163">
        <f>INDEX(Data[],MATCH($A30,Data[Dist],0),MATCH(E$6,Data[#Headers],0))</f>
        <v>235935</v>
      </c>
      <c r="F30" s="163">
        <f>INDEX(Data[],MATCH($A30,Data[Dist],0),MATCH(F$6,Data[#Headers],0))</f>
        <v>235933</v>
      </c>
      <c r="G30" s="22">
        <f>INDEX(Data[],MATCH($A30,Data[Dist],0),MATCH(G$6,Data[#Headers],0))</f>
        <v>1185079</v>
      </c>
      <c r="H30" s="22">
        <f>INDEX(Data[],MATCH($A30,Data[Dist],0),MATCH(H$6,Data[#Headers],0))-G30</f>
        <v>1179673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235935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235935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259250</v>
      </c>
      <c r="E31" s="163">
        <f>INDEX(Data[],MATCH($A31,Data[Dist],0),MATCH(E$6,Data[#Headers],0))</f>
        <v>259250</v>
      </c>
      <c r="F31" s="163">
        <f>INDEX(Data[],MATCH($A31,Data[Dist],0),MATCH(F$6,Data[#Headers],0))</f>
        <v>259248</v>
      </c>
      <c r="G31" s="22">
        <f>INDEX(Data[],MATCH($A31,Data[Dist],0),MATCH(G$6,Data[#Headers],0))</f>
        <v>1304042</v>
      </c>
      <c r="H31" s="22">
        <f>INDEX(Data[],MATCH($A31,Data[Dist],0),MATCH(H$6,Data[#Headers],0))-G31</f>
        <v>1296248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259250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259250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302067</v>
      </c>
      <c r="E32" s="163">
        <f>INDEX(Data[],MATCH($A32,Data[Dist],0),MATCH(E$6,Data[#Headers],0))</f>
        <v>302067</v>
      </c>
      <c r="F32" s="163">
        <f>INDEX(Data[],MATCH($A32,Data[Dist],0),MATCH(F$6,Data[#Headers],0))</f>
        <v>302067</v>
      </c>
      <c r="G32" s="22">
        <f>INDEX(Data[],MATCH($A32,Data[Dist],0),MATCH(G$6,Data[#Headers],0))</f>
        <v>1518087</v>
      </c>
      <c r="H32" s="22">
        <f>INDEX(Data[],MATCH($A32,Data[Dist],0),MATCH(H$6,Data[#Headers],0))-G32</f>
        <v>1510335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302067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302067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291980</v>
      </c>
      <c r="E33" s="163">
        <f>INDEX(Data[],MATCH($A33,Data[Dist],0),MATCH(E$6,Data[#Headers],0))</f>
        <v>291980</v>
      </c>
      <c r="F33" s="163">
        <f>INDEX(Data[],MATCH($A33,Data[Dist],0),MATCH(F$6,Data[#Headers],0))</f>
        <v>291980</v>
      </c>
      <c r="G33" s="22">
        <f>INDEX(Data[],MATCH($A33,Data[Dist],0),MATCH(G$6,Data[#Headers],0))</f>
        <v>1467316</v>
      </c>
      <c r="H33" s="22">
        <f>INDEX(Data[],MATCH($A33,Data[Dist],0),MATCH(H$6,Data[#Headers],0))-G33</f>
        <v>1459900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291980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291980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344154</v>
      </c>
      <c r="E34" s="163">
        <f>INDEX(Data[],MATCH($A34,Data[Dist],0),MATCH(E$6,Data[#Headers],0))</f>
        <v>344154</v>
      </c>
      <c r="F34" s="163">
        <f>INDEX(Data[],MATCH($A34,Data[Dist],0),MATCH(F$6,Data[#Headers],0))</f>
        <v>344155</v>
      </c>
      <c r="G34" s="22">
        <f>INDEX(Data[],MATCH($A34,Data[Dist],0),MATCH(G$6,Data[#Headers],0))</f>
        <v>1730126</v>
      </c>
      <c r="H34" s="22">
        <f>INDEX(Data[],MATCH($A34,Data[Dist],0),MATCH(H$6,Data[#Headers],0))-G34</f>
        <v>1720771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344154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344154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472905</v>
      </c>
      <c r="E35" s="163">
        <f>INDEX(Data[],MATCH($A35,Data[Dist],0),MATCH(E$6,Data[#Headers],0))</f>
        <v>472905</v>
      </c>
      <c r="F35" s="163">
        <f>INDEX(Data[],MATCH($A35,Data[Dist],0),MATCH(F$6,Data[#Headers],0))</f>
        <v>472905</v>
      </c>
      <c r="G35" s="22">
        <f>INDEX(Data[],MATCH($A35,Data[Dist],0),MATCH(G$6,Data[#Headers],0))</f>
        <v>2376653</v>
      </c>
      <c r="H35" s="22">
        <f>INDEX(Data[],MATCH($A35,Data[Dist],0),MATCH(H$6,Data[#Headers],0))-G35</f>
        <v>2364525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472905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472905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117024</v>
      </c>
      <c r="E36" s="163">
        <f>INDEX(Data[],MATCH($A36,Data[Dist],0),MATCH(E$6,Data[#Headers],0))</f>
        <v>117024</v>
      </c>
      <c r="F36" s="163">
        <f>INDEX(Data[],MATCH($A36,Data[Dist],0),MATCH(F$6,Data[#Headers],0))</f>
        <v>117024</v>
      </c>
      <c r="G36" s="22">
        <f>INDEX(Data[],MATCH($A36,Data[Dist],0),MATCH(G$6,Data[#Headers],0))</f>
        <v>588324</v>
      </c>
      <c r="H36" s="22">
        <f>INDEX(Data[],MATCH($A36,Data[Dist],0),MATCH(H$6,Data[#Headers],0))-G36</f>
        <v>585120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117024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117024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867690</v>
      </c>
      <c r="E37" s="163">
        <f>INDEX(Data[],MATCH($A37,Data[Dist],0),MATCH(E$6,Data[#Headers],0))</f>
        <v>867690</v>
      </c>
      <c r="F37" s="163">
        <f>INDEX(Data[],MATCH($A37,Data[Dist],0),MATCH(F$6,Data[#Headers],0))</f>
        <v>867688</v>
      </c>
      <c r="G37" s="22">
        <f>INDEX(Data[],MATCH($A37,Data[Dist],0),MATCH(G$6,Data[#Headers],0))</f>
        <v>4362214</v>
      </c>
      <c r="H37" s="22">
        <f>INDEX(Data[],MATCH($A37,Data[Dist],0),MATCH(H$6,Data[#Headers],0))-G37</f>
        <v>4338448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867690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867690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2519805</v>
      </c>
      <c r="E38" s="163">
        <f>INDEX(Data[],MATCH($A38,Data[Dist],0),MATCH(E$6,Data[#Headers],0))</f>
        <v>2519805</v>
      </c>
      <c r="F38" s="163">
        <f>INDEX(Data[],MATCH($A38,Data[Dist],0),MATCH(F$6,Data[#Headers],0))</f>
        <v>2519805</v>
      </c>
      <c r="G38" s="22">
        <f>INDEX(Data[],MATCH($A38,Data[Dist],0),MATCH(G$6,Data[#Headers],0))</f>
        <v>12663493</v>
      </c>
      <c r="H38" s="22">
        <f>INDEX(Data[],MATCH($A38,Data[Dist],0),MATCH(H$6,Data[#Headers],0))-G38</f>
        <v>12599025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2519805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2519805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438131</v>
      </c>
      <c r="E39" s="163">
        <f>INDEX(Data[],MATCH($A39,Data[Dist],0),MATCH(E$6,Data[#Headers],0))</f>
        <v>438130</v>
      </c>
      <c r="F39" s="163">
        <f>INDEX(Data[],MATCH($A39,Data[Dist],0),MATCH(F$6,Data[#Headers],0))</f>
        <v>438131</v>
      </c>
      <c r="G39" s="22">
        <f>INDEX(Data[],MATCH($A39,Data[Dist],0),MATCH(G$6,Data[#Headers],0))</f>
        <v>2204447</v>
      </c>
      <c r="H39" s="22">
        <f>INDEX(Data[],MATCH($A39,Data[Dist],0),MATCH(H$6,Data[#Headers],0))-G39</f>
        <v>2190652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438131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438131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1625853</v>
      </c>
      <c r="E40" s="163">
        <f>INDEX(Data[],MATCH($A40,Data[Dist],0),MATCH(E$6,Data[#Headers],0))</f>
        <v>1625853</v>
      </c>
      <c r="F40" s="163">
        <f>INDEX(Data[],MATCH($A40,Data[Dist],0),MATCH(F$6,Data[#Headers],0))</f>
        <v>1625852</v>
      </c>
      <c r="G40" s="22">
        <f>INDEX(Data[],MATCH($A40,Data[Dist],0),MATCH(G$6,Data[#Headers],0))</f>
        <v>8165869</v>
      </c>
      <c r="H40" s="22">
        <f>INDEX(Data[],MATCH($A40,Data[Dist],0),MATCH(H$6,Data[#Headers],0))-G40</f>
        <v>8129264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1625853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1625853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1487860</v>
      </c>
      <c r="E41" s="163">
        <f>INDEX(Data[],MATCH($A41,Data[Dist],0),MATCH(E$6,Data[#Headers],0))</f>
        <v>1487860</v>
      </c>
      <c r="F41" s="163">
        <f>INDEX(Data[],MATCH($A41,Data[Dist],0),MATCH(F$6,Data[#Headers],0))</f>
        <v>1487859</v>
      </c>
      <c r="G41" s="22">
        <f>INDEX(Data[],MATCH($A41,Data[Dist],0),MATCH(G$6,Data[#Headers],0))</f>
        <v>7471304</v>
      </c>
      <c r="H41" s="22">
        <f>INDEX(Data[],MATCH($A41,Data[Dist],0),MATCH(H$6,Data[#Headers],0))-G41</f>
        <v>7439299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1487860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1487860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387434</v>
      </c>
      <c r="E42" s="163">
        <f>INDEX(Data[],MATCH($A42,Data[Dist],0),MATCH(E$6,Data[#Headers],0))</f>
        <v>387434</v>
      </c>
      <c r="F42" s="163">
        <f>INDEX(Data[],MATCH($A42,Data[Dist],0),MATCH(F$6,Data[#Headers],0))</f>
        <v>387433</v>
      </c>
      <c r="G42" s="22">
        <f>INDEX(Data[],MATCH($A42,Data[Dist],0),MATCH(G$6,Data[#Headers],0))</f>
        <v>1946582</v>
      </c>
      <c r="H42" s="22">
        <f>INDEX(Data[],MATCH($A42,Data[Dist],0),MATCH(H$6,Data[#Headers],0))-G42</f>
        <v>1937169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387434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387434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303259</v>
      </c>
      <c r="E43" s="163">
        <f>INDEX(Data[],MATCH($A43,Data[Dist],0),MATCH(E$6,Data[#Headers],0))</f>
        <v>303259</v>
      </c>
      <c r="F43" s="163">
        <f>INDEX(Data[],MATCH($A43,Data[Dist],0),MATCH(F$6,Data[#Headers],0))</f>
        <v>303258</v>
      </c>
      <c r="G43" s="22">
        <f>INDEX(Data[],MATCH($A43,Data[Dist],0),MATCH(G$6,Data[#Headers],0))</f>
        <v>1525263</v>
      </c>
      <c r="H43" s="22">
        <f>INDEX(Data[],MATCH($A43,Data[Dist],0),MATCH(H$6,Data[#Headers],0))-G43</f>
        <v>1516294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303259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303259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331440</v>
      </c>
      <c r="E44" s="163">
        <f>INDEX(Data[],MATCH($A44,Data[Dist],0),MATCH(E$6,Data[#Headers],0))</f>
        <v>331441</v>
      </c>
      <c r="F44" s="163">
        <f>INDEX(Data[],MATCH($A44,Data[Dist],0),MATCH(F$6,Data[#Headers],0))</f>
        <v>331439</v>
      </c>
      <c r="G44" s="22">
        <f>INDEX(Data[],MATCH($A44,Data[Dist],0),MATCH(G$6,Data[#Headers],0))</f>
        <v>1665704</v>
      </c>
      <c r="H44" s="22">
        <f>INDEX(Data[],MATCH($A44,Data[Dist],0),MATCH(H$6,Data[#Headers],0))-G44</f>
        <v>1657202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331440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331440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174949</v>
      </c>
      <c r="E45" s="163">
        <f>INDEX(Data[],MATCH($A45,Data[Dist],0),MATCH(E$6,Data[#Headers],0))</f>
        <v>174948</v>
      </c>
      <c r="F45" s="163">
        <f>INDEX(Data[],MATCH($A45,Data[Dist],0),MATCH(F$6,Data[#Headers],0))</f>
        <v>174949</v>
      </c>
      <c r="G45" s="22">
        <f>INDEX(Data[],MATCH($A45,Data[Dist],0),MATCH(G$6,Data[#Headers],0))</f>
        <v>881309</v>
      </c>
      <c r="H45" s="22">
        <f>INDEX(Data[],MATCH($A45,Data[Dist],0),MATCH(H$6,Data[#Headers],0))-G45</f>
        <v>874742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174949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174949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2960383</v>
      </c>
      <c r="E46" s="163">
        <f>INDEX(Data[],MATCH($A46,Data[Dist],0),MATCH(E$6,Data[#Headers],0))</f>
        <v>2960383</v>
      </c>
      <c r="F46" s="163">
        <f>INDEX(Data[],MATCH($A46,Data[Dist],0),MATCH(F$6,Data[#Headers],0))</f>
        <v>2960381</v>
      </c>
      <c r="G46" s="22">
        <f>INDEX(Data[],MATCH($A46,Data[Dist],0),MATCH(G$6,Data[#Headers],0))</f>
        <v>14863879</v>
      </c>
      <c r="H46" s="22">
        <f>INDEX(Data[],MATCH($A46,Data[Dist],0),MATCH(H$6,Data[#Headers],0))-G46</f>
        <v>14801913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2960383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2960383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183031</v>
      </c>
      <c r="E47" s="163">
        <f>INDEX(Data[],MATCH($A47,Data[Dist],0),MATCH(E$6,Data[#Headers],0))</f>
        <v>183031</v>
      </c>
      <c r="F47" s="163">
        <f>INDEX(Data[],MATCH($A47,Data[Dist],0),MATCH(F$6,Data[#Headers],0))</f>
        <v>183032</v>
      </c>
      <c r="G47" s="22">
        <f>INDEX(Data[],MATCH($A47,Data[Dist],0),MATCH(G$6,Data[#Headers],0))</f>
        <v>922979</v>
      </c>
      <c r="H47" s="22">
        <f>INDEX(Data[],MATCH($A47,Data[Dist],0),MATCH(H$6,Data[#Headers],0))-G47</f>
        <v>915156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183031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183031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150613</v>
      </c>
      <c r="E48" s="163">
        <f>INDEX(Data[],MATCH($A48,Data[Dist],0),MATCH(E$6,Data[#Headers],0))</f>
        <v>150614</v>
      </c>
      <c r="F48" s="163">
        <f>INDEX(Data[],MATCH($A48,Data[Dist],0),MATCH(F$6,Data[#Headers],0))</f>
        <v>150612</v>
      </c>
      <c r="G48" s="22">
        <f>INDEX(Data[],MATCH($A48,Data[Dist],0),MATCH(G$6,Data[#Headers],0))</f>
        <v>757009</v>
      </c>
      <c r="H48" s="22">
        <f>INDEX(Data[],MATCH($A48,Data[Dist],0),MATCH(H$6,Data[#Headers],0))-G48</f>
        <v>753067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150613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150613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238746</v>
      </c>
      <c r="E49" s="163">
        <f>INDEX(Data[],MATCH($A49,Data[Dist],0),MATCH(E$6,Data[#Headers],0))</f>
        <v>238747</v>
      </c>
      <c r="F49" s="163">
        <f>INDEX(Data[],MATCH($A49,Data[Dist],0),MATCH(F$6,Data[#Headers],0))</f>
        <v>238745</v>
      </c>
      <c r="G49" s="22">
        <f>INDEX(Data[],MATCH($A49,Data[Dist],0),MATCH(G$6,Data[#Headers],0))</f>
        <v>1199942</v>
      </c>
      <c r="H49" s="22">
        <f>INDEX(Data[],MATCH($A49,Data[Dist],0),MATCH(H$6,Data[#Headers],0))-G49</f>
        <v>1193732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238746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238746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488675</v>
      </c>
      <c r="E50" s="163">
        <f>INDEX(Data[],MATCH($A50,Data[Dist],0),MATCH(E$6,Data[#Headers],0))</f>
        <v>488675</v>
      </c>
      <c r="F50" s="163">
        <f>INDEX(Data[],MATCH($A50,Data[Dist],0),MATCH(F$6,Data[#Headers],0))</f>
        <v>488673</v>
      </c>
      <c r="G50" s="22">
        <f>INDEX(Data[],MATCH($A50,Data[Dist],0),MATCH(G$6,Data[#Headers],0))</f>
        <v>2456231</v>
      </c>
      <c r="H50" s="22">
        <f>INDEX(Data[],MATCH($A50,Data[Dist],0),MATCH(H$6,Data[#Headers],0))-G50</f>
        <v>2443373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488675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488675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452196</v>
      </c>
      <c r="E51" s="163">
        <f>INDEX(Data[],MATCH($A51,Data[Dist],0),MATCH(E$6,Data[#Headers],0))</f>
        <v>452196</v>
      </c>
      <c r="F51" s="163">
        <f>INDEX(Data[],MATCH($A51,Data[Dist],0),MATCH(F$6,Data[#Headers],0))</f>
        <v>452196</v>
      </c>
      <c r="G51" s="22">
        <f>INDEX(Data[],MATCH($A51,Data[Dist],0),MATCH(G$6,Data[#Headers],0))</f>
        <v>2270340</v>
      </c>
      <c r="H51" s="22">
        <f>INDEX(Data[],MATCH($A51,Data[Dist],0),MATCH(H$6,Data[#Headers],0))-G51</f>
        <v>2260980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452196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452196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1464790</v>
      </c>
      <c r="E52" s="163">
        <f>INDEX(Data[],MATCH($A52,Data[Dist],0),MATCH(E$6,Data[#Headers],0))</f>
        <v>1464790</v>
      </c>
      <c r="F52" s="163">
        <f>INDEX(Data[],MATCH($A52,Data[Dist],0),MATCH(F$6,Data[#Headers],0))</f>
        <v>1464788</v>
      </c>
      <c r="G52" s="22">
        <f>INDEX(Data[],MATCH($A52,Data[Dist],0),MATCH(G$6,Data[#Headers],0))</f>
        <v>7354866</v>
      </c>
      <c r="H52" s="22">
        <f>INDEX(Data[],MATCH($A52,Data[Dist],0),MATCH(H$6,Data[#Headers],0))-G52</f>
        <v>7323948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1464790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1464790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915507</v>
      </c>
      <c r="E53" s="163">
        <f>INDEX(Data[],MATCH($A53,Data[Dist],0),MATCH(E$6,Data[#Headers],0))</f>
        <v>915506</v>
      </c>
      <c r="F53" s="163">
        <f>INDEX(Data[],MATCH($A53,Data[Dist],0),MATCH(F$6,Data[#Headers],0))</f>
        <v>915507</v>
      </c>
      <c r="G53" s="22">
        <f>INDEX(Data[],MATCH($A53,Data[Dist],0),MATCH(G$6,Data[#Headers],0))</f>
        <v>4604567</v>
      </c>
      <c r="H53" s="22">
        <f>INDEX(Data[],MATCH($A53,Data[Dist],0),MATCH(H$6,Data[#Headers],0))-G53</f>
        <v>4577532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915507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915507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3454560</v>
      </c>
      <c r="E54" s="163">
        <f>INDEX(Data[],MATCH($A54,Data[Dist],0),MATCH(E$6,Data[#Headers],0))</f>
        <v>3454560</v>
      </c>
      <c r="F54" s="163">
        <f>INDEX(Data[],MATCH($A54,Data[Dist],0),MATCH(F$6,Data[#Headers],0))</f>
        <v>3454561</v>
      </c>
      <c r="G54" s="22">
        <f>INDEX(Data[],MATCH($A54,Data[Dist],0),MATCH(G$6,Data[#Headers],0))</f>
        <v>17359204</v>
      </c>
      <c r="H54" s="22">
        <f>INDEX(Data[],MATCH($A54,Data[Dist],0),MATCH(H$6,Data[#Headers],0))-G54</f>
        <v>17272801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3454560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3454560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10765761</v>
      </c>
      <c r="E55" s="163">
        <f>INDEX(Data[],MATCH($A55,Data[Dist],0),MATCH(E$6,Data[#Headers],0))</f>
        <v>10765761</v>
      </c>
      <c r="F55" s="163">
        <f>INDEX(Data[],MATCH($A55,Data[Dist],0),MATCH(F$6,Data[#Headers],0))</f>
        <v>10765761</v>
      </c>
      <c r="G55" s="22">
        <f>INDEX(Data[],MATCH($A55,Data[Dist],0),MATCH(G$6,Data[#Headers],0))</f>
        <v>54085925</v>
      </c>
      <c r="H55" s="22">
        <f>INDEX(Data[],MATCH($A55,Data[Dist],0),MATCH(H$6,Data[#Headers],0))-G55</f>
        <v>53828805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10765761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10765761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934965</v>
      </c>
      <c r="E56" s="163">
        <f>INDEX(Data[],MATCH($A56,Data[Dist],0),MATCH(E$6,Data[#Headers],0))</f>
        <v>934965</v>
      </c>
      <c r="F56" s="163">
        <f>INDEX(Data[],MATCH($A56,Data[Dist],0),MATCH(F$6,Data[#Headers],0))</f>
        <v>934966</v>
      </c>
      <c r="G56" s="22">
        <f>INDEX(Data[],MATCH($A56,Data[Dist],0),MATCH(G$6,Data[#Headers],0))</f>
        <v>4695109</v>
      </c>
      <c r="H56" s="22">
        <f>INDEX(Data[],MATCH($A56,Data[Dist],0),MATCH(H$6,Data[#Headers],0))-G56</f>
        <v>4674826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934965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934965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1027676</v>
      </c>
      <c r="E57" s="163">
        <f>INDEX(Data[],MATCH($A57,Data[Dist],0),MATCH(E$6,Data[#Headers],0))</f>
        <v>1027676</v>
      </c>
      <c r="F57" s="163">
        <f>INDEX(Data[],MATCH($A57,Data[Dist],0),MATCH(F$6,Data[#Headers],0))</f>
        <v>1027677</v>
      </c>
      <c r="G57" s="22">
        <f>INDEX(Data[],MATCH($A57,Data[Dist],0),MATCH(G$6,Data[#Headers],0))</f>
        <v>5159800</v>
      </c>
      <c r="H57" s="22">
        <f>INDEX(Data[],MATCH($A57,Data[Dist],0),MATCH(H$6,Data[#Headers],0))-G57</f>
        <v>5138381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1027676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1027676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454432</v>
      </c>
      <c r="E58" s="163">
        <f>INDEX(Data[],MATCH($A58,Data[Dist],0),MATCH(E$6,Data[#Headers],0))</f>
        <v>454432</v>
      </c>
      <c r="F58" s="163">
        <f>INDEX(Data[],MATCH($A58,Data[Dist],0),MATCH(F$6,Data[#Headers],0))</f>
        <v>454432</v>
      </c>
      <c r="G58" s="22">
        <f>INDEX(Data[],MATCH($A58,Data[Dist],0),MATCH(G$6,Data[#Headers],0))</f>
        <v>2284368</v>
      </c>
      <c r="H58" s="22">
        <f>INDEX(Data[],MATCH($A58,Data[Dist],0),MATCH(H$6,Data[#Headers],0))-G58</f>
        <v>2272160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454432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454432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262239</v>
      </c>
      <c r="E59" s="163">
        <f>INDEX(Data[],MATCH($A59,Data[Dist],0),MATCH(E$6,Data[#Headers],0))</f>
        <v>262239</v>
      </c>
      <c r="F59" s="163">
        <f>INDEX(Data[],MATCH($A59,Data[Dist],0),MATCH(F$6,Data[#Headers],0))</f>
        <v>262237</v>
      </c>
      <c r="G59" s="22">
        <f>INDEX(Data[],MATCH($A59,Data[Dist],0),MATCH(G$6,Data[#Headers],0))</f>
        <v>1317923</v>
      </c>
      <c r="H59" s="22">
        <f>INDEX(Data[],MATCH($A59,Data[Dist],0),MATCH(H$6,Data[#Headers],0))-G59</f>
        <v>1311193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262239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262239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925752</v>
      </c>
      <c r="E60" s="163">
        <f>INDEX(Data[],MATCH($A60,Data[Dist],0),MATCH(E$6,Data[#Headers],0))</f>
        <v>925752</v>
      </c>
      <c r="F60" s="163">
        <f>INDEX(Data[],MATCH($A60,Data[Dist],0),MATCH(F$6,Data[#Headers],0))</f>
        <v>925750</v>
      </c>
      <c r="G60" s="22">
        <f>INDEX(Data[],MATCH($A60,Data[Dist],0),MATCH(G$6,Data[#Headers],0))</f>
        <v>4651916</v>
      </c>
      <c r="H60" s="22">
        <f>INDEX(Data[],MATCH($A60,Data[Dist],0),MATCH(H$6,Data[#Headers],0))-G60</f>
        <v>4628758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925752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925752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327014</v>
      </c>
      <c r="E61" s="163">
        <f>INDEX(Data[],MATCH($A61,Data[Dist],0),MATCH(E$6,Data[#Headers],0))</f>
        <v>327013</v>
      </c>
      <c r="F61" s="163">
        <f>INDEX(Data[],MATCH($A61,Data[Dist],0),MATCH(F$6,Data[#Headers],0))</f>
        <v>327014</v>
      </c>
      <c r="G61" s="22">
        <f>INDEX(Data[],MATCH($A61,Data[Dist],0),MATCH(G$6,Data[#Headers],0))</f>
        <v>1642686</v>
      </c>
      <c r="H61" s="22">
        <f>INDEX(Data[],MATCH($A61,Data[Dist],0),MATCH(H$6,Data[#Headers],0))-G61</f>
        <v>1635067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327014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327014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498341</v>
      </c>
      <c r="E62" s="163">
        <f>INDEX(Data[],MATCH($A62,Data[Dist],0),MATCH(E$6,Data[#Headers],0))</f>
        <v>498341</v>
      </c>
      <c r="F62" s="163">
        <f>INDEX(Data[],MATCH($A62,Data[Dist],0),MATCH(F$6,Data[#Headers],0))</f>
        <v>498342</v>
      </c>
      <c r="G62" s="22">
        <f>INDEX(Data[],MATCH($A62,Data[Dist],0),MATCH(G$6,Data[#Headers],0))</f>
        <v>2501973</v>
      </c>
      <c r="H62" s="22">
        <f>INDEX(Data[],MATCH($A62,Data[Dist],0),MATCH(H$6,Data[#Headers],0))-G62</f>
        <v>2491706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498341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498341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465536</v>
      </c>
      <c r="E63" s="163">
        <f>INDEX(Data[],MATCH($A63,Data[Dist],0),MATCH(E$6,Data[#Headers],0))</f>
        <v>465536</v>
      </c>
      <c r="F63" s="163">
        <f>INDEX(Data[],MATCH($A63,Data[Dist],0),MATCH(F$6,Data[#Headers],0))</f>
        <v>465537</v>
      </c>
      <c r="G63" s="22">
        <f>INDEX(Data[],MATCH($A63,Data[Dist],0),MATCH(G$6,Data[#Headers],0))</f>
        <v>2339536</v>
      </c>
      <c r="H63" s="22">
        <f>INDEX(Data[],MATCH($A63,Data[Dist],0),MATCH(H$6,Data[#Headers],0))-G63</f>
        <v>2327681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465536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465536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876100</v>
      </c>
      <c r="E64" s="163">
        <f>INDEX(Data[],MATCH($A64,Data[Dist],0),MATCH(E$6,Data[#Headers],0))</f>
        <v>876100</v>
      </c>
      <c r="F64" s="163">
        <f>INDEX(Data[],MATCH($A64,Data[Dist],0),MATCH(F$6,Data[#Headers],0))</f>
        <v>876099</v>
      </c>
      <c r="G64" s="22">
        <f>INDEX(Data[],MATCH($A64,Data[Dist],0),MATCH(G$6,Data[#Headers],0))</f>
        <v>4400376</v>
      </c>
      <c r="H64" s="22">
        <f>INDEX(Data[],MATCH($A64,Data[Dist],0),MATCH(H$6,Data[#Headers],0))-G64</f>
        <v>4380499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876100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876100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1045863</v>
      </c>
      <c r="E65" s="163">
        <f>INDEX(Data[],MATCH($A65,Data[Dist],0),MATCH(E$6,Data[#Headers],0))</f>
        <v>1045863</v>
      </c>
      <c r="F65" s="163">
        <f>INDEX(Data[],MATCH($A65,Data[Dist],0),MATCH(F$6,Data[#Headers],0))</f>
        <v>1045863</v>
      </c>
      <c r="G65" s="22">
        <f>INDEX(Data[],MATCH($A65,Data[Dist],0),MATCH(G$6,Data[#Headers],0))</f>
        <v>5254067</v>
      </c>
      <c r="H65" s="22">
        <f>INDEX(Data[],MATCH($A65,Data[Dist],0),MATCH(H$6,Data[#Headers],0))-G65</f>
        <v>5229315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1045863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1045863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146403</v>
      </c>
      <c r="E66" s="163">
        <f>INDEX(Data[],MATCH($A66,Data[Dist],0),MATCH(E$6,Data[#Headers],0))</f>
        <v>146403</v>
      </c>
      <c r="F66" s="163">
        <f>INDEX(Data[],MATCH($A66,Data[Dist],0),MATCH(F$6,Data[#Headers],0))</f>
        <v>146401</v>
      </c>
      <c r="G66" s="22">
        <f>INDEX(Data[],MATCH($A66,Data[Dist],0),MATCH(G$6,Data[#Headers],0))</f>
        <v>736211</v>
      </c>
      <c r="H66" s="22">
        <f>INDEX(Data[],MATCH($A66,Data[Dist],0),MATCH(H$6,Data[#Headers],0))-G66</f>
        <v>732013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146403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146403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684318</v>
      </c>
      <c r="E67" s="163">
        <f>INDEX(Data[],MATCH($A67,Data[Dist],0),MATCH(E$6,Data[#Headers],0))</f>
        <v>684318</v>
      </c>
      <c r="F67" s="163">
        <f>INDEX(Data[],MATCH($A67,Data[Dist],0),MATCH(F$6,Data[#Headers],0))</f>
        <v>684317</v>
      </c>
      <c r="G67" s="22">
        <f>INDEX(Data[],MATCH($A67,Data[Dist],0),MATCH(G$6,Data[#Headers],0))</f>
        <v>3437882</v>
      </c>
      <c r="H67" s="22">
        <f>INDEX(Data[],MATCH($A67,Data[Dist],0),MATCH(H$6,Data[#Headers],0))-G67</f>
        <v>3421589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684318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684318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612970</v>
      </c>
      <c r="E68" s="163">
        <f>INDEX(Data[],MATCH($A68,Data[Dist],0),MATCH(E$6,Data[#Headers],0))</f>
        <v>612970</v>
      </c>
      <c r="F68" s="163">
        <f>INDEX(Data[],MATCH($A68,Data[Dist],0),MATCH(F$6,Data[#Headers],0))</f>
        <v>612968</v>
      </c>
      <c r="G68" s="22">
        <f>INDEX(Data[],MATCH($A68,Data[Dist],0),MATCH(G$6,Data[#Headers],0))</f>
        <v>3079802</v>
      </c>
      <c r="H68" s="22">
        <f>INDEX(Data[],MATCH($A68,Data[Dist],0),MATCH(H$6,Data[#Headers],0))-G68</f>
        <v>3064848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612970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612970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550905</v>
      </c>
      <c r="E69" s="163">
        <f>INDEX(Data[],MATCH($A69,Data[Dist],0),MATCH(E$6,Data[#Headers],0))</f>
        <v>550905</v>
      </c>
      <c r="F69" s="163">
        <f>INDEX(Data[],MATCH($A69,Data[Dist],0),MATCH(F$6,Data[#Headers],0))</f>
        <v>550906</v>
      </c>
      <c r="G69" s="22">
        <f>INDEX(Data[],MATCH($A69,Data[Dist],0),MATCH(G$6,Data[#Headers],0))</f>
        <v>2769513</v>
      </c>
      <c r="H69" s="22">
        <f>INDEX(Data[],MATCH($A69,Data[Dist],0),MATCH(H$6,Data[#Headers],0))-G69</f>
        <v>2754526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550905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550905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1020867</v>
      </c>
      <c r="E70" s="163">
        <f>INDEX(Data[],MATCH($A70,Data[Dist],0),MATCH(E$6,Data[#Headers],0))</f>
        <v>1020868</v>
      </c>
      <c r="F70" s="163">
        <f>INDEX(Data[],MATCH($A70,Data[Dist],0),MATCH(F$6,Data[#Headers],0))</f>
        <v>1020866</v>
      </c>
      <c r="G70" s="22">
        <f>INDEX(Data[],MATCH($A70,Data[Dist],0),MATCH(G$6,Data[#Headers],0))</f>
        <v>5126719</v>
      </c>
      <c r="H70" s="22">
        <f>INDEX(Data[],MATCH($A70,Data[Dist],0),MATCH(H$6,Data[#Headers],0))-G70</f>
        <v>5104337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1020867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1020867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202521</v>
      </c>
      <c r="E71" s="163">
        <f>INDEX(Data[],MATCH($A71,Data[Dist],0),MATCH(E$6,Data[#Headers],0))</f>
        <v>202520</v>
      </c>
      <c r="F71" s="163">
        <f>INDEX(Data[],MATCH($A71,Data[Dist],0),MATCH(F$6,Data[#Headers],0))</f>
        <v>202521</v>
      </c>
      <c r="G71" s="22">
        <f>INDEX(Data[],MATCH($A71,Data[Dist],0),MATCH(G$6,Data[#Headers],0))</f>
        <v>1017349</v>
      </c>
      <c r="H71" s="22">
        <f>INDEX(Data[],MATCH($A71,Data[Dist],0),MATCH(H$6,Data[#Headers],0))-G71</f>
        <v>1012602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202521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202521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126481</v>
      </c>
      <c r="E72" s="163">
        <f>INDEX(Data[],MATCH($A72,Data[Dist],0),MATCH(E$6,Data[#Headers],0))</f>
        <v>126480</v>
      </c>
      <c r="F72" s="163">
        <f>INDEX(Data[],MATCH($A72,Data[Dist],0),MATCH(F$6,Data[#Headers],0))</f>
        <v>126481</v>
      </c>
      <c r="G72" s="22">
        <f>INDEX(Data[],MATCH($A72,Data[Dist],0),MATCH(G$6,Data[#Headers],0))</f>
        <v>637373</v>
      </c>
      <c r="H72" s="22">
        <f>INDEX(Data[],MATCH($A72,Data[Dist],0),MATCH(H$6,Data[#Headers],0))-G72</f>
        <v>632402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126481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126481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INDEX($A$7:$H$333,MATCH($S72,$A$7:$A$333,0),4)-Q72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1548744</v>
      </c>
      <c r="E73" s="163">
        <f>INDEX(Data[],MATCH($A73,Data[Dist],0),MATCH(E$6,Data[#Headers],0))</f>
        <v>1548744</v>
      </c>
      <c r="F73" s="163">
        <f>INDEX(Data[],MATCH($A73,Data[Dist],0),MATCH(F$6,Data[#Headers],0))</f>
        <v>1548743</v>
      </c>
      <c r="G73" s="22">
        <f>INDEX(Data[],MATCH($A73,Data[Dist],0),MATCH(G$6,Data[#Headers],0))</f>
        <v>7785276</v>
      </c>
      <c r="H73" s="22">
        <f>INDEX(Data[],MATCH($A73,Data[Dist],0),MATCH(H$6,Data[#Headers],0))-G73</f>
        <v>7743719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1548744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1548744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556464</v>
      </c>
      <c r="E74" s="163">
        <f>INDEX(Data[],MATCH($A74,Data[Dist],0),MATCH(E$6,Data[#Headers],0))</f>
        <v>556464</v>
      </c>
      <c r="F74" s="163">
        <f>INDEX(Data[],MATCH($A74,Data[Dist],0),MATCH(F$6,Data[#Headers],0))</f>
        <v>556465</v>
      </c>
      <c r="G74" s="22">
        <f>INDEX(Data[],MATCH($A74,Data[Dist],0),MATCH(G$6,Data[#Headers],0))</f>
        <v>2801588</v>
      </c>
      <c r="H74" s="22">
        <f>INDEX(Data[],MATCH($A74,Data[Dist],0),MATCH(H$6,Data[#Headers],0))-G74</f>
        <v>2782321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556464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556464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2889546</v>
      </c>
      <c r="E75" s="163">
        <f>INDEX(Data[],MATCH($A75,Data[Dist],0),MATCH(E$6,Data[#Headers],0))</f>
        <v>2889546</v>
      </c>
      <c r="F75" s="163">
        <f>INDEX(Data[],MATCH($A75,Data[Dist],0),MATCH(F$6,Data[#Headers],0))</f>
        <v>2889544</v>
      </c>
      <c r="G75" s="22">
        <f>INDEX(Data[],MATCH($A75,Data[Dist],0),MATCH(G$6,Data[#Headers],0))</f>
        <v>14505570</v>
      </c>
      <c r="H75" s="22">
        <f>INDEX(Data[],MATCH($A75,Data[Dist],0),MATCH(H$6,Data[#Headers],0))-G75</f>
        <v>14447728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2889546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2889546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488142</v>
      </c>
      <c r="E76" s="163">
        <f>INDEX(Data[],MATCH($A76,Data[Dist],0),MATCH(E$6,Data[#Headers],0))</f>
        <v>488142</v>
      </c>
      <c r="F76" s="163">
        <f>INDEX(Data[],MATCH($A76,Data[Dist],0),MATCH(F$6,Data[#Headers],0))</f>
        <v>488141</v>
      </c>
      <c r="G76" s="22">
        <f>INDEX(Data[],MATCH($A76,Data[Dist],0),MATCH(G$6,Data[#Headers],0))</f>
        <v>2452266</v>
      </c>
      <c r="H76" s="22">
        <f>INDEX(Data[],MATCH($A76,Data[Dist],0),MATCH(H$6,Data[#Headers],0))-G76</f>
        <v>2440709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488142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488142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2958116</v>
      </c>
      <c r="E77" s="163">
        <f>INDEX(Data[],MATCH($A77,Data[Dist],0),MATCH(E$6,Data[#Headers],0))</f>
        <v>2958116</v>
      </c>
      <c r="F77" s="163">
        <f>INDEX(Data[],MATCH($A77,Data[Dist],0),MATCH(F$6,Data[#Headers],0))</f>
        <v>2958117</v>
      </c>
      <c r="G77" s="22">
        <f>INDEX(Data[],MATCH($A77,Data[Dist],0),MATCH(G$6,Data[#Headers],0))</f>
        <v>14871176</v>
      </c>
      <c r="H77" s="22">
        <f>INDEX(Data[],MATCH($A77,Data[Dist],0),MATCH(H$6,Data[#Headers],0))-G77</f>
        <v>14790581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2958116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2958116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279788</v>
      </c>
      <c r="E78" s="163">
        <f>INDEX(Data[],MATCH($A78,Data[Dist],0),MATCH(E$6,Data[#Headers],0))</f>
        <v>279789</v>
      </c>
      <c r="F78" s="163">
        <f>INDEX(Data[],MATCH($A78,Data[Dist],0),MATCH(F$6,Data[#Headers],0))</f>
        <v>279787</v>
      </c>
      <c r="G78" s="22">
        <f>INDEX(Data[],MATCH($A78,Data[Dist],0),MATCH(G$6,Data[#Headers],0))</f>
        <v>1405900</v>
      </c>
      <c r="H78" s="22">
        <f>INDEX(Data[],MATCH($A78,Data[Dist],0),MATCH(H$6,Data[#Headers],0))-G78</f>
        <v>1398942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279788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279788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241517</v>
      </c>
      <c r="E79" s="163">
        <f>INDEX(Data[],MATCH($A79,Data[Dist],0),MATCH(E$6,Data[#Headers],0))</f>
        <v>241517</v>
      </c>
      <c r="F79" s="163">
        <f>INDEX(Data[],MATCH($A79,Data[Dist],0),MATCH(F$6,Data[#Headers],0))</f>
        <v>241515</v>
      </c>
      <c r="G79" s="22">
        <f>INDEX(Data[],MATCH($A79,Data[Dist],0),MATCH(G$6,Data[#Headers],0))</f>
        <v>1215301</v>
      </c>
      <c r="H79" s="22">
        <f>INDEX(Data[],MATCH($A79,Data[Dist],0),MATCH(H$6,Data[#Headers],0))-G79</f>
        <v>1207583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241517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241517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510159</v>
      </c>
      <c r="E80" s="163">
        <f>INDEX(Data[],MATCH($A80,Data[Dist],0),MATCH(E$6,Data[#Headers],0))</f>
        <v>510160</v>
      </c>
      <c r="F80" s="163">
        <f>INDEX(Data[],MATCH($A80,Data[Dist],0),MATCH(F$6,Data[#Headers],0))</f>
        <v>510158</v>
      </c>
      <c r="G80" s="22">
        <f>INDEX(Data[],MATCH($A80,Data[Dist],0),MATCH(G$6,Data[#Headers],0))</f>
        <v>2562595</v>
      </c>
      <c r="H80" s="22">
        <f>INDEX(Data[],MATCH($A80,Data[Dist],0),MATCH(H$6,Data[#Headers],0))-G80</f>
        <v>2550797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510159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510159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261523</v>
      </c>
      <c r="E81" s="163">
        <f>INDEX(Data[],MATCH($A81,Data[Dist],0),MATCH(E$6,Data[#Headers],0))</f>
        <v>261523</v>
      </c>
      <c r="F81" s="163">
        <f>INDEX(Data[],MATCH($A81,Data[Dist],0),MATCH(F$6,Data[#Headers],0))</f>
        <v>261524</v>
      </c>
      <c r="G81" s="22">
        <f>INDEX(Data[],MATCH($A81,Data[Dist],0),MATCH(G$6,Data[#Headers],0))</f>
        <v>1314347</v>
      </c>
      <c r="H81" s="22">
        <f>INDEX(Data[],MATCH($A81,Data[Dist],0),MATCH(H$6,Data[#Headers],0))-G81</f>
        <v>1307616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261523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261523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225119</v>
      </c>
      <c r="E82" s="163">
        <f>INDEX(Data[],MATCH($A82,Data[Dist],0),MATCH(E$6,Data[#Headers],0))</f>
        <v>225119</v>
      </c>
      <c r="F82" s="163">
        <f>INDEX(Data[],MATCH($A82,Data[Dist],0),MATCH(F$6,Data[#Headers],0))</f>
        <v>225117</v>
      </c>
      <c r="G82" s="22">
        <f>INDEX(Data[],MATCH($A82,Data[Dist],0),MATCH(G$6,Data[#Headers],0))</f>
        <v>1132063</v>
      </c>
      <c r="H82" s="22">
        <f>INDEX(Data[],MATCH($A82,Data[Dist],0),MATCH(H$6,Data[#Headers],0))-G82</f>
        <v>1125593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225119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225119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7015971</v>
      </c>
      <c r="E83" s="163">
        <f>INDEX(Data[],MATCH($A83,Data[Dist],0),MATCH(E$6,Data[#Headers],0))</f>
        <v>7015972</v>
      </c>
      <c r="F83" s="163">
        <f>INDEX(Data[],MATCH($A83,Data[Dist],0),MATCH(F$6,Data[#Headers],0))</f>
        <v>7015970</v>
      </c>
      <c r="G83" s="22">
        <f>INDEX(Data[],MATCH($A83,Data[Dist],0),MATCH(G$6,Data[#Headers],0))</f>
        <v>35220555</v>
      </c>
      <c r="H83" s="22">
        <f>INDEX(Data[],MATCH($A83,Data[Dist],0),MATCH(H$6,Data[#Headers],0))-G83</f>
        <v>35079857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7015971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7015971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1003798</v>
      </c>
      <c r="E84" s="163">
        <f>INDEX(Data[],MATCH($A84,Data[Dist],0),MATCH(E$6,Data[#Headers],0))</f>
        <v>1003798</v>
      </c>
      <c r="F84" s="163">
        <f>INDEX(Data[],MATCH($A84,Data[Dist],0),MATCH(F$6,Data[#Headers],0))</f>
        <v>1003799</v>
      </c>
      <c r="G84" s="22">
        <f>INDEX(Data[],MATCH($A84,Data[Dist],0),MATCH(G$6,Data[#Headers],0))</f>
        <v>5042142</v>
      </c>
      <c r="H84" s="22">
        <f>INDEX(Data[],MATCH($A84,Data[Dist],0),MATCH(H$6,Data[#Headers],0))-G84</f>
        <v>5018991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1003798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1003798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2030424</v>
      </c>
      <c r="E85" s="163">
        <f>INDEX(Data[],MATCH($A85,Data[Dist],0),MATCH(E$6,Data[#Headers],0))</f>
        <v>2030425</v>
      </c>
      <c r="F85" s="163">
        <f>INDEX(Data[],MATCH($A85,Data[Dist],0),MATCH(F$6,Data[#Headers],0))</f>
        <v>2030423</v>
      </c>
      <c r="G85" s="22">
        <f>INDEX(Data[],MATCH($A85,Data[Dist],0),MATCH(G$6,Data[#Headers],0))</f>
        <v>10203168</v>
      </c>
      <c r="H85" s="22">
        <f>INDEX(Data[],MATCH($A85,Data[Dist],0),MATCH(H$6,Data[#Headers],0))-G85</f>
        <v>10152122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2030424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2030424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322189</v>
      </c>
      <c r="E86" s="163">
        <f>INDEX(Data[],MATCH($A86,Data[Dist],0),MATCH(E$6,Data[#Headers],0))</f>
        <v>322189</v>
      </c>
      <c r="F86" s="163">
        <f>INDEX(Data[],MATCH($A86,Data[Dist],0),MATCH(F$6,Data[#Headers],0))</f>
        <v>322189</v>
      </c>
      <c r="G86" s="22">
        <f>INDEX(Data[],MATCH($A86,Data[Dist],0),MATCH(G$6,Data[#Headers],0))</f>
        <v>1618609</v>
      </c>
      <c r="H86" s="22">
        <f>INDEX(Data[],MATCH($A86,Data[Dist],0),MATCH(H$6,Data[#Headers],0))-G86</f>
        <v>1610945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322189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322189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10153424</v>
      </c>
      <c r="E87" s="163">
        <f>INDEX(Data[],MATCH($A87,Data[Dist],0),MATCH(E$6,Data[#Headers],0))</f>
        <v>10153425</v>
      </c>
      <c r="F87" s="163">
        <f>INDEX(Data[],MATCH($A87,Data[Dist],0),MATCH(F$6,Data[#Headers],0))</f>
        <v>10153423</v>
      </c>
      <c r="G87" s="22">
        <f>INDEX(Data[],MATCH($A87,Data[Dist],0),MATCH(G$6,Data[#Headers],0))</f>
        <v>50996272</v>
      </c>
      <c r="H87" s="22">
        <f>INDEX(Data[],MATCH($A87,Data[Dist],0),MATCH(H$6,Data[#Headers],0))-G87</f>
        <v>50767122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10153424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10153424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742123</v>
      </c>
      <c r="E88" s="163">
        <f>INDEX(Data[],MATCH($A88,Data[Dist],0),MATCH(E$6,Data[#Headers],0))</f>
        <v>742122</v>
      </c>
      <c r="F88" s="163">
        <f>INDEX(Data[],MATCH($A88,Data[Dist],0),MATCH(F$6,Data[#Headers],0))</f>
        <v>742123</v>
      </c>
      <c r="G88" s="22">
        <f>INDEX(Data[],MATCH($A88,Data[Dist],0),MATCH(G$6,Data[#Headers],0))</f>
        <v>3729119</v>
      </c>
      <c r="H88" s="22">
        <f>INDEX(Data[],MATCH($A88,Data[Dist],0),MATCH(H$6,Data[#Headers],0))-G88</f>
        <v>3710612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742123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742123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874582</v>
      </c>
      <c r="E89" s="163">
        <f>INDEX(Data[],MATCH($A89,Data[Dist],0),MATCH(E$6,Data[#Headers],0))</f>
        <v>874582</v>
      </c>
      <c r="F89" s="163">
        <f>INDEX(Data[],MATCH($A89,Data[Dist],0),MATCH(F$6,Data[#Headers],0))</f>
        <v>874583</v>
      </c>
      <c r="G89" s="22">
        <f>INDEX(Data[],MATCH($A89,Data[Dist],0),MATCH(G$6,Data[#Headers],0))</f>
        <v>4397414</v>
      </c>
      <c r="H89" s="22">
        <f>INDEX(Data[],MATCH($A89,Data[Dist],0),MATCH(H$6,Data[#Headers],0))-G89</f>
        <v>4372911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874582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874582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134357</v>
      </c>
      <c r="E90" s="163">
        <f>INDEX(Data[],MATCH($A90,Data[Dist],0),MATCH(E$6,Data[#Headers],0))</f>
        <v>134358</v>
      </c>
      <c r="F90" s="163">
        <f>INDEX(Data[],MATCH($A90,Data[Dist],0),MATCH(F$6,Data[#Headers],0))</f>
        <v>134356</v>
      </c>
      <c r="G90" s="22">
        <f>INDEX(Data[],MATCH($A90,Data[Dist],0),MATCH(G$6,Data[#Headers],0))</f>
        <v>675141</v>
      </c>
      <c r="H90" s="22">
        <f>INDEX(Data[],MATCH($A90,Data[Dist],0),MATCH(H$6,Data[#Headers],0))-G90</f>
        <v>671787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134357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134357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1657326</v>
      </c>
      <c r="E91" s="163">
        <f>INDEX(Data[],MATCH($A91,Data[Dist],0),MATCH(E$6,Data[#Headers],0))</f>
        <v>1657327</v>
      </c>
      <c r="F91" s="163">
        <f>INDEX(Data[],MATCH($A91,Data[Dist],0),MATCH(F$6,Data[#Headers],0))</f>
        <v>1657325</v>
      </c>
      <c r="G91" s="22">
        <f>INDEX(Data[],MATCH($A91,Data[Dist],0),MATCH(G$6,Data[#Headers],0))</f>
        <v>8319390</v>
      </c>
      <c r="H91" s="22">
        <f>INDEX(Data[],MATCH($A91,Data[Dist],0),MATCH(H$6,Data[#Headers],0))-G91</f>
        <v>8286632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1657326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1657326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577131</v>
      </c>
      <c r="E92" s="163">
        <f>INDEX(Data[],MATCH($A92,Data[Dist],0),MATCH(E$6,Data[#Headers],0))</f>
        <v>577132</v>
      </c>
      <c r="F92" s="163">
        <f>INDEX(Data[],MATCH($A92,Data[Dist],0),MATCH(F$6,Data[#Headers],0))</f>
        <v>577130</v>
      </c>
      <c r="G92" s="22">
        <f>INDEX(Data[],MATCH($A92,Data[Dist],0),MATCH(G$6,Data[#Headers],0))</f>
        <v>2899055</v>
      </c>
      <c r="H92" s="22">
        <f>INDEX(Data[],MATCH($A92,Data[Dist],0),MATCH(H$6,Data[#Headers],0))-G92</f>
        <v>2885657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577131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577131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24706998</v>
      </c>
      <c r="E93" s="163">
        <f>INDEX(Data[],MATCH($A93,Data[Dist],0),MATCH(E$6,Data[#Headers],0))</f>
        <v>24706997</v>
      </c>
      <c r="F93" s="163">
        <f>INDEX(Data[],MATCH($A93,Data[Dist],0),MATCH(F$6,Data[#Headers],0))</f>
        <v>24706998</v>
      </c>
      <c r="G93" s="22">
        <f>INDEX(Data[],MATCH($A93,Data[Dist],0),MATCH(G$6,Data[#Headers],0))</f>
        <v>124035738</v>
      </c>
      <c r="H93" s="22">
        <f>INDEX(Data[],MATCH($A93,Data[Dist],0),MATCH(H$6,Data[#Headers],0))-G93</f>
        <v>123534987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24706998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24706998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76390</v>
      </c>
      <c r="E94" s="163">
        <f>INDEX(Data[],MATCH($A94,Data[Dist],0),MATCH(E$6,Data[#Headers],0))</f>
        <v>76390</v>
      </c>
      <c r="F94" s="163">
        <f>INDEX(Data[],MATCH($A94,Data[Dist],0),MATCH(F$6,Data[#Headers],0))</f>
        <v>76389</v>
      </c>
      <c r="G94" s="22">
        <f>INDEX(Data[],MATCH($A94,Data[Dist],0),MATCH(G$6,Data[#Headers],0))</f>
        <v>383566</v>
      </c>
      <c r="H94" s="22">
        <f>INDEX(Data[],MATCH($A94,Data[Dist],0),MATCH(H$6,Data[#Headers],0))-G94</f>
        <v>381949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76390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76390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577836</v>
      </c>
      <c r="E95" s="163">
        <f>INDEX(Data[],MATCH($A95,Data[Dist],0),MATCH(E$6,Data[#Headers],0))</f>
        <v>577835</v>
      </c>
      <c r="F95" s="163">
        <f>INDEX(Data[],MATCH($A95,Data[Dist],0),MATCH(F$6,Data[#Headers],0))</f>
        <v>577836</v>
      </c>
      <c r="G95" s="22">
        <f>INDEX(Data[],MATCH($A95,Data[Dist],0),MATCH(G$6,Data[#Headers],0))</f>
        <v>2902932</v>
      </c>
      <c r="H95" s="22">
        <f>INDEX(Data[],MATCH($A95,Data[Dist],0),MATCH(H$6,Data[#Headers],0))-G95</f>
        <v>2889177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577836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577836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6974309</v>
      </c>
      <c r="E96" s="163">
        <f>INDEX(Data[],MATCH($A96,Data[Dist],0),MATCH(E$6,Data[#Headers],0))</f>
        <v>6974309</v>
      </c>
      <c r="F96" s="163">
        <f>INDEX(Data[],MATCH($A96,Data[Dist],0),MATCH(F$6,Data[#Headers],0))</f>
        <v>6974309</v>
      </c>
      <c r="G96" s="22">
        <f>INDEX(Data[],MATCH($A96,Data[Dist],0),MATCH(G$6,Data[#Headers],0))</f>
        <v>35034805</v>
      </c>
      <c r="H96" s="22">
        <f>INDEX(Data[],MATCH($A96,Data[Dist],0),MATCH(H$6,Data[#Headers],0))-G96</f>
        <v>34871545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6974309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6974309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238476</v>
      </c>
      <c r="E97" s="163">
        <f>INDEX(Data[],MATCH($A97,Data[Dist],0),MATCH(E$6,Data[#Headers],0))</f>
        <v>238476</v>
      </c>
      <c r="F97" s="163">
        <f>INDEX(Data[],MATCH($A97,Data[Dist],0),MATCH(F$6,Data[#Headers],0))</f>
        <v>238474</v>
      </c>
      <c r="G97" s="22">
        <f>INDEX(Data[],MATCH($A97,Data[Dist],0),MATCH(G$6,Data[#Headers],0))</f>
        <v>1198372</v>
      </c>
      <c r="H97" s="22">
        <f>INDEX(Data[],MATCH($A97,Data[Dist],0),MATCH(H$6,Data[#Headers],0))-G97</f>
        <v>1192378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238476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238476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219641</v>
      </c>
      <c r="E98" s="163">
        <f>INDEX(Data[],MATCH($A98,Data[Dist],0),MATCH(E$6,Data[#Headers],0))</f>
        <v>219641</v>
      </c>
      <c r="F98" s="163">
        <f>INDEX(Data[],MATCH($A98,Data[Dist],0),MATCH(F$6,Data[#Headers],0))</f>
        <v>219641</v>
      </c>
      <c r="G98" s="22">
        <f>INDEX(Data[],MATCH($A98,Data[Dist],0),MATCH(G$6,Data[#Headers],0))</f>
        <v>1104325</v>
      </c>
      <c r="H98" s="22">
        <f>INDEX(Data[],MATCH($A98,Data[Dist],0),MATCH(H$6,Data[#Headers],0))-G98</f>
        <v>1098205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219641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219641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317633</v>
      </c>
      <c r="E99" s="163">
        <f>INDEX(Data[],MATCH($A99,Data[Dist],0),MATCH(E$6,Data[#Headers],0))</f>
        <v>317633</v>
      </c>
      <c r="F99" s="163">
        <f>INDEX(Data[],MATCH($A99,Data[Dist],0),MATCH(F$6,Data[#Headers],0))</f>
        <v>317633</v>
      </c>
      <c r="G99" s="22">
        <f>INDEX(Data[],MATCH($A99,Data[Dist],0),MATCH(G$6,Data[#Headers],0))</f>
        <v>1596569</v>
      </c>
      <c r="H99" s="22">
        <f>INDEX(Data[],MATCH($A99,Data[Dist],0),MATCH(H$6,Data[#Headers],0))-G99</f>
        <v>1588165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317633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317633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620000</v>
      </c>
      <c r="E100" s="163">
        <f>INDEX(Data[],MATCH($A100,Data[Dist],0),MATCH(E$6,Data[#Headers],0))</f>
        <v>620000</v>
      </c>
      <c r="F100" s="163">
        <f>INDEX(Data[],MATCH($A100,Data[Dist],0),MATCH(F$6,Data[#Headers],0))</f>
        <v>620001</v>
      </c>
      <c r="G100" s="22">
        <f>INDEX(Data[],MATCH($A100,Data[Dist],0),MATCH(G$6,Data[#Headers],0))</f>
        <v>3115720</v>
      </c>
      <c r="H100" s="22">
        <f>INDEX(Data[],MATCH($A100,Data[Dist],0),MATCH(H$6,Data[#Headers],0))-G100</f>
        <v>3100001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620000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620000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689098</v>
      </c>
      <c r="E101" s="163">
        <f>INDEX(Data[],MATCH($A101,Data[Dist],0),MATCH(E$6,Data[#Headers],0))</f>
        <v>689099</v>
      </c>
      <c r="F101" s="163">
        <f>INDEX(Data[],MATCH($A101,Data[Dist],0),MATCH(F$6,Data[#Headers],0))</f>
        <v>689097</v>
      </c>
      <c r="G101" s="22">
        <f>INDEX(Data[],MATCH($A101,Data[Dist],0),MATCH(G$6,Data[#Headers],0))</f>
        <v>3460482</v>
      </c>
      <c r="H101" s="22">
        <f>INDEX(Data[],MATCH($A101,Data[Dist],0),MATCH(H$6,Data[#Headers],0))-G101</f>
        <v>3445492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689098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689098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375236</v>
      </c>
      <c r="E102" s="163">
        <f>INDEX(Data[],MATCH($A102,Data[Dist],0),MATCH(E$6,Data[#Headers],0))</f>
        <v>375236</v>
      </c>
      <c r="F102" s="163">
        <f>INDEX(Data[],MATCH($A102,Data[Dist],0),MATCH(F$6,Data[#Headers],0))</f>
        <v>375235</v>
      </c>
      <c r="G102" s="22">
        <f>INDEX(Data[],MATCH($A102,Data[Dist],0),MATCH(G$6,Data[#Headers],0))</f>
        <v>1885320</v>
      </c>
      <c r="H102" s="22">
        <f>INDEX(Data[],MATCH($A102,Data[Dist],0),MATCH(H$6,Data[#Headers],0))-G102</f>
        <v>1876179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375236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375236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374218</v>
      </c>
      <c r="E103" s="163">
        <f>INDEX(Data[],MATCH($A103,Data[Dist],0),MATCH(E$6,Data[#Headers],0))</f>
        <v>374217</v>
      </c>
      <c r="F103" s="163">
        <f>INDEX(Data[],MATCH($A103,Data[Dist],0),MATCH(F$6,Data[#Headers],0))</f>
        <v>374218</v>
      </c>
      <c r="G103" s="22">
        <f>INDEX(Data[],MATCH($A103,Data[Dist],0),MATCH(G$6,Data[#Headers],0))</f>
        <v>1879854</v>
      </c>
      <c r="H103" s="22">
        <f>INDEX(Data[],MATCH($A103,Data[Dist],0),MATCH(H$6,Data[#Headers],0))-G103</f>
        <v>1871087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374218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374218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368681</v>
      </c>
      <c r="E104" s="163">
        <f>INDEX(Data[],MATCH($A104,Data[Dist],0),MATCH(E$6,Data[#Headers],0))</f>
        <v>368682</v>
      </c>
      <c r="F104" s="163">
        <f>INDEX(Data[],MATCH($A104,Data[Dist],0),MATCH(F$6,Data[#Headers],0))</f>
        <v>368680</v>
      </c>
      <c r="G104" s="22">
        <f>INDEX(Data[],MATCH($A104,Data[Dist],0),MATCH(G$6,Data[#Headers],0))</f>
        <v>1852321</v>
      </c>
      <c r="H104" s="22">
        <f>INDEX(Data[],MATCH($A104,Data[Dist],0),MATCH(H$6,Data[#Headers],0))-G104</f>
        <v>1843407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368681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368681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351537</v>
      </c>
      <c r="E105" s="163">
        <f>INDEX(Data[],MATCH($A105,Data[Dist],0),MATCH(E$6,Data[#Headers],0))</f>
        <v>351537</v>
      </c>
      <c r="F105" s="163">
        <f>INDEX(Data[],MATCH($A105,Data[Dist],0),MATCH(F$6,Data[#Headers],0))</f>
        <v>351538</v>
      </c>
      <c r="G105" s="22">
        <f>INDEX(Data[],MATCH($A105,Data[Dist],0),MATCH(G$6,Data[#Headers],0))</f>
        <v>1765685</v>
      </c>
      <c r="H105" s="22">
        <f>INDEX(Data[],MATCH($A105,Data[Dist],0),MATCH(H$6,Data[#Headers],0))-G105</f>
        <v>1757686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351537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351537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159925</v>
      </c>
      <c r="E106" s="163">
        <f>INDEX(Data[],MATCH($A106,Data[Dist],0),MATCH(E$6,Data[#Headers],0))</f>
        <v>159925</v>
      </c>
      <c r="F106" s="163">
        <f>INDEX(Data[],MATCH($A106,Data[Dist],0),MATCH(F$6,Data[#Headers],0))</f>
        <v>159926</v>
      </c>
      <c r="G106" s="22">
        <f>INDEX(Data[],MATCH($A106,Data[Dist],0),MATCH(G$6,Data[#Headers],0))</f>
        <v>804725</v>
      </c>
      <c r="H106" s="22">
        <f>INDEX(Data[],MATCH($A106,Data[Dist],0),MATCH(H$6,Data[#Headers],0))-G106</f>
        <v>799626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159925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159925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226785</v>
      </c>
      <c r="E107" s="163">
        <f>INDEX(Data[],MATCH($A107,Data[Dist],0),MATCH(E$6,Data[#Headers],0))</f>
        <v>226785</v>
      </c>
      <c r="F107" s="163">
        <f>INDEX(Data[],MATCH($A107,Data[Dist],0),MATCH(F$6,Data[#Headers],0))</f>
        <v>226783</v>
      </c>
      <c r="G107" s="22">
        <f>INDEX(Data[],MATCH($A107,Data[Dist],0),MATCH(G$6,Data[#Headers],0))</f>
        <v>1140373</v>
      </c>
      <c r="H107" s="22">
        <f>INDEX(Data[],MATCH($A107,Data[Dist],0),MATCH(H$6,Data[#Headers],0))-G107</f>
        <v>1133923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226785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226785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249759</v>
      </c>
      <c r="E108" s="163">
        <f>INDEX(Data[],MATCH($A108,Data[Dist],0),MATCH(E$6,Data[#Headers],0))</f>
        <v>249759</v>
      </c>
      <c r="F108" s="163">
        <f>INDEX(Data[],MATCH($A108,Data[Dist],0),MATCH(F$6,Data[#Headers],0))</f>
        <v>249757</v>
      </c>
      <c r="G108" s="22">
        <f>INDEX(Data[],MATCH($A108,Data[Dist],0),MATCH(G$6,Data[#Headers],0))</f>
        <v>1255143</v>
      </c>
      <c r="H108" s="22">
        <f>INDEX(Data[],MATCH($A108,Data[Dist],0),MATCH(H$6,Data[#Headers],0))-G108</f>
        <v>1248793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249759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249759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399311</v>
      </c>
      <c r="E109" s="163">
        <f>INDEX(Data[],MATCH($A109,Data[Dist],0),MATCH(E$6,Data[#Headers],0))</f>
        <v>399311</v>
      </c>
      <c r="F109" s="163">
        <f>INDEX(Data[],MATCH($A109,Data[Dist],0),MATCH(F$6,Data[#Headers],0))</f>
        <v>399310</v>
      </c>
      <c r="G109" s="22">
        <f>INDEX(Data[],MATCH($A109,Data[Dist],0),MATCH(G$6,Data[#Headers],0))</f>
        <v>2005627</v>
      </c>
      <c r="H109" s="22">
        <f>INDEX(Data[],MATCH($A109,Data[Dist],0),MATCH(H$6,Data[#Headers],0))-G109</f>
        <v>1996554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399311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399311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364511</v>
      </c>
      <c r="E110" s="163">
        <f>INDEX(Data[],MATCH($A110,Data[Dist],0),MATCH(E$6,Data[#Headers],0))</f>
        <v>364510</v>
      </c>
      <c r="F110" s="163">
        <f>INDEX(Data[],MATCH($A110,Data[Dist],0),MATCH(F$6,Data[#Headers],0))</f>
        <v>364511</v>
      </c>
      <c r="G110" s="22">
        <f>INDEX(Data[],MATCH($A110,Data[Dist],0),MATCH(G$6,Data[#Headers],0))</f>
        <v>1832891</v>
      </c>
      <c r="H110" s="22">
        <f>INDEX(Data[],MATCH($A110,Data[Dist],0),MATCH(H$6,Data[#Headers],0))-G110</f>
        <v>1822552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364511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364511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294518</v>
      </c>
      <c r="E111" s="163">
        <f>INDEX(Data[],MATCH($A111,Data[Dist],0),MATCH(E$6,Data[#Headers],0))</f>
        <v>294518</v>
      </c>
      <c r="F111" s="163">
        <f>INDEX(Data[],MATCH($A111,Data[Dist],0),MATCH(F$6,Data[#Headers],0))</f>
        <v>294519</v>
      </c>
      <c r="G111" s="22">
        <f>INDEX(Data[],MATCH($A111,Data[Dist],0),MATCH(G$6,Data[#Headers],0))</f>
        <v>1480082</v>
      </c>
      <c r="H111" s="22">
        <f>INDEX(Data[],MATCH($A111,Data[Dist],0),MATCH(H$6,Data[#Headers],0))-G111</f>
        <v>1472591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294518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294518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124245</v>
      </c>
      <c r="E112" s="163">
        <f>INDEX(Data[],MATCH($A112,Data[Dist],0),MATCH(E$6,Data[#Headers],0))</f>
        <v>124245</v>
      </c>
      <c r="F112" s="163">
        <f>INDEX(Data[],MATCH($A112,Data[Dist],0),MATCH(F$6,Data[#Headers],0))</f>
        <v>124243</v>
      </c>
      <c r="G112" s="22">
        <f>INDEX(Data[],MATCH($A112,Data[Dist],0),MATCH(G$6,Data[#Headers],0))</f>
        <v>624269</v>
      </c>
      <c r="H112" s="22">
        <f>INDEX(Data[],MATCH($A112,Data[Dist],0),MATCH(H$6,Data[#Headers],0))-G112</f>
        <v>621223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124245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124245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820324</v>
      </c>
      <c r="E113" s="163">
        <f>INDEX(Data[],MATCH($A113,Data[Dist],0),MATCH(E$6,Data[#Headers],0))</f>
        <v>820323</v>
      </c>
      <c r="F113" s="163">
        <f>INDEX(Data[],MATCH($A113,Data[Dist],0),MATCH(F$6,Data[#Headers],0))</f>
        <v>820324</v>
      </c>
      <c r="G113" s="22">
        <f>INDEX(Data[],MATCH($A113,Data[Dist],0),MATCH(G$6,Data[#Headers],0))</f>
        <v>4121068</v>
      </c>
      <c r="H113" s="22">
        <f>INDEX(Data[],MATCH($A113,Data[Dist],0),MATCH(H$6,Data[#Headers],0))-G113</f>
        <v>4101617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820324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820324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227290</v>
      </c>
      <c r="E114" s="163">
        <f>INDEX(Data[],MATCH($A114,Data[Dist],0),MATCH(E$6,Data[#Headers],0))</f>
        <v>227291</v>
      </c>
      <c r="F114" s="163">
        <f>INDEX(Data[],MATCH($A114,Data[Dist],0),MATCH(F$6,Data[#Headers],0))</f>
        <v>227289</v>
      </c>
      <c r="G114" s="22">
        <f>INDEX(Data[],MATCH($A114,Data[Dist],0),MATCH(G$6,Data[#Headers],0))</f>
        <v>1142802</v>
      </c>
      <c r="H114" s="22">
        <f>INDEX(Data[],MATCH($A114,Data[Dist],0),MATCH(H$6,Data[#Headers],0))-G114</f>
        <v>1136452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227290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227290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930768</v>
      </c>
      <c r="E115" s="163">
        <f>INDEX(Data[],MATCH($A115,Data[Dist],0),MATCH(E$6,Data[#Headers],0))</f>
        <v>930768</v>
      </c>
      <c r="F115" s="163">
        <f>INDEX(Data[],MATCH($A115,Data[Dist],0),MATCH(F$6,Data[#Headers],0))</f>
        <v>930768</v>
      </c>
      <c r="G115" s="22">
        <f>INDEX(Data[],MATCH($A115,Data[Dist],0),MATCH(G$6,Data[#Headers],0))</f>
        <v>4679220</v>
      </c>
      <c r="H115" s="22">
        <f>INDEX(Data[],MATCH($A115,Data[Dist],0),MATCH(H$6,Data[#Headers],0))-G115</f>
        <v>4653840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930768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930768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646554</v>
      </c>
      <c r="E116" s="163">
        <f>INDEX(Data[],MATCH($A116,Data[Dist],0),MATCH(E$6,Data[#Headers],0))</f>
        <v>646554</v>
      </c>
      <c r="F116" s="163">
        <f>INDEX(Data[],MATCH($A116,Data[Dist],0),MATCH(F$6,Data[#Headers],0))</f>
        <v>646552</v>
      </c>
      <c r="G116" s="22">
        <f>INDEX(Data[],MATCH($A116,Data[Dist],0),MATCH(G$6,Data[#Headers],0))</f>
        <v>3249330</v>
      </c>
      <c r="H116" s="22">
        <f>INDEX(Data[],MATCH($A116,Data[Dist],0),MATCH(H$6,Data[#Headers],0))-G116</f>
        <v>3232768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646554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646554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2693620</v>
      </c>
      <c r="E117" s="163">
        <f>INDEX(Data[],MATCH($A117,Data[Dist],0),MATCH(E$6,Data[#Headers],0))</f>
        <v>2693620</v>
      </c>
      <c r="F117" s="163">
        <f>INDEX(Data[],MATCH($A117,Data[Dist],0),MATCH(F$6,Data[#Headers],0))</f>
        <v>2693618</v>
      </c>
      <c r="G117" s="22">
        <f>INDEX(Data[],MATCH($A117,Data[Dist],0),MATCH(G$6,Data[#Headers],0))</f>
        <v>13526288</v>
      </c>
      <c r="H117" s="22">
        <f>INDEX(Data[],MATCH($A117,Data[Dist],0),MATCH(H$6,Data[#Headers],0))-G117</f>
        <v>13468098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2693620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2693620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1364473</v>
      </c>
      <c r="E118" s="163">
        <f>INDEX(Data[],MATCH($A118,Data[Dist],0),MATCH(E$6,Data[#Headers],0))</f>
        <v>1364473</v>
      </c>
      <c r="F118" s="163">
        <f>INDEX(Data[],MATCH($A118,Data[Dist],0),MATCH(F$6,Data[#Headers],0))</f>
        <v>1364473</v>
      </c>
      <c r="G118" s="22">
        <f>INDEX(Data[],MATCH($A118,Data[Dist],0),MATCH(G$6,Data[#Headers],0))</f>
        <v>6855297</v>
      </c>
      <c r="H118" s="22">
        <f>INDEX(Data[],MATCH($A118,Data[Dist],0),MATCH(H$6,Data[#Headers],0))-G118</f>
        <v>6822365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1364473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1364473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293118</v>
      </c>
      <c r="E119" s="163">
        <f>INDEX(Data[],MATCH($A119,Data[Dist],0),MATCH(E$6,Data[#Headers],0))</f>
        <v>293119</v>
      </c>
      <c r="F119" s="163">
        <f>INDEX(Data[],MATCH($A119,Data[Dist],0),MATCH(F$6,Data[#Headers],0))</f>
        <v>293117</v>
      </c>
      <c r="G119" s="22">
        <f>INDEX(Data[],MATCH($A119,Data[Dist],0),MATCH(G$6,Data[#Headers],0))</f>
        <v>1472654</v>
      </c>
      <c r="H119" s="22">
        <f>INDEX(Data[],MATCH($A119,Data[Dist],0),MATCH(H$6,Data[#Headers],0))-G119</f>
        <v>1465592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293118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293118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259742</v>
      </c>
      <c r="E120" s="163">
        <f>INDEX(Data[],MATCH($A120,Data[Dist],0),MATCH(E$6,Data[#Headers],0))</f>
        <v>259742</v>
      </c>
      <c r="F120" s="163">
        <f>INDEX(Data[],MATCH($A120,Data[Dist],0),MATCH(F$6,Data[#Headers],0))</f>
        <v>259741</v>
      </c>
      <c r="G120" s="22">
        <f>INDEX(Data[],MATCH($A120,Data[Dist],0),MATCH(G$6,Data[#Headers],0))</f>
        <v>1306118</v>
      </c>
      <c r="H120" s="22">
        <f>INDEX(Data[],MATCH($A120,Data[Dist],0),MATCH(H$6,Data[#Headers],0))-G120</f>
        <v>1298709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259742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259742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373647</v>
      </c>
      <c r="E121" s="163">
        <f>INDEX(Data[],MATCH($A121,Data[Dist],0),MATCH(E$6,Data[#Headers],0))</f>
        <v>373646</v>
      </c>
      <c r="F121" s="163">
        <f>INDEX(Data[],MATCH($A121,Data[Dist],0),MATCH(F$6,Data[#Headers],0))</f>
        <v>373647</v>
      </c>
      <c r="G121" s="22">
        <f>INDEX(Data[],MATCH($A121,Data[Dist],0),MATCH(G$6,Data[#Headers],0))</f>
        <v>1881519</v>
      </c>
      <c r="H121" s="22">
        <f>INDEX(Data[],MATCH($A121,Data[Dist],0),MATCH(H$6,Data[#Headers],0))-G121</f>
        <v>1868232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373647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373647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226443</v>
      </c>
      <c r="E122" s="163">
        <f>INDEX(Data[],MATCH($A122,Data[Dist],0),MATCH(E$6,Data[#Headers],0))</f>
        <v>226443</v>
      </c>
      <c r="F122" s="163">
        <f>INDEX(Data[],MATCH($A122,Data[Dist],0),MATCH(F$6,Data[#Headers],0))</f>
        <v>226443</v>
      </c>
      <c r="G122" s="22">
        <f>INDEX(Data[],MATCH($A122,Data[Dist],0),MATCH(G$6,Data[#Headers],0))</f>
        <v>1138947</v>
      </c>
      <c r="H122" s="22">
        <f>INDEX(Data[],MATCH($A122,Data[Dist],0),MATCH(H$6,Data[#Headers],0))-G122</f>
        <v>1132215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226443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226443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886971</v>
      </c>
      <c r="E123" s="163">
        <f>INDEX(Data[],MATCH($A123,Data[Dist],0),MATCH(E$6,Data[#Headers],0))</f>
        <v>886971</v>
      </c>
      <c r="F123" s="163">
        <f>INDEX(Data[],MATCH($A123,Data[Dist],0),MATCH(F$6,Data[#Headers],0))</f>
        <v>886971</v>
      </c>
      <c r="G123" s="22">
        <f>INDEX(Data[],MATCH($A123,Data[Dist],0),MATCH(G$6,Data[#Headers],0))</f>
        <v>4459147</v>
      </c>
      <c r="H123" s="22">
        <f>INDEX(Data[],MATCH($A123,Data[Dist],0),MATCH(H$6,Data[#Headers],0))-G123</f>
        <v>4434855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886971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886971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105327</v>
      </c>
      <c r="E124" s="163">
        <f>INDEX(Data[],MATCH($A124,Data[Dist],0),MATCH(E$6,Data[#Headers],0))</f>
        <v>105326</v>
      </c>
      <c r="F124" s="163">
        <f>INDEX(Data[],MATCH($A124,Data[Dist],0),MATCH(F$6,Data[#Headers],0))</f>
        <v>105327</v>
      </c>
      <c r="G124" s="22">
        <f>INDEX(Data[],MATCH($A124,Data[Dist],0),MATCH(G$6,Data[#Headers],0))</f>
        <v>529263</v>
      </c>
      <c r="H124" s="22">
        <f>INDEX(Data[],MATCH($A124,Data[Dist],0),MATCH(H$6,Data[#Headers],0))-G124</f>
        <v>526632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105327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105327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344442</v>
      </c>
      <c r="E125" s="163">
        <f>INDEX(Data[],MATCH($A125,Data[Dist],0),MATCH(E$6,Data[#Headers],0))</f>
        <v>344442</v>
      </c>
      <c r="F125" s="163">
        <f>INDEX(Data[],MATCH($A125,Data[Dist],0),MATCH(F$6,Data[#Headers],0))</f>
        <v>344442</v>
      </c>
      <c r="G125" s="22">
        <f>INDEX(Data[],MATCH($A125,Data[Dist],0),MATCH(G$6,Data[#Headers],0))</f>
        <v>1731538</v>
      </c>
      <c r="H125" s="22">
        <f>INDEX(Data[],MATCH($A125,Data[Dist],0),MATCH(H$6,Data[#Headers],0))-G125</f>
        <v>1722210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344442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344442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1240634</v>
      </c>
      <c r="E126" s="163">
        <f>INDEX(Data[],MATCH($A126,Data[Dist],0),MATCH(E$6,Data[#Headers],0))</f>
        <v>1240634</v>
      </c>
      <c r="F126" s="163">
        <f>INDEX(Data[],MATCH($A126,Data[Dist],0),MATCH(F$6,Data[#Headers],0))</f>
        <v>1240634</v>
      </c>
      <c r="G126" s="22">
        <f>INDEX(Data[],MATCH($A126,Data[Dist],0),MATCH(G$6,Data[#Headers],0))</f>
        <v>6233682</v>
      </c>
      <c r="H126" s="22">
        <f>INDEX(Data[],MATCH($A126,Data[Dist],0),MATCH(H$6,Data[#Headers],0))-G126</f>
        <v>6203170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1240634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1240634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160616</v>
      </c>
      <c r="E127" s="163">
        <f>INDEX(Data[],MATCH($A127,Data[Dist],0),MATCH(E$6,Data[#Headers],0))</f>
        <v>160616</v>
      </c>
      <c r="F127" s="163">
        <f>INDEX(Data[],MATCH($A127,Data[Dist],0),MATCH(F$6,Data[#Headers],0))</f>
        <v>160614</v>
      </c>
      <c r="G127" s="22">
        <f>INDEX(Data[],MATCH($A127,Data[Dist],0),MATCH(G$6,Data[#Headers],0))</f>
        <v>807500</v>
      </c>
      <c r="H127" s="22">
        <f>INDEX(Data[],MATCH($A127,Data[Dist],0),MATCH(H$6,Data[#Headers],0))-G127</f>
        <v>803078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160616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160616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189224</v>
      </c>
      <c r="E128" s="163">
        <f>INDEX(Data[],MATCH($A128,Data[Dist],0),MATCH(E$6,Data[#Headers],0))</f>
        <v>189224</v>
      </c>
      <c r="F128" s="163">
        <f>INDEX(Data[],MATCH($A128,Data[Dist],0),MATCH(F$6,Data[#Headers],0))</f>
        <v>189224</v>
      </c>
      <c r="G128" s="22">
        <f>INDEX(Data[],MATCH($A128,Data[Dist],0),MATCH(G$6,Data[#Headers],0))</f>
        <v>952252</v>
      </c>
      <c r="H128" s="22">
        <f>INDEX(Data[],MATCH($A128,Data[Dist],0),MATCH(H$6,Data[#Headers],0))-G128</f>
        <v>946120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189224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189224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387581</v>
      </c>
      <c r="E129" s="163">
        <f>INDEX(Data[],MATCH($A129,Data[Dist],0),MATCH(E$6,Data[#Headers],0))</f>
        <v>387580</v>
      </c>
      <c r="F129" s="163">
        <f>INDEX(Data[],MATCH($A129,Data[Dist],0),MATCH(F$6,Data[#Headers],0))</f>
        <v>387581</v>
      </c>
      <c r="G129" s="22">
        <f>INDEX(Data[],MATCH($A129,Data[Dist],0),MATCH(G$6,Data[#Headers],0))</f>
        <v>1947825</v>
      </c>
      <c r="H129" s="22">
        <f>INDEX(Data[],MATCH($A129,Data[Dist],0),MATCH(H$6,Data[#Headers],0))-G129</f>
        <v>1937902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387581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387581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110898</v>
      </c>
      <c r="E130" s="163">
        <f>INDEX(Data[],MATCH($A130,Data[Dist],0),MATCH(E$6,Data[#Headers],0))</f>
        <v>110898</v>
      </c>
      <c r="F130" s="163">
        <f>INDEX(Data[],MATCH($A130,Data[Dist],0),MATCH(F$6,Data[#Headers],0))</f>
        <v>110897</v>
      </c>
      <c r="G130" s="22">
        <f>INDEX(Data[],MATCH($A130,Data[Dist],0),MATCH(G$6,Data[#Headers],0))</f>
        <v>558458</v>
      </c>
      <c r="H130" s="22">
        <f>INDEX(Data[],MATCH($A130,Data[Dist],0),MATCH(H$6,Data[#Headers],0))-G130</f>
        <v>554489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110898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110898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996356</v>
      </c>
      <c r="E131" s="163">
        <f>INDEX(Data[],MATCH($A131,Data[Dist],0),MATCH(E$6,Data[#Headers],0))</f>
        <v>996355</v>
      </c>
      <c r="F131" s="163">
        <f>INDEX(Data[],MATCH($A131,Data[Dist],0),MATCH(F$6,Data[#Headers],0))</f>
        <v>996356</v>
      </c>
      <c r="G131" s="22">
        <f>INDEX(Data[],MATCH($A131,Data[Dist],0),MATCH(G$6,Data[#Headers],0))</f>
        <v>5006668</v>
      </c>
      <c r="H131" s="22">
        <f>INDEX(Data[],MATCH($A131,Data[Dist],0),MATCH(H$6,Data[#Headers],0))-G131</f>
        <v>4981777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996356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996356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272879</v>
      </c>
      <c r="E132" s="163">
        <f>INDEX(Data[],MATCH($A132,Data[Dist],0),MATCH(E$6,Data[#Headers],0))</f>
        <v>272880</v>
      </c>
      <c r="F132" s="163">
        <f>INDEX(Data[],MATCH($A132,Data[Dist],0),MATCH(F$6,Data[#Headers],0))</f>
        <v>272878</v>
      </c>
      <c r="G132" s="22">
        <f>INDEX(Data[],MATCH($A132,Data[Dist],0),MATCH(G$6,Data[#Headers],0))</f>
        <v>1371555</v>
      </c>
      <c r="H132" s="22">
        <f>INDEX(Data[],MATCH($A132,Data[Dist],0),MATCH(H$6,Data[#Headers],0))-G132</f>
        <v>1364397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272879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272879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428892</v>
      </c>
      <c r="E133" s="163">
        <f>INDEX(Data[],MATCH($A133,Data[Dist],0),MATCH(E$6,Data[#Headers],0))</f>
        <v>428892</v>
      </c>
      <c r="F133" s="163">
        <f>INDEX(Data[],MATCH($A133,Data[Dist],0),MATCH(F$6,Data[#Headers],0))</f>
        <v>428893</v>
      </c>
      <c r="G133" s="22">
        <f>INDEX(Data[],MATCH($A133,Data[Dist],0),MATCH(G$6,Data[#Headers],0))</f>
        <v>2154900</v>
      </c>
      <c r="H133" s="22">
        <f>INDEX(Data[],MATCH($A133,Data[Dist],0),MATCH(H$6,Data[#Headers],0))-G133</f>
        <v>2144461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428892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428892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252025</v>
      </c>
      <c r="E134" s="163">
        <f>INDEX(Data[],MATCH($A134,Data[Dist],0),MATCH(E$6,Data[#Headers],0))</f>
        <v>252024</v>
      </c>
      <c r="F134" s="163">
        <f>INDEX(Data[],MATCH($A134,Data[Dist],0),MATCH(F$6,Data[#Headers],0))</f>
        <v>252025</v>
      </c>
      <c r="G134" s="22">
        <f>INDEX(Data[],MATCH($A134,Data[Dist],0),MATCH(G$6,Data[#Headers],0))</f>
        <v>1266553</v>
      </c>
      <c r="H134" s="22">
        <f>INDEX(Data[],MATCH($A134,Data[Dist],0),MATCH(H$6,Data[#Headers],0))-G134</f>
        <v>1260122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252025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252025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295049</v>
      </c>
      <c r="E135" s="163">
        <f>INDEX(Data[],MATCH($A135,Data[Dist],0),MATCH(E$6,Data[#Headers],0))</f>
        <v>295049</v>
      </c>
      <c r="F135" s="163">
        <f>INDEX(Data[],MATCH($A135,Data[Dist],0),MATCH(F$6,Data[#Headers],0))</f>
        <v>295047</v>
      </c>
      <c r="G135" s="22">
        <f>INDEX(Data[],MATCH($A135,Data[Dist],0),MATCH(G$6,Data[#Headers],0))</f>
        <v>1484657</v>
      </c>
      <c r="H135" s="22">
        <f>INDEX(Data[],MATCH($A135,Data[Dist],0),MATCH(H$6,Data[#Headers],0))-G135</f>
        <v>1475243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295049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295049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201882</v>
      </c>
      <c r="E136" s="163">
        <f>INDEX(Data[],MATCH($A136,Data[Dist],0),MATCH(E$6,Data[#Headers],0))</f>
        <v>201883</v>
      </c>
      <c r="F136" s="163">
        <f>INDEX(Data[],MATCH($A136,Data[Dist],0),MATCH(F$6,Data[#Headers],0))</f>
        <v>201881</v>
      </c>
      <c r="G136" s="22">
        <f>INDEX(Data[],MATCH($A136,Data[Dist],0),MATCH(G$6,Data[#Headers],0))</f>
        <v>1014726</v>
      </c>
      <c r="H136" s="22">
        <f>INDEX(Data[],MATCH($A136,Data[Dist],0),MATCH(H$6,Data[#Headers],0))-G136</f>
        <v>1009412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201882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201882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INDEX($A$7:$H$333,MATCH($S136,$A$7:$A$333,0),4)-Q136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107460</v>
      </c>
      <c r="E137" s="163">
        <f>INDEX(Data[],MATCH($A137,Data[Dist],0),MATCH(E$6,Data[#Headers],0))</f>
        <v>107461</v>
      </c>
      <c r="F137" s="163">
        <f>INDEX(Data[],MATCH($A137,Data[Dist],0),MATCH(F$6,Data[#Headers],0))</f>
        <v>107459</v>
      </c>
      <c r="G137" s="22">
        <f>INDEX(Data[],MATCH($A137,Data[Dist],0),MATCH(G$6,Data[#Headers],0))</f>
        <v>540408</v>
      </c>
      <c r="H137" s="22">
        <f>INDEX(Data[],MATCH($A137,Data[Dist],0),MATCH(H$6,Data[#Headers],0))-G137</f>
        <v>537302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107460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107460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776797</v>
      </c>
      <c r="E138" s="163">
        <f>INDEX(Data[],MATCH($A138,Data[Dist],0),MATCH(E$6,Data[#Headers],0))</f>
        <v>776797</v>
      </c>
      <c r="F138" s="163">
        <f>INDEX(Data[],MATCH($A138,Data[Dist],0),MATCH(F$6,Data[#Headers],0))</f>
        <v>776798</v>
      </c>
      <c r="G138" s="22">
        <f>INDEX(Data[],MATCH($A138,Data[Dist],0),MATCH(G$6,Data[#Headers],0))</f>
        <v>3901733</v>
      </c>
      <c r="H138" s="22">
        <f>INDEX(Data[],MATCH($A138,Data[Dist],0),MATCH(H$6,Data[#Headers],0))-G138</f>
        <v>3883986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776797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776797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842024</v>
      </c>
      <c r="E139" s="163">
        <f>INDEX(Data[],MATCH($A139,Data[Dist],0),MATCH(E$6,Data[#Headers],0))</f>
        <v>842024</v>
      </c>
      <c r="F139" s="163">
        <f>INDEX(Data[],MATCH($A139,Data[Dist],0),MATCH(F$6,Data[#Headers],0))</f>
        <v>842023</v>
      </c>
      <c r="G139" s="22">
        <f>INDEX(Data[],MATCH($A139,Data[Dist],0),MATCH(G$6,Data[#Headers],0))</f>
        <v>4231572</v>
      </c>
      <c r="H139" s="22">
        <f>INDEX(Data[],MATCH($A139,Data[Dist],0),MATCH(H$6,Data[#Headers],0))-G139</f>
        <v>4210119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842024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842024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99351</v>
      </c>
      <c r="E140" s="163">
        <f>INDEX(Data[],MATCH($A140,Data[Dist],0),MATCH(E$6,Data[#Headers],0))</f>
        <v>99350</v>
      </c>
      <c r="F140" s="163">
        <f>INDEX(Data[],MATCH($A140,Data[Dist],0),MATCH(F$6,Data[#Headers],0))</f>
        <v>99351</v>
      </c>
      <c r="G140" s="22">
        <f>INDEX(Data[],MATCH($A140,Data[Dist],0),MATCH(G$6,Data[#Headers],0))</f>
        <v>501427</v>
      </c>
      <c r="H140" s="22">
        <f>INDEX(Data[],MATCH($A140,Data[Dist],0),MATCH(H$6,Data[#Headers],0))-G140</f>
        <v>496752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99351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99351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303643</v>
      </c>
      <c r="E141" s="163">
        <f>INDEX(Data[],MATCH($A141,Data[Dist],0),MATCH(E$6,Data[#Headers],0))</f>
        <v>303644</v>
      </c>
      <c r="F141" s="163">
        <f>INDEX(Data[],MATCH($A141,Data[Dist],0),MATCH(F$6,Data[#Headers],0))</f>
        <v>303642</v>
      </c>
      <c r="G141" s="22">
        <f>INDEX(Data[],MATCH($A141,Data[Dist],0),MATCH(G$6,Data[#Headers],0))</f>
        <v>1527911</v>
      </c>
      <c r="H141" s="22">
        <f>INDEX(Data[],MATCH($A141,Data[Dist],0),MATCH(H$6,Data[#Headers],0))-G141</f>
        <v>1518217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303643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303643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338966</v>
      </c>
      <c r="E142" s="163">
        <f>INDEX(Data[],MATCH($A142,Data[Dist],0),MATCH(E$6,Data[#Headers],0))</f>
        <v>338966</v>
      </c>
      <c r="F142" s="163">
        <f>INDEX(Data[],MATCH($A142,Data[Dist],0),MATCH(F$6,Data[#Headers],0))</f>
        <v>338965</v>
      </c>
      <c r="G142" s="22">
        <f>INDEX(Data[],MATCH($A142,Data[Dist],0),MATCH(G$6,Data[#Headers],0))</f>
        <v>1704474</v>
      </c>
      <c r="H142" s="22">
        <f>INDEX(Data[],MATCH($A142,Data[Dist],0),MATCH(H$6,Data[#Headers],0))-G142</f>
        <v>1694829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338966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338966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299740</v>
      </c>
      <c r="E143" s="163">
        <f>INDEX(Data[],MATCH($A143,Data[Dist],0),MATCH(E$6,Data[#Headers],0))</f>
        <v>299741</v>
      </c>
      <c r="F143" s="163">
        <f>INDEX(Data[],MATCH($A143,Data[Dist],0),MATCH(F$6,Data[#Headers],0))</f>
        <v>299739</v>
      </c>
      <c r="G143" s="22">
        <f>INDEX(Data[],MATCH($A143,Data[Dist],0),MATCH(G$6,Data[#Headers],0))</f>
        <v>1506952</v>
      </c>
      <c r="H143" s="22">
        <f>INDEX(Data[],MATCH($A143,Data[Dist],0),MATCH(H$6,Data[#Headers],0))-G143</f>
        <v>1498702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299740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299740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682712</v>
      </c>
      <c r="E144" s="163">
        <f>INDEX(Data[],MATCH($A144,Data[Dist],0),MATCH(E$6,Data[#Headers],0))</f>
        <v>682712</v>
      </c>
      <c r="F144" s="163">
        <f>INDEX(Data[],MATCH($A144,Data[Dist],0),MATCH(F$6,Data[#Headers],0))</f>
        <v>682710</v>
      </c>
      <c r="G144" s="22">
        <f>INDEX(Data[],MATCH($A144,Data[Dist],0),MATCH(G$6,Data[#Headers],0))</f>
        <v>3431368</v>
      </c>
      <c r="H144" s="22">
        <f>INDEX(Data[],MATCH($A144,Data[Dist],0),MATCH(H$6,Data[#Headers],0))-G144</f>
        <v>3413558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682712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682712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190094</v>
      </c>
      <c r="E145" s="163">
        <f>INDEX(Data[],MATCH($A145,Data[Dist],0),MATCH(E$6,Data[#Headers],0))</f>
        <v>190093</v>
      </c>
      <c r="F145" s="163">
        <f>INDEX(Data[],MATCH($A145,Data[Dist],0),MATCH(F$6,Data[#Headers],0))</f>
        <v>190094</v>
      </c>
      <c r="G145" s="22">
        <f>INDEX(Data[],MATCH($A145,Data[Dist],0),MATCH(G$6,Data[#Headers],0))</f>
        <v>957110</v>
      </c>
      <c r="H145" s="22">
        <f>INDEX(Data[],MATCH($A145,Data[Dist],0),MATCH(H$6,Data[#Headers],0))-G145</f>
        <v>950467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190094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190094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468375</v>
      </c>
      <c r="E146" s="163">
        <f>INDEX(Data[],MATCH($A146,Data[Dist],0),MATCH(E$6,Data[#Headers],0))</f>
        <v>468375</v>
      </c>
      <c r="F146" s="163">
        <f>INDEX(Data[],MATCH($A146,Data[Dist],0),MATCH(F$6,Data[#Headers],0))</f>
        <v>468375</v>
      </c>
      <c r="G146" s="22">
        <f>INDEX(Data[],MATCH($A146,Data[Dist],0),MATCH(G$6,Data[#Headers],0))</f>
        <v>2352671</v>
      </c>
      <c r="H146" s="22">
        <f>INDEX(Data[],MATCH($A146,Data[Dist],0),MATCH(H$6,Data[#Headers],0))-G146</f>
        <v>2341875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468375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468375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772938</v>
      </c>
      <c r="E147" s="163">
        <f>INDEX(Data[],MATCH($A147,Data[Dist],0),MATCH(E$6,Data[#Headers],0))</f>
        <v>772938</v>
      </c>
      <c r="F147" s="163">
        <f>INDEX(Data[],MATCH($A147,Data[Dist],0),MATCH(F$6,Data[#Headers],0))</f>
        <v>772939</v>
      </c>
      <c r="G147" s="22">
        <f>INDEX(Data[],MATCH($A147,Data[Dist],0),MATCH(G$6,Data[#Headers],0))</f>
        <v>3884362</v>
      </c>
      <c r="H147" s="22">
        <f>INDEX(Data[],MATCH($A147,Data[Dist],0),MATCH(H$6,Data[#Headers],0))-G147</f>
        <v>3864691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772938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772938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938978</v>
      </c>
      <c r="E148" s="163">
        <f>INDEX(Data[],MATCH($A148,Data[Dist],0),MATCH(E$6,Data[#Headers],0))</f>
        <v>938978</v>
      </c>
      <c r="F148" s="163">
        <f>INDEX(Data[],MATCH($A148,Data[Dist],0),MATCH(F$6,Data[#Headers],0))</f>
        <v>938977</v>
      </c>
      <c r="G148" s="22">
        <f>INDEX(Data[],MATCH($A148,Data[Dist],0),MATCH(G$6,Data[#Headers],0))</f>
        <v>4716910</v>
      </c>
      <c r="H148" s="22">
        <f>INDEX(Data[],MATCH($A148,Data[Dist],0),MATCH(H$6,Data[#Headers],0))-G148</f>
        <v>4694889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938978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938978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2396447</v>
      </c>
      <c r="E149" s="163">
        <f>INDEX(Data[],MATCH($A149,Data[Dist],0),MATCH(E$6,Data[#Headers],0))</f>
        <v>2396447</v>
      </c>
      <c r="F149" s="163">
        <f>INDEX(Data[],MATCH($A149,Data[Dist],0),MATCH(F$6,Data[#Headers],0))</f>
        <v>2396445</v>
      </c>
      <c r="G149" s="22">
        <f>INDEX(Data[],MATCH($A149,Data[Dist],0),MATCH(G$6,Data[#Headers],0))</f>
        <v>12037279</v>
      </c>
      <c r="H149" s="22">
        <f>INDEX(Data[],MATCH($A149,Data[Dist],0),MATCH(H$6,Data[#Headers],0))-G149</f>
        <v>11982233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2396447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2396447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527277</v>
      </c>
      <c r="E150" s="163">
        <f>INDEX(Data[],MATCH($A150,Data[Dist],0),MATCH(E$6,Data[#Headers],0))</f>
        <v>527277</v>
      </c>
      <c r="F150" s="163">
        <f>INDEX(Data[],MATCH($A150,Data[Dist],0),MATCH(F$6,Data[#Headers],0))</f>
        <v>527275</v>
      </c>
      <c r="G150" s="22">
        <f>INDEX(Data[],MATCH($A150,Data[Dist],0),MATCH(G$6,Data[#Headers],0))</f>
        <v>2649245</v>
      </c>
      <c r="H150" s="22">
        <f>INDEX(Data[],MATCH($A150,Data[Dist],0),MATCH(H$6,Data[#Headers],0))-G150</f>
        <v>2636383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527277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527277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7986616</v>
      </c>
      <c r="E151" s="163">
        <f>INDEX(Data[],MATCH($A151,Data[Dist],0),MATCH(E$6,Data[#Headers],0))</f>
        <v>7986616</v>
      </c>
      <c r="F151" s="163">
        <f>INDEX(Data[],MATCH($A151,Data[Dist],0),MATCH(F$6,Data[#Headers],0))</f>
        <v>7986616</v>
      </c>
      <c r="G151" s="22">
        <f>INDEX(Data[],MATCH($A151,Data[Dist],0),MATCH(G$6,Data[#Headers],0))</f>
        <v>40159276</v>
      </c>
      <c r="H151" s="22">
        <f>INDEX(Data[],MATCH($A151,Data[Dist],0),MATCH(H$6,Data[#Headers],0))-G151</f>
        <v>39933080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7986616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7986616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678791</v>
      </c>
      <c r="E152" s="163">
        <f>INDEX(Data[],MATCH($A152,Data[Dist],0),MATCH(E$6,Data[#Headers],0))</f>
        <v>678792</v>
      </c>
      <c r="F152" s="163">
        <f>INDEX(Data[],MATCH($A152,Data[Dist],0),MATCH(F$6,Data[#Headers],0))</f>
        <v>678790</v>
      </c>
      <c r="G152" s="22">
        <f>INDEX(Data[],MATCH($A152,Data[Dist],0),MATCH(G$6,Data[#Headers],0))</f>
        <v>3410347</v>
      </c>
      <c r="H152" s="22">
        <f>INDEX(Data[],MATCH($A152,Data[Dist],0),MATCH(H$6,Data[#Headers],0))-G152</f>
        <v>3393957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678791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678791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348841</v>
      </c>
      <c r="E153" s="163">
        <f>INDEX(Data[],MATCH($A153,Data[Dist],0),MATCH(E$6,Data[#Headers],0))</f>
        <v>348840</v>
      </c>
      <c r="F153" s="163">
        <f>INDEX(Data[],MATCH($A153,Data[Dist],0),MATCH(F$6,Data[#Headers],0))</f>
        <v>348841</v>
      </c>
      <c r="G153" s="22">
        <f>INDEX(Data[],MATCH($A153,Data[Dist],0),MATCH(G$6,Data[#Headers],0))</f>
        <v>1752429</v>
      </c>
      <c r="H153" s="22">
        <f>INDEX(Data[],MATCH($A153,Data[Dist],0),MATCH(H$6,Data[#Headers],0))-G153</f>
        <v>1744202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348841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348841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368697</v>
      </c>
      <c r="E154" s="163">
        <f>INDEX(Data[],MATCH($A154,Data[Dist],0),MATCH(E$6,Data[#Headers],0))</f>
        <v>368698</v>
      </c>
      <c r="F154" s="163">
        <f>INDEX(Data[],MATCH($A154,Data[Dist],0),MATCH(F$6,Data[#Headers],0))</f>
        <v>368696</v>
      </c>
      <c r="G154" s="22">
        <f>INDEX(Data[],MATCH($A154,Data[Dist],0),MATCH(G$6,Data[#Headers],0))</f>
        <v>1854221</v>
      </c>
      <c r="H154" s="22">
        <f>INDEX(Data[],MATCH($A154,Data[Dist],0),MATCH(H$6,Data[#Headers],0))-G154</f>
        <v>1843487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368697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368697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288617</v>
      </c>
      <c r="E155" s="163">
        <f>INDEX(Data[],MATCH($A155,Data[Dist],0),MATCH(E$6,Data[#Headers],0))</f>
        <v>288617</v>
      </c>
      <c r="F155" s="163">
        <f>INDEX(Data[],MATCH($A155,Data[Dist],0),MATCH(F$6,Data[#Headers],0))</f>
        <v>288615</v>
      </c>
      <c r="G155" s="22">
        <f>INDEX(Data[],MATCH($A155,Data[Dist],0),MATCH(G$6,Data[#Headers],0))</f>
        <v>1450085</v>
      </c>
      <c r="H155" s="22">
        <f>INDEX(Data[],MATCH($A155,Data[Dist],0),MATCH(H$6,Data[#Headers],0))-G155</f>
        <v>1443083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288617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288617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704490</v>
      </c>
      <c r="E156" s="163">
        <f>INDEX(Data[],MATCH($A156,Data[Dist],0),MATCH(E$6,Data[#Headers],0))</f>
        <v>704490</v>
      </c>
      <c r="F156" s="163">
        <f>INDEX(Data[],MATCH($A156,Data[Dist],0),MATCH(F$6,Data[#Headers],0))</f>
        <v>704490</v>
      </c>
      <c r="G156" s="22">
        <f>INDEX(Data[],MATCH($A156,Data[Dist],0),MATCH(G$6,Data[#Headers],0))</f>
        <v>3540814</v>
      </c>
      <c r="H156" s="22">
        <f>INDEX(Data[],MATCH($A156,Data[Dist],0),MATCH(H$6,Data[#Headers],0))-G156</f>
        <v>3522450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704490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704490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562861</v>
      </c>
      <c r="E157" s="163">
        <f>INDEX(Data[],MATCH($A157,Data[Dist],0),MATCH(E$6,Data[#Headers],0))</f>
        <v>562860</v>
      </c>
      <c r="F157" s="163">
        <f>INDEX(Data[],MATCH($A157,Data[Dist],0),MATCH(F$6,Data[#Headers],0))</f>
        <v>562861</v>
      </c>
      <c r="G157" s="22">
        <f>INDEX(Data[],MATCH($A157,Data[Dist],0),MATCH(G$6,Data[#Headers],0))</f>
        <v>2828521</v>
      </c>
      <c r="H157" s="22">
        <f>INDEX(Data[],MATCH($A157,Data[Dist],0),MATCH(H$6,Data[#Headers],0))-G157</f>
        <v>2814302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562861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562861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4394497</v>
      </c>
      <c r="E158" s="163">
        <f>INDEX(Data[],MATCH($A158,Data[Dist],0),MATCH(E$6,Data[#Headers],0))</f>
        <v>4394497</v>
      </c>
      <c r="F158" s="163">
        <f>INDEX(Data[],MATCH($A158,Data[Dist],0),MATCH(F$6,Data[#Headers],0))</f>
        <v>4394498</v>
      </c>
      <c r="G158" s="22">
        <f>INDEX(Data[],MATCH($A158,Data[Dist],0),MATCH(G$6,Data[#Headers],0))</f>
        <v>22083401</v>
      </c>
      <c r="H158" s="22">
        <f>INDEX(Data[],MATCH($A158,Data[Dist],0),MATCH(H$6,Data[#Headers],0))-G158</f>
        <v>21972486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4394497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4394497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1515645</v>
      </c>
      <c r="E159" s="163">
        <f>INDEX(Data[],MATCH($A159,Data[Dist],0),MATCH(E$6,Data[#Headers],0))</f>
        <v>1515644</v>
      </c>
      <c r="F159" s="163">
        <f>INDEX(Data[],MATCH($A159,Data[Dist],0),MATCH(F$6,Data[#Headers],0))</f>
        <v>1515645</v>
      </c>
      <c r="G159" s="22">
        <f>INDEX(Data[],MATCH($A159,Data[Dist],0),MATCH(G$6,Data[#Headers],0))</f>
        <v>7608353</v>
      </c>
      <c r="H159" s="22">
        <f>INDEX(Data[],MATCH($A159,Data[Dist],0),MATCH(H$6,Data[#Headers],0))-G159</f>
        <v>7578222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1515645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1515645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197319</v>
      </c>
      <c r="E160" s="163">
        <f>INDEX(Data[],MATCH($A160,Data[Dist],0),MATCH(E$6,Data[#Headers],0))</f>
        <v>197319</v>
      </c>
      <c r="F160" s="163">
        <f>INDEX(Data[],MATCH($A160,Data[Dist],0),MATCH(F$6,Data[#Headers],0))</f>
        <v>197317</v>
      </c>
      <c r="G160" s="22">
        <f>INDEX(Data[],MATCH($A160,Data[Dist],0),MATCH(G$6,Data[#Headers],0))</f>
        <v>992143</v>
      </c>
      <c r="H160" s="22">
        <f>INDEX(Data[],MATCH($A160,Data[Dist],0),MATCH(H$6,Data[#Headers],0))-G160</f>
        <v>986593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197319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197319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278591</v>
      </c>
      <c r="E161" s="163">
        <f>INDEX(Data[],MATCH($A161,Data[Dist],0),MATCH(E$6,Data[#Headers],0))</f>
        <v>278591</v>
      </c>
      <c r="F161" s="163">
        <f>INDEX(Data[],MATCH($A161,Data[Dist],0),MATCH(F$6,Data[#Headers],0))</f>
        <v>278591</v>
      </c>
      <c r="G161" s="22">
        <f>INDEX(Data[],MATCH($A161,Data[Dist],0),MATCH(G$6,Data[#Headers],0))</f>
        <v>1400347</v>
      </c>
      <c r="H161" s="22">
        <f>INDEX(Data[],MATCH($A161,Data[Dist],0),MATCH(H$6,Data[#Headers],0))-G161</f>
        <v>1392955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278591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278591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1277936</v>
      </c>
      <c r="E162" s="163">
        <f>INDEX(Data[],MATCH($A162,Data[Dist],0),MATCH(E$6,Data[#Headers],0))</f>
        <v>1277936</v>
      </c>
      <c r="F162" s="163">
        <f>INDEX(Data[],MATCH($A162,Data[Dist],0),MATCH(F$6,Data[#Headers],0))</f>
        <v>1277935</v>
      </c>
      <c r="G162" s="22">
        <f>INDEX(Data[],MATCH($A162,Data[Dist],0),MATCH(G$6,Data[#Headers],0))</f>
        <v>6417436</v>
      </c>
      <c r="H162" s="22">
        <f>INDEX(Data[],MATCH($A162,Data[Dist],0),MATCH(H$6,Data[#Headers],0))-G162</f>
        <v>6389679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1277936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1277936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330903</v>
      </c>
      <c r="E163" s="163">
        <f>INDEX(Data[],MATCH($A163,Data[Dist],0),MATCH(E$6,Data[#Headers],0))</f>
        <v>330903</v>
      </c>
      <c r="F163" s="163">
        <f>INDEX(Data[],MATCH($A163,Data[Dist],0),MATCH(F$6,Data[#Headers],0))</f>
        <v>330904</v>
      </c>
      <c r="G163" s="22">
        <f>INDEX(Data[],MATCH($A163,Data[Dist],0),MATCH(G$6,Data[#Headers],0))</f>
        <v>1663663</v>
      </c>
      <c r="H163" s="22">
        <f>INDEX(Data[],MATCH($A163,Data[Dist],0),MATCH(H$6,Data[#Headers],0))-G163</f>
        <v>1654516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330903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330903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238680</v>
      </c>
      <c r="E164" s="163">
        <f>INDEX(Data[],MATCH($A164,Data[Dist],0),MATCH(E$6,Data[#Headers],0))</f>
        <v>238681</v>
      </c>
      <c r="F164" s="163">
        <f>INDEX(Data[],MATCH($A164,Data[Dist],0),MATCH(F$6,Data[#Headers],0))</f>
        <v>238679</v>
      </c>
      <c r="G164" s="22">
        <f>INDEX(Data[],MATCH($A164,Data[Dist],0),MATCH(G$6,Data[#Headers],0))</f>
        <v>1198168</v>
      </c>
      <c r="H164" s="22">
        <f>INDEX(Data[],MATCH($A164,Data[Dist],0),MATCH(H$6,Data[#Headers],0))-G164</f>
        <v>1193402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238680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238680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155826</v>
      </c>
      <c r="E165" s="163">
        <f>INDEX(Data[],MATCH($A165,Data[Dist],0),MATCH(E$6,Data[#Headers],0))</f>
        <v>155826</v>
      </c>
      <c r="F165" s="163">
        <f>INDEX(Data[],MATCH($A165,Data[Dist],0),MATCH(F$6,Data[#Headers],0))</f>
        <v>155827</v>
      </c>
      <c r="G165" s="22">
        <f>INDEX(Data[],MATCH($A165,Data[Dist],0),MATCH(G$6,Data[#Headers],0))</f>
        <v>783374</v>
      </c>
      <c r="H165" s="22">
        <f>INDEX(Data[],MATCH($A165,Data[Dist],0),MATCH(H$6,Data[#Headers],0))-G165</f>
        <v>779131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155826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155826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372096</v>
      </c>
      <c r="E166" s="163">
        <f>INDEX(Data[],MATCH($A166,Data[Dist],0),MATCH(E$6,Data[#Headers],0))</f>
        <v>372096</v>
      </c>
      <c r="F166" s="163">
        <f>INDEX(Data[],MATCH($A166,Data[Dist],0),MATCH(F$6,Data[#Headers],0))</f>
        <v>372094</v>
      </c>
      <c r="G166" s="22">
        <f>INDEX(Data[],MATCH($A166,Data[Dist],0),MATCH(G$6,Data[#Headers],0))</f>
        <v>1870108</v>
      </c>
      <c r="H166" s="22">
        <f>INDEX(Data[],MATCH($A166,Data[Dist],0),MATCH(H$6,Data[#Headers],0))-G166</f>
        <v>1860478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372096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372096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319010</v>
      </c>
      <c r="E167" s="163">
        <f>INDEX(Data[],MATCH($A167,Data[Dist],0),MATCH(E$6,Data[#Headers],0))</f>
        <v>319010</v>
      </c>
      <c r="F167" s="163">
        <f>INDEX(Data[],MATCH($A167,Data[Dist],0),MATCH(F$6,Data[#Headers],0))</f>
        <v>319008</v>
      </c>
      <c r="G167" s="22">
        <f>INDEX(Data[],MATCH($A167,Data[Dist],0),MATCH(G$6,Data[#Headers],0))</f>
        <v>1604174</v>
      </c>
      <c r="H167" s="22">
        <f>INDEX(Data[],MATCH($A167,Data[Dist],0),MATCH(H$6,Data[#Headers],0))-G167</f>
        <v>1595048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319010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319010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1401829</v>
      </c>
      <c r="E168" s="163">
        <f>INDEX(Data[],MATCH($A168,Data[Dist],0),MATCH(E$6,Data[#Headers],0))</f>
        <v>1401829</v>
      </c>
      <c r="F168" s="163">
        <f>INDEX(Data[],MATCH($A168,Data[Dist],0),MATCH(F$6,Data[#Headers],0))</f>
        <v>1401830</v>
      </c>
      <c r="G168" s="22">
        <f>INDEX(Data[],MATCH($A168,Data[Dist],0),MATCH(G$6,Data[#Headers],0))</f>
        <v>7044493</v>
      </c>
      <c r="H168" s="22">
        <f>INDEX(Data[],MATCH($A168,Data[Dist],0),MATCH(H$6,Data[#Headers],0))-G168</f>
        <v>7009146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1401829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1401829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295982</v>
      </c>
      <c r="E169" s="163">
        <f>INDEX(Data[],MATCH($A169,Data[Dist],0),MATCH(E$6,Data[#Headers],0))</f>
        <v>295981</v>
      </c>
      <c r="F169" s="163">
        <f>INDEX(Data[],MATCH($A169,Data[Dist],0),MATCH(F$6,Data[#Headers],0))</f>
        <v>295982</v>
      </c>
      <c r="G169" s="22">
        <f>INDEX(Data[],MATCH($A169,Data[Dist],0),MATCH(G$6,Data[#Headers],0))</f>
        <v>1487094</v>
      </c>
      <c r="H169" s="22">
        <f>INDEX(Data[],MATCH($A169,Data[Dist],0),MATCH(H$6,Data[#Headers],0))-G169</f>
        <v>1479907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295982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295982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1362731</v>
      </c>
      <c r="E170" s="163">
        <f>INDEX(Data[],MATCH($A170,Data[Dist],0),MATCH(E$6,Data[#Headers],0))</f>
        <v>1362732</v>
      </c>
      <c r="F170" s="163">
        <f>INDEX(Data[],MATCH($A170,Data[Dist],0),MATCH(F$6,Data[#Headers],0))</f>
        <v>1362730</v>
      </c>
      <c r="G170" s="22">
        <f>INDEX(Data[],MATCH($A170,Data[Dist],0),MATCH(G$6,Data[#Headers],0))</f>
        <v>6854963</v>
      </c>
      <c r="H170" s="22">
        <f>INDEX(Data[],MATCH($A170,Data[Dist],0),MATCH(H$6,Data[#Headers],0))-G170</f>
        <v>6813657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1362731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1362731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444584</v>
      </c>
      <c r="E171" s="163">
        <f>INDEX(Data[],MATCH($A171,Data[Dist],0),MATCH(E$6,Data[#Headers],0))</f>
        <v>444584</v>
      </c>
      <c r="F171" s="163">
        <f>INDEX(Data[],MATCH($A171,Data[Dist],0),MATCH(F$6,Data[#Headers],0))</f>
        <v>444585</v>
      </c>
      <c r="G171" s="22">
        <f>INDEX(Data[],MATCH($A171,Data[Dist],0),MATCH(G$6,Data[#Headers],0))</f>
        <v>2234564</v>
      </c>
      <c r="H171" s="22">
        <f>INDEX(Data[],MATCH($A171,Data[Dist],0),MATCH(H$6,Data[#Headers],0))-G171</f>
        <v>2222921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444584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444584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4914299</v>
      </c>
      <c r="E172" s="163">
        <f>INDEX(Data[],MATCH($A172,Data[Dist],0),MATCH(E$6,Data[#Headers],0))</f>
        <v>4914299</v>
      </c>
      <c r="F172" s="163">
        <f>INDEX(Data[],MATCH($A172,Data[Dist],0),MATCH(F$6,Data[#Headers],0))</f>
        <v>4914297</v>
      </c>
      <c r="G172" s="22">
        <f>INDEX(Data[],MATCH($A172,Data[Dist],0),MATCH(G$6,Data[#Headers],0))</f>
        <v>24691815</v>
      </c>
      <c r="H172" s="22">
        <f>INDEX(Data[],MATCH($A172,Data[Dist],0),MATCH(H$6,Data[#Headers],0))-G172</f>
        <v>24571493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4914299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4914299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443779</v>
      </c>
      <c r="E173" s="163">
        <f>INDEX(Data[],MATCH($A173,Data[Dist],0),MATCH(E$6,Data[#Headers],0))</f>
        <v>443779</v>
      </c>
      <c r="F173" s="163">
        <f>INDEX(Data[],MATCH($A173,Data[Dist],0),MATCH(F$6,Data[#Headers],0))</f>
        <v>443777</v>
      </c>
      <c r="G173" s="22">
        <f>INDEX(Data[],MATCH($A173,Data[Dist],0),MATCH(G$6,Data[#Headers],0))</f>
        <v>2229243</v>
      </c>
      <c r="H173" s="22">
        <f>INDEX(Data[],MATCH($A173,Data[Dist],0),MATCH(H$6,Data[#Headers],0))-G173</f>
        <v>2218893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443779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443779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352552</v>
      </c>
      <c r="E174" s="163">
        <f>INDEX(Data[],MATCH($A174,Data[Dist],0),MATCH(E$6,Data[#Headers],0))</f>
        <v>352552</v>
      </c>
      <c r="F174" s="163">
        <f>INDEX(Data[],MATCH($A174,Data[Dist],0),MATCH(F$6,Data[#Headers],0))</f>
        <v>352552</v>
      </c>
      <c r="G174" s="22">
        <f>INDEX(Data[],MATCH($A174,Data[Dist],0),MATCH(G$6,Data[#Headers],0))</f>
        <v>1771376</v>
      </c>
      <c r="H174" s="22">
        <f>INDEX(Data[],MATCH($A174,Data[Dist],0),MATCH(H$6,Data[#Headers],0))-G174</f>
        <v>1762760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352552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352552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218413</v>
      </c>
      <c r="E175" s="163">
        <f>INDEX(Data[],MATCH($A175,Data[Dist],0),MATCH(E$6,Data[#Headers],0))</f>
        <v>218413</v>
      </c>
      <c r="F175" s="163">
        <f>INDEX(Data[],MATCH($A175,Data[Dist],0),MATCH(F$6,Data[#Headers],0))</f>
        <v>218413</v>
      </c>
      <c r="G175" s="22">
        <f>INDEX(Data[],MATCH($A175,Data[Dist],0),MATCH(G$6,Data[#Headers],0))</f>
        <v>1097921</v>
      </c>
      <c r="H175" s="22">
        <f>INDEX(Data[],MATCH($A175,Data[Dist],0),MATCH(H$6,Data[#Headers],0))-G175</f>
        <v>1092065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218413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218413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450520</v>
      </c>
      <c r="E176" s="163">
        <f>INDEX(Data[],MATCH($A176,Data[Dist],0),MATCH(E$6,Data[#Headers],0))</f>
        <v>450520</v>
      </c>
      <c r="F176" s="163">
        <f>INDEX(Data[],MATCH($A176,Data[Dist],0),MATCH(F$6,Data[#Headers],0))</f>
        <v>450521</v>
      </c>
      <c r="G176" s="22">
        <f>INDEX(Data[],MATCH($A176,Data[Dist],0),MATCH(G$6,Data[#Headers],0))</f>
        <v>2263796</v>
      </c>
      <c r="H176" s="22">
        <f>INDEX(Data[],MATCH($A176,Data[Dist],0),MATCH(H$6,Data[#Headers],0))-G176</f>
        <v>2252601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450520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450520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36395</v>
      </c>
      <c r="E177" s="163">
        <f>INDEX(Data[],MATCH($A177,Data[Dist],0),MATCH(E$6,Data[#Headers],0))</f>
        <v>36395</v>
      </c>
      <c r="F177" s="163">
        <f>INDEX(Data[],MATCH($A177,Data[Dist],0),MATCH(F$6,Data[#Headers],0))</f>
        <v>36394</v>
      </c>
      <c r="G177" s="22">
        <f>INDEX(Data[],MATCH($A177,Data[Dist],0),MATCH(G$6,Data[#Headers],0))</f>
        <v>184479</v>
      </c>
      <c r="H177" s="22">
        <f>INDEX(Data[],MATCH($A177,Data[Dist],0),MATCH(H$6,Data[#Headers],0))-G177</f>
        <v>181974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36395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36395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258131</v>
      </c>
      <c r="E178" s="163">
        <f>INDEX(Data[],MATCH($A178,Data[Dist],0),MATCH(E$6,Data[#Headers],0))</f>
        <v>258131</v>
      </c>
      <c r="F178" s="163">
        <f>INDEX(Data[],MATCH($A178,Data[Dist],0),MATCH(F$6,Data[#Headers],0))</f>
        <v>258131</v>
      </c>
      <c r="G178" s="22">
        <f>INDEX(Data[],MATCH($A178,Data[Dist],0),MATCH(G$6,Data[#Headers],0))</f>
        <v>1297539</v>
      </c>
      <c r="H178" s="22">
        <f>INDEX(Data[],MATCH($A178,Data[Dist],0),MATCH(H$6,Data[#Headers],0))-G178</f>
        <v>1290655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258131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258131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501114</v>
      </c>
      <c r="E179" s="163">
        <f>INDEX(Data[],MATCH($A179,Data[Dist],0),MATCH(E$6,Data[#Headers],0))</f>
        <v>501114</v>
      </c>
      <c r="F179" s="163">
        <f>INDEX(Data[],MATCH($A179,Data[Dist],0),MATCH(F$6,Data[#Headers],0))</f>
        <v>501112</v>
      </c>
      <c r="G179" s="22">
        <f>INDEX(Data[],MATCH($A179,Data[Dist],0),MATCH(G$6,Data[#Headers],0))</f>
        <v>2516266</v>
      </c>
      <c r="H179" s="22">
        <f>INDEX(Data[],MATCH($A179,Data[Dist],0),MATCH(H$6,Data[#Headers],0))-G179</f>
        <v>2505568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501114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501114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307187</v>
      </c>
      <c r="E180" s="163">
        <f>INDEX(Data[],MATCH($A180,Data[Dist],0),MATCH(E$6,Data[#Headers],0))</f>
        <v>307187</v>
      </c>
      <c r="F180" s="163">
        <f>INDEX(Data[],MATCH($A180,Data[Dist],0),MATCH(F$6,Data[#Headers],0))</f>
        <v>307188</v>
      </c>
      <c r="G180" s="22">
        <f>INDEX(Data[],MATCH($A180,Data[Dist],0),MATCH(G$6,Data[#Headers],0))</f>
        <v>1544583</v>
      </c>
      <c r="H180" s="22">
        <f>INDEX(Data[],MATCH($A180,Data[Dist],0),MATCH(H$6,Data[#Headers],0))-G180</f>
        <v>1535936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307187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307187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316523</v>
      </c>
      <c r="E181" s="163">
        <f>INDEX(Data[],MATCH($A181,Data[Dist],0),MATCH(E$6,Data[#Headers],0))</f>
        <v>316524</v>
      </c>
      <c r="F181" s="163">
        <f>INDEX(Data[],MATCH($A181,Data[Dist],0),MATCH(F$6,Data[#Headers],0))</f>
        <v>316522</v>
      </c>
      <c r="G181" s="22">
        <f>INDEX(Data[],MATCH($A181,Data[Dist],0),MATCH(G$6,Data[#Headers],0))</f>
        <v>1592943</v>
      </c>
      <c r="H181" s="22">
        <f>INDEX(Data[],MATCH($A181,Data[Dist],0),MATCH(H$6,Data[#Headers],0))-G181</f>
        <v>1582617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316523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316523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296739</v>
      </c>
      <c r="E182" s="163">
        <f>INDEX(Data[],MATCH($A182,Data[Dist],0),MATCH(E$6,Data[#Headers],0))</f>
        <v>296738</v>
      </c>
      <c r="F182" s="163">
        <f>INDEX(Data[],MATCH($A182,Data[Dist],0),MATCH(F$6,Data[#Headers],0))</f>
        <v>296739</v>
      </c>
      <c r="G182" s="22">
        <f>INDEX(Data[],MATCH($A182,Data[Dist],0),MATCH(G$6,Data[#Headers],0))</f>
        <v>1493179</v>
      </c>
      <c r="H182" s="22">
        <f>INDEX(Data[],MATCH($A182,Data[Dist],0),MATCH(H$6,Data[#Headers],0))-G182</f>
        <v>1483692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296739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296739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949904</v>
      </c>
      <c r="E183" s="163">
        <f>INDEX(Data[],MATCH($A183,Data[Dist],0),MATCH(E$6,Data[#Headers],0))</f>
        <v>949904</v>
      </c>
      <c r="F183" s="163">
        <f>INDEX(Data[],MATCH($A183,Data[Dist],0),MATCH(F$6,Data[#Headers],0))</f>
        <v>949902</v>
      </c>
      <c r="G183" s="22">
        <f>INDEX(Data[],MATCH($A183,Data[Dist],0),MATCH(G$6,Data[#Headers],0))</f>
        <v>4769480</v>
      </c>
      <c r="H183" s="22">
        <f>INDEX(Data[],MATCH($A183,Data[Dist],0),MATCH(H$6,Data[#Headers],0))-G183</f>
        <v>4749518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949904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949904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354873</v>
      </c>
      <c r="E184" s="163">
        <f>INDEX(Data[],MATCH($A184,Data[Dist],0),MATCH(E$6,Data[#Headers],0))</f>
        <v>354874</v>
      </c>
      <c r="F184" s="163">
        <f>INDEX(Data[],MATCH($A184,Data[Dist],0),MATCH(F$6,Data[#Headers],0))</f>
        <v>354872</v>
      </c>
      <c r="G184" s="22">
        <f>INDEX(Data[],MATCH($A184,Data[Dist],0),MATCH(G$6,Data[#Headers],0))</f>
        <v>1785081</v>
      </c>
      <c r="H184" s="22">
        <f>INDEX(Data[],MATCH($A184,Data[Dist],0),MATCH(H$6,Data[#Headers],0))-G184</f>
        <v>1774367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354873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354873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180140</v>
      </c>
      <c r="E185" s="163">
        <f>INDEX(Data[],MATCH($A185,Data[Dist],0),MATCH(E$6,Data[#Headers],0))</f>
        <v>180140</v>
      </c>
      <c r="F185" s="163">
        <f>INDEX(Data[],MATCH($A185,Data[Dist],0),MATCH(F$6,Data[#Headers],0))</f>
        <v>180139</v>
      </c>
      <c r="G185" s="22">
        <f>INDEX(Data[],MATCH($A185,Data[Dist],0),MATCH(G$6,Data[#Headers],0))</f>
        <v>907608</v>
      </c>
      <c r="H185" s="22">
        <f>INDEX(Data[],MATCH($A185,Data[Dist],0),MATCH(H$6,Data[#Headers],0))-G185</f>
        <v>900699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180140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180140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1408769</v>
      </c>
      <c r="E186" s="163">
        <f>INDEX(Data[],MATCH($A186,Data[Dist],0),MATCH(E$6,Data[#Headers],0))</f>
        <v>1408768</v>
      </c>
      <c r="F186" s="163">
        <f>INDEX(Data[],MATCH($A186,Data[Dist],0),MATCH(F$6,Data[#Headers],0))</f>
        <v>1408769</v>
      </c>
      <c r="G186" s="22">
        <f>INDEX(Data[],MATCH($A186,Data[Dist],0),MATCH(G$6,Data[#Headers],0))</f>
        <v>7074125</v>
      </c>
      <c r="H186" s="22">
        <f>INDEX(Data[],MATCH($A186,Data[Dist],0),MATCH(H$6,Data[#Headers],0))-G186</f>
        <v>7043842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1408769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1408769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4206220</v>
      </c>
      <c r="E187" s="163">
        <f>INDEX(Data[],MATCH($A187,Data[Dist],0),MATCH(E$6,Data[#Headers],0))</f>
        <v>4206220</v>
      </c>
      <c r="F187" s="163">
        <f>INDEX(Data[],MATCH($A187,Data[Dist],0),MATCH(F$6,Data[#Headers],0))</f>
        <v>4206221</v>
      </c>
      <c r="G187" s="22">
        <f>INDEX(Data[],MATCH($A187,Data[Dist],0),MATCH(G$6,Data[#Headers],0))</f>
        <v>21115540</v>
      </c>
      <c r="H187" s="22">
        <f>INDEX(Data[],MATCH($A187,Data[Dist],0),MATCH(H$6,Data[#Headers],0))-G187</f>
        <v>21031101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4206220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4206220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315541</v>
      </c>
      <c r="E188" s="163">
        <f>INDEX(Data[],MATCH($A188,Data[Dist],0),MATCH(E$6,Data[#Headers],0))</f>
        <v>315540</v>
      </c>
      <c r="F188" s="163">
        <f>INDEX(Data[],MATCH($A188,Data[Dist],0),MATCH(F$6,Data[#Headers],0))</f>
        <v>315541</v>
      </c>
      <c r="G188" s="22">
        <f>INDEX(Data[],MATCH($A188,Data[Dist],0),MATCH(G$6,Data[#Headers],0))</f>
        <v>1585861</v>
      </c>
      <c r="H188" s="22">
        <f>INDEX(Data[],MATCH($A188,Data[Dist],0),MATCH(H$6,Data[#Headers],0))-G188</f>
        <v>1577702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315541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315541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2293961</v>
      </c>
      <c r="E189" s="163">
        <f>INDEX(Data[],MATCH($A189,Data[Dist],0),MATCH(E$6,Data[#Headers],0))</f>
        <v>2293961</v>
      </c>
      <c r="F189" s="163">
        <f>INDEX(Data[],MATCH($A189,Data[Dist],0),MATCH(F$6,Data[#Headers],0))</f>
        <v>2293961</v>
      </c>
      <c r="G189" s="22">
        <f>INDEX(Data[],MATCH($A189,Data[Dist],0),MATCH(G$6,Data[#Headers],0))</f>
        <v>11525133</v>
      </c>
      <c r="H189" s="22">
        <f>INDEX(Data[],MATCH($A189,Data[Dist],0),MATCH(H$6,Data[#Headers],0))-G189</f>
        <v>11469805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2293961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2293961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873988</v>
      </c>
      <c r="E190" s="163">
        <f>INDEX(Data[],MATCH($A190,Data[Dist],0),MATCH(E$6,Data[#Headers],0))</f>
        <v>873987</v>
      </c>
      <c r="F190" s="163">
        <f>INDEX(Data[],MATCH($A190,Data[Dist],0),MATCH(F$6,Data[#Headers],0))</f>
        <v>873988</v>
      </c>
      <c r="G190" s="22">
        <f>INDEX(Data[],MATCH($A190,Data[Dist],0),MATCH(G$6,Data[#Headers],0))</f>
        <v>4393660</v>
      </c>
      <c r="H190" s="22">
        <f>INDEX(Data[],MATCH($A190,Data[Dist],0),MATCH(H$6,Data[#Headers],0))-G190</f>
        <v>4369937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873988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873988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468819</v>
      </c>
      <c r="E191" s="163">
        <f>INDEX(Data[],MATCH($A191,Data[Dist],0),MATCH(E$6,Data[#Headers],0))</f>
        <v>468819</v>
      </c>
      <c r="F191" s="163">
        <f>INDEX(Data[],MATCH($A191,Data[Dist],0),MATCH(F$6,Data[#Headers],0))</f>
        <v>468820</v>
      </c>
      <c r="G191" s="22">
        <f>INDEX(Data[],MATCH($A191,Data[Dist],0),MATCH(G$6,Data[#Headers],0))</f>
        <v>2357139</v>
      </c>
      <c r="H191" s="22">
        <f>INDEX(Data[],MATCH($A191,Data[Dist],0),MATCH(H$6,Data[#Headers],0))-G191</f>
        <v>2344096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468819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468819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257559</v>
      </c>
      <c r="E192" s="163">
        <f>INDEX(Data[],MATCH($A192,Data[Dist],0),MATCH(E$6,Data[#Headers],0))</f>
        <v>257559</v>
      </c>
      <c r="F192" s="163">
        <f>INDEX(Data[],MATCH($A192,Data[Dist],0),MATCH(F$6,Data[#Headers],0))</f>
        <v>257557</v>
      </c>
      <c r="G192" s="22">
        <f>INDEX(Data[],MATCH($A192,Data[Dist],0),MATCH(G$6,Data[#Headers],0))</f>
        <v>1292991</v>
      </c>
      <c r="H192" s="22">
        <f>INDEX(Data[],MATCH($A192,Data[Dist],0),MATCH(H$6,Data[#Headers],0))-G192</f>
        <v>1287793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257559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257559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297354</v>
      </c>
      <c r="E193" s="163">
        <f>INDEX(Data[],MATCH($A193,Data[Dist],0),MATCH(E$6,Data[#Headers],0))</f>
        <v>297354</v>
      </c>
      <c r="F193" s="163">
        <f>INDEX(Data[],MATCH($A193,Data[Dist],0),MATCH(F$6,Data[#Headers],0))</f>
        <v>297353</v>
      </c>
      <c r="G193" s="22">
        <f>INDEX(Data[],MATCH($A193,Data[Dist],0),MATCH(G$6,Data[#Headers],0))</f>
        <v>1494878</v>
      </c>
      <c r="H193" s="22">
        <f>INDEX(Data[],MATCH($A193,Data[Dist],0),MATCH(H$6,Data[#Headers],0))-G193</f>
        <v>1486769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297354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297354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809566</v>
      </c>
      <c r="E194" s="163">
        <f>INDEX(Data[],MATCH($A194,Data[Dist],0),MATCH(E$6,Data[#Headers],0))</f>
        <v>809567</v>
      </c>
      <c r="F194" s="163">
        <f>INDEX(Data[],MATCH($A194,Data[Dist],0),MATCH(F$6,Data[#Headers],0))</f>
        <v>809565</v>
      </c>
      <c r="G194" s="22">
        <f>INDEX(Data[],MATCH($A194,Data[Dist],0),MATCH(G$6,Data[#Headers],0))</f>
        <v>4068022</v>
      </c>
      <c r="H194" s="22">
        <f>INDEX(Data[],MATCH($A194,Data[Dist],0),MATCH(H$6,Data[#Headers],0))-G194</f>
        <v>4047832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809566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809566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490899</v>
      </c>
      <c r="E195" s="163">
        <f>INDEX(Data[],MATCH($A195,Data[Dist],0),MATCH(E$6,Data[#Headers],0))</f>
        <v>490899</v>
      </c>
      <c r="F195" s="163">
        <f>INDEX(Data[],MATCH($A195,Data[Dist],0),MATCH(F$6,Data[#Headers],0))</f>
        <v>490899</v>
      </c>
      <c r="G195" s="22">
        <f>INDEX(Data[],MATCH($A195,Data[Dist],0),MATCH(G$6,Data[#Headers],0))</f>
        <v>2466719</v>
      </c>
      <c r="H195" s="22">
        <f>INDEX(Data[],MATCH($A195,Data[Dist],0),MATCH(H$6,Data[#Headers],0))-G195</f>
        <v>2454495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490899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490899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528838</v>
      </c>
      <c r="E196" s="163">
        <f>INDEX(Data[],MATCH($A196,Data[Dist],0),MATCH(E$6,Data[#Headers],0))</f>
        <v>528839</v>
      </c>
      <c r="F196" s="163">
        <f>INDEX(Data[],MATCH($A196,Data[Dist],0),MATCH(F$6,Data[#Headers],0))</f>
        <v>528837</v>
      </c>
      <c r="G196" s="22">
        <f>INDEX(Data[],MATCH($A196,Data[Dist],0),MATCH(G$6,Data[#Headers],0))</f>
        <v>2656758</v>
      </c>
      <c r="H196" s="22">
        <f>INDEX(Data[],MATCH($A196,Data[Dist],0),MATCH(H$6,Data[#Headers],0))-G196</f>
        <v>2644192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528838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528838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234988</v>
      </c>
      <c r="E197" s="163">
        <f>INDEX(Data[],MATCH($A197,Data[Dist],0),MATCH(E$6,Data[#Headers],0))</f>
        <v>234989</v>
      </c>
      <c r="F197" s="163">
        <f>INDEX(Data[],MATCH($A197,Data[Dist],0),MATCH(F$6,Data[#Headers],0))</f>
        <v>234987</v>
      </c>
      <c r="G197" s="22">
        <f>INDEX(Data[],MATCH($A197,Data[Dist],0),MATCH(G$6,Data[#Headers],0))</f>
        <v>1182428</v>
      </c>
      <c r="H197" s="22">
        <f>INDEX(Data[],MATCH($A197,Data[Dist],0),MATCH(H$6,Data[#Headers],0))-G197</f>
        <v>1174942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234988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234988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600282</v>
      </c>
      <c r="E198" s="163">
        <f>INDEX(Data[],MATCH($A198,Data[Dist],0),MATCH(E$6,Data[#Headers],0))</f>
        <v>600282</v>
      </c>
      <c r="F198" s="163">
        <f>INDEX(Data[],MATCH($A198,Data[Dist],0),MATCH(F$6,Data[#Headers],0))</f>
        <v>600281</v>
      </c>
      <c r="G198" s="22">
        <f>INDEX(Data[],MATCH($A198,Data[Dist],0),MATCH(G$6,Data[#Headers],0))</f>
        <v>3016514</v>
      </c>
      <c r="H198" s="22">
        <f>INDEX(Data[],MATCH($A198,Data[Dist],0),MATCH(H$6,Data[#Headers],0))-G198</f>
        <v>3001409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600282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600282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230740</v>
      </c>
      <c r="E199" s="163">
        <f>INDEX(Data[],MATCH($A199,Data[Dist],0),MATCH(E$6,Data[#Headers],0))</f>
        <v>230740</v>
      </c>
      <c r="F199" s="163">
        <f>INDEX(Data[],MATCH($A199,Data[Dist],0),MATCH(F$6,Data[#Headers],0))</f>
        <v>230740</v>
      </c>
      <c r="G199" s="22">
        <f>INDEX(Data[],MATCH($A199,Data[Dist],0),MATCH(G$6,Data[#Headers],0))</f>
        <v>1159224</v>
      </c>
      <c r="H199" s="22">
        <f>INDEX(Data[],MATCH($A199,Data[Dist],0),MATCH(H$6,Data[#Headers],0))-G199</f>
        <v>1153700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230740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230740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157773</v>
      </c>
      <c r="E200" s="163">
        <f>INDEX(Data[],MATCH($A200,Data[Dist],0),MATCH(E$6,Data[#Headers],0))</f>
        <v>157773</v>
      </c>
      <c r="F200" s="163">
        <f>INDEX(Data[],MATCH($A200,Data[Dist],0),MATCH(F$6,Data[#Headers],0))</f>
        <v>157772</v>
      </c>
      <c r="G200" s="22">
        <f>INDEX(Data[],MATCH($A200,Data[Dist],0),MATCH(G$6,Data[#Headers],0))</f>
        <v>792393</v>
      </c>
      <c r="H200" s="22">
        <f>INDEX(Data[],MATCH($A200,Data[Dist],0),MATCH(H$6,Data[#Headers],0))-G200</f>
        <v>788864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157773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157773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INDEX($A$7:$H$333,MATCH($S200,$A$7:$A$333,0),4)-Q200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127585</v>
      </c>
      <c r="E201" s="163">
        <f>INDEX(Data[],MATCH($A201,Data[Dist],0),MATCH(E$6,Data[#Headers],0))</f>
        <v>127585</v>
      </c>
      <c r="F201" s="163">
        <f>INDEX(Data[],MATCH($A201,Data[Dist],0),MATCH(F$6,Data[#Headers],0))</f>
        <v>127586</v>
      </c>
      <c r="G201" s="22">
        <f>INDEX(Data[],MATCH($A201,Data[Dist],0),MATCH(G$6,Data[#Headers],0))</f>
        <v>640933</v>
      </c>
      <c r="H201" s="22">
        <f>INDEX(Data[],MATCH($A201,Data[Dist],0),MATCH(H$6,Data[#Headers],0))-G201</f>
        <v>637926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127585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127585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134109</v>
      </c>
      <c r="E202" s="163">
        <f>INDEX(Data[],MATCH($A202,Data[Dist],0),MATCH(E$6,Data[#Headers],0))</f>
        <v>134110</v>
      </c>
      <c r="F202" s="163">
        <f>INDEX(Data[],MATCH($A202,Data[Dist],0),MATCH(F$6,Data[#Headers],0))</f>
        <v>134108</v>
      </c>
      <c r="G202" s="22">
        <f>INDEX(Data[],MATCH($A202,Data[Dist],0),MATCH(G$6,Data[#Headers],0))</f>
        <v>673813</v>
      </c>
      <c r="H202" s="22">
        <f>INDEX(Data[],MATCH($A202,Data[Dist],0),MATCH(H$6,Data[#Headers],0))-G202</f>
        <v>670547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134109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134109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330639</v>
      </c>
      <c r="E203" s="163">
        <f>INDEX(Data[],MATCH($A203,Data[Dist],0),MATCH(E$6,Data[#Headers],0))</f>
        <v>330640</v>
      </c>
      <c r="F203" s="163">
        <f>INDEX(Data[],MATCH($A203,Data[Dist],0),MATCH(F$6,Data[#Headers],0))</f>
        <v>330638</v>
      </c>
      <c r="G203" s="22">
        <f>INDEX(Data[],MATCH($A203,Data[Dist],0),MATCH(G$6,Data[#Headers],0))</f>
        <v>1662327</v>
      </c>
      <c r="H203" s="22">
        <f>INDEX(Data[],MATCH($A203,Data[Dist],0),MATCH(H$6,Data[#Headers],0))-G203</f>
        <v>1653197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330639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330639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1250492</v>
      </c>
      <c r="E204" s="163">
        <f>INDEX(Data[],MATCH($A204,Data[Dist],0),MATCH(E$6,Data[#Headers],0))</f>
        <v>1250492</v>
      </c>
      <c r="F204" s="163">
        <f>INDEX(Data[],MATCH($A204,Data[Dist],0),MATCH(F$6,Data[#Headers],0))</f>
        <v>1250493</v>
      </c>
      <c r="G204" s="22">
        <f>INDEX(Data[],MATCH($A204,Data[Dist],0),MATCH(G$6,Data[#Headers],0))</f>
        <v>6281888</v>
      </c>
      <c r="H204" s="22">
        <f>INDEX(Data[],MATCH($A204,Data[Dist],0),MATCH(H$6,Data[#Headers],0))-G204</f>
        <v>6252461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1250492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1250492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730306</v>
      </c>
      <c r="E205" s="163">
        <f>INDEX(Data[],MATCH($A205,Data[Dist],0),MATCH(E$6,Data[#Headers],0))</f>
        <v>730306</v>
      </c>
      <c r="F205" s="163">
        <f>INDEX(Data[],MATCH($A205,Data[Dist],0),MATCH(F$6,Data[#Headers],0))</f>
        <v>730306</v>
      </c>
      <c r="G205" s="22">
        <f>INDEX(Data[],MATCH($A205,Data[Dist],0),MATCH(G$6,Data[#Headers],0))</f>
        <v>3669302</v>
      </c>
      <c r="H205" s="22">
        <f>INDEX(Data[],MATCH($A205,Data[Dist],0),MATCH(H$6,Data[#Headers],0))-G205</f>
        <v>3651530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730306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730306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162286</v>
      </c>
      <c r="E206" s="163">
        <f>INDEX(Data[],MATCH($A206,Data[Dist],0),MATCH(E$6,Data[#Headers],0))</f>
        <v>162285</v>
      </c>
      <c r="F206" s="163">
        <f>INDEX(Data[],MATCH($A206,Data[Dist],0),MATCH(F$6,Data[#Headers],0))</f>
        <v>162286</v>
      </c>
      <c r="G206" s="22">
        <f>INDEX(Data[],MATCH($A206,Data[Dist],0),MATCH(G$6,Data[#Headers],0))</f>
        <v>814934</v>
      </c>
      <c r="H206" s="22">
        <f>INDEX(Data[],MATCH($A206,Data[Dist],0),MATCH(H$6,Data[#Headers],0))-G206</f>
        <v>811427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162286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162286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3305363</v>
      </c>
      <c r="E207" s="163">
        <f>INDEX(Data[],MATCH($A207,Data[Dist],0),MATCH(E$6,Data[#Headers],0))</f>
        <v>3305363</v>
      </c>
      <c r="F207" s="163">
        <f>INDEX(Data[],MATCH($A207,Data[Dist],0),MATCH(F$6,Data[#Headers],0))</f>
        <v>3305363</v>
      </c>
      <c r="G207" s="22">
        <f>INDEX(Data[],MATCH($A207,Data[Dist],0),MATCH(G$6,Data[#Headers],0))</f>
        <v>16601087</v>
      </c>
      <c r="H207" s="22">
        <f>INDEX(Data[],MATCH($A207,Data[Dist],0),MATCH(H$6,Data[#Headers],0))-G207</f>
        <v>16526815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3305363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3305363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375429</v>
      </c>
      <c r="E208" s="163">
        <f>INDEX(Data[],MATCH($A208,Data[Dist],0),MATCH(E$6,Data[#Headers],0))</f>
        <v>375428</v>
      </c>
      <c r="F208" s="163">
        <f>INDEX(Data[],MATCH($A208,Data[Dist],0),MATCH(F$6,Data[#Headers],0))</f>
        <v>375429</v>
      </c>
      <c r="G208" s="22">
        <f>INDEX(Data[],MATCH($A208,Data[Dist],0),MATCH(G$6,Data[#Headers],0))</f>
        <v>1886573</v>
      </c>
      <c r="H208" s="22">
        <f>INDEX(Data[],MATCH($A208,Data[Dist],0),MATCH(H$6,Data[#Headers],0))-G208</f>
        <v>1877142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375429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375429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970122</v>
      </c>
      <c r="E209" s="163">
        <f>INDEX(Data[],MATCH($A209,Data[Dist],0),MATCH(E$6,Data[#Headers],0))</f>
        <v>970122</v>
      </c>
      <c r="F209" s="163">
        <f>INDEX(Data[],MATCH($A209,Data[Dist],0),MATCH(F$6,Data[#Headers],0))</f>
        <v>970122</v>
      </c>
      <c r="G209" s="22">
        <f>INDEX(Data[],MATCH($A209,Data[Dist],0),MATCH(G$6,Data[#Headers],0))</f>
        <v>4873902</v>
      </c>
      <c r="H209" s="22">
        <f>INDEX(Data[],MATCH($A209,Data[Dist],0),MATCH(H$6,Data[#Headers],0))-G209</f>
        <v>4850610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970122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970122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236955</v>
      </c>
      <c r="E210" s="163">
        <f>INDEX(Data[],MATCH($A210,Data[Dist],0),MATCH(E$6,Data[#Headers],0))</f>
        <v>236955</v>
      </c>
      <c r="F210" s="163">
        <f>INDEX(Data[],MATCH($A210,Data[Dist],0),MATCH(F$6,Data[#Headers],0))</f>
        <v>236956</v>
      </c>
      <c r="G210" s="22">
        <f>INDEX(Data[],MATCH($A210,Data[Dist],0),MATCH(G$6,Data[#Headers],0))</f>
        <v>1192207</v>
      </c>
      <c r="H210" s="22">
        <f>INDEX(Data[],MATCH($A210,Data[Dist],0),MATCH(H$6,Data[#Headers],0))-G210</f>
        <v>1184776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236955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236955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499171</v>
      </c>
      <c r="E211" s="163">
        <f>INDEX(Data[],MATCH($A211,Data[Dist],0),MATCH(E$6,Data[#Headers],0))</f>
        <v>499170</v>
      </c>
      <c r="F211" s="163">
        <f>INDEX(Data[],MATCH($A211,Data[Dist],0),MATCH(F$6,Data[#Headers],0))</f>
        <v>499171</v>
      </c>
      <c r="G211" s="22">
        <f>INDEX(Data[],MATCH($A211,Data[Dist],0),MATCH(G$6,Data[#Headers],0))</f>
        <v>2510551</v>
      </c>
      <c r="H211" s="22">
        <f>INDEX(Data[],MATCH($A211,Data[Dist],0),MATCH(H$6,Data[#Headers],0))-G211</f>
        <v>2495852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499171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499171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358956</v>
      </c>
      <c r="E212" s="163">
        <f>INDEX(Data[],MATCH($A212,Data[Dist],0),MATCH(E$6,Data[#Headers],0))</f>
        <v>358956</v>
      </c>
      <c r="F212" s="163">
        <f>INDEX(Data[],MATCH($A212,Data[Dist],0),MATCH(F$6,Data[#Headers],0))</f>
        <v>358954</v>
      </c>
      <c r="G212" s="22">
        <f>INDEX(Data[],MATCH($A212,Data[Dist],0),MATCH(G$6,Data[#Headers],0))</f>
        <v>1802732</v>
      </c>
      <c r="H212" s="22">
        <f>INDEX(Data[],MATCH($A212,Data[Dist],0),MATCH(H$6,Data[#Headers],0))-G212</f>
        <v>1794778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358956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358956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2118088</v>
      </c>
      <c r="E213" s="163">
        <f>INDEX(Data[],MATCH($A213,Data[Dist],0),MATCH(E$6,Data[#Headers],0))</f>
        <v>2118088</v>
      </c>
      <c r="F213" s="163">
        <f>INDEX(Data[],MATCH($A213,Data[Dist],0),MATCH(F$6,Data[#Headers],0))</f>
        <v>2118087</v>
      </c>
      <c r="G213" s="22">
        <f>INDEX(Data[],MATCH($A213,Data[Dist],0),MATCH(G$6,Data[#Headers],0))</f>
        <v>10637124</v>
      </c>
      <c r="H213" s="22">
        <f>INDEX(Data[],MATCH($A213,Data[Dist],0),MATCH(H$6,Data[#Headers],0))-G213</f>
        <v>10590439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2118088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2118088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459937</v>
      </c>
      <c r="E214" s="163">
        <f>INDEX(Data[],MATCH($A214,Data[Dist],0),MATCH(E$6,Data[#Headers],0))</f>
        <v>459937</v>
      </c>
      <c r="F214" s="163">
        <f>INDEX(Data[],MATCH($A214,Data[Dist],0),MATCH(F$6,Data[#Headers],0))</f>
        <v>459935</v>
      </c>
      <c r="G214" s="22">
        <f>INDEX(Data[],MATCH($A214,Data[Dist],0),MATCH(G$6,Data[#Headers],0))</f>
        <v>2311897</v>
      </c>
      <c r="H214" s="22">
        <f>INDEX(Data[],MATCH($A214,Data[Dist],0),MATCH(H$6,Data[#Headers],0))-G214</f>
        <v>2299683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459937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459937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325082</v>
      </c>
      <c r="E215" s="163">
        <f>INDEX(Data[],MATCH($A215,Data[Dist],0),MATCH(E$6,Data[#Headers],0))</f>
        <v>325082</v>
      </c>
      <c r="F215" s="163">
        <f>INDEX(Data[],MATCH($A215,Data[Dist],0),MATCH(F$6,Data[#Headers],0))</f>
        <v>325083</v>
      </c>
      <c r="G215" s="22">
        <f>INDEX(Data[],MATCH($A215,Data[Dist],0),MATCH(G$6,Data[#Headers],0))</f>
        <v>1633698</v>
      </c>
      <c r="H215" s="22">
        <f>INDEX(Data[],MATCH($A215,Data[Dist],0),MATCH(H$6,Data[#Headers],0))-G215</f>
        <v>1625411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325082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325082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748634</v>
      </c>
      <c r="E216" s="163">
        <f>INDEX(Data[],MATCH($A216,Data[Dist],0),MATCH(E$6,Data[#Headers],0))</f>
        <v>748635</v>
      </c>
      <c r="F216" s="163">
        <f>INDEX(Data[],MATCH($A216,Data[Dist],0),MATCH(F$6,Data[#Headers],0))</f>
        <v>748633</v>
      </c>
      <c r="G216" s="22">
        <f>INDEX(Data[],MATCH($A216,Data[Dist],0),MATCH(G$6,Data[#Headers],0))</f>
        <v>3760566</v>
      </c>
      <c r="H216" s="22">
        <f>INDEX(Data[],MATCH($A216,Data[Dist],0),MATCH(H$6,Data[#Headers],0))-G216</f>
        <v>3743172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748634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748634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275595</v>
      </c>
      <c r="E217" s="163">
        <f>INDEX(Data[],MATCH($A217,Data[Dist],0),MATCH(E$6,Data[#Headers],0))</f>
        <v>275595</v>
      </c>
      <c r="F217" s="163">
        <f>INDEX(Data[],MATCH($A217,Data[Dist],0),MATCH(F$6,Data[#Headers],0))</f>
        <v>275595</v>
      </c>
      <c r="G217" s="22">
        <f>INDEX(Data[],MATCH($A217,Data[Dist],0),MATCH(G$6,Data[#Headers],0))</f>
        <v>1385687</v>
      </c>
      <c r="H217" s="22">
        <f>INDEX(Data[],MATCH($A217,Data[Dist],0),MATCH(H$6,Data[#Headers],0))-G217</f>
        <v>1377975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275595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275595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352531</v>
      </c>
      <c r="E218" s="163">
        <f>INDEX(Data[],MATCH($A218,Data[Dist],0),MATCH(E$6,Data[#Headers],0))</f>
        <v>352531</v>
      </c>
      <c r="F218" s="163">
        <f>INDEX(Data[],MATCH($A218,Data[Dist],0),MATCH(F$6,Data[#Headers],0))</f>
        <v>352532</v>
      </c>
      <c r="G218" s="22">
        <f>INDEX(Data[],MATCH($A218,Data[Dist],0),MATCH(G$6,Data[#Headers],0))</f>
        <v>1771927</v>
      </c>
      <c r="H218" s="22">
        <f>INDEX(Data[],MATCH($A218,Data[Dist],0),MATCH(H$6,Data[#Headers],0))-G218</f>
        <v>1762656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352531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352531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96258</v>
      </c>
      <c r="E219" s="163">
        <f>INDEX(Data[],MATCH($A219,Data[Dist],0),MATCH(E$6,Data[#Headers],0))</f>
        <v>96258</v>
      </c>
      <c r="F219" s="163">
        <f>INDEX(Data[],MATCH($A219,Data[Dist],0),MATCH(F$6,Data[#Headers],0))</f>
        <v>96258</v>
      </c>
      <c r="G219" s="22">
        <f>INDEX(Data[],MATCH($A219,Data[Dist],0),MATCH(G$6,Data[#Headers],0))</f>
        <v>485498</v>
      </c>
      <c r="H219" s="22">
        <f>INDEX(Data[],MATCH($A219,Data[Dist],0),MATCH(H$6,Data[#Headers],0))-G219</f>
        <v>481290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96258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96258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1257256</v>
      </c>
      <c r="E220" s="163">
        <f>INDEX(Data[],MATCH($A220,Data[Dist],0),MATCH(E$6,Data[#Headers],0))</f>
        <v>1257256</v>
      </c>
      <c r="F220" s="163">
        <f>INDEX(Data[],MATCH($A220,Data[Dist],0),MATCH(F$6,Data[#Headers],0))</f>
        <v>1257255</v>
      </c>
      <c r="G220" s="22">
        <f>INDEX(Data[],MATCH($A220,Data[Dist],0),MATCH(G$6,Data[#Headers],0))</f>
        <v>6316316</v>
      </c>
      <c r="H220" s="22">
        <f>INDEX(Data[],MATCH($A220,Data[Dist],0),MATCH(H$6,Data[#Headers],0))-G220</f>
        <v>6286279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1257256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1257256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1858265</v>
      </c>
      <c r="E221" s="163">
        <f>INDEX(Data[],MATCH($A221,Data[Dist],0),MATCH(E$6,Data[#Headers],0))</f>
        <v>1858265</v>
      </c>
      <c r="F221" s="163">
        <f>INDEX(Data[],MATCH($A221,Data[Dist],0),MATCH(F$6,Data[#Headers],0))</f>
        <v>1858263</v>
      </c>
      <c r="G221" s="22">
        <f>INDEX(Data[],MATCH($A221,Data[Dist],0),MATCH(G$6,Data[#Headers],0))</f>
        <v>9339957</v>
      </c>
      <c r="H221" s="22">
        <f>INDEX(Data[],MATCH($A221,Data[Dist],0),MATCH(H$6,Data[#Headers],0))-G221</f>
        <v>9291323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1858265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1858265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254525</v>
      </c>
      <c r="E222" s="163">
        <f>INDEX(Data[],MATCH($A222,Data[Dist],0),MATCH(E$6,Data[#Headers],0))</f>
        <v>254525</v>
      </c>
      <c r="F222" s="163">
        <f>INDEX(Data[],MATCH($A222,Data[Dist],0),MATCH(F$6,Data[#Headers],0))</f>
        <v>254524</v>
      </c>
      <c r="G222" s="22">
        <f>INDEX(Data[],MATCH($A222,Data[Dist],0),MATCH(G$6,Data[#Headers],0))</f>
        <v>1279517</v>
      </c>
      <c r="H222" s="22">
        <f>INDEX(Data[],MATCH($A222,Data[Dist],0),MATCH(H$6,Data[#Headers],0))-G222</f>
        <v>1272624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254525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254525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299592</v>
      </c>
      <c r="E223" s="163">
        <f>INDEX(Data[],MATCH($A223,Data[Dist],0),MATCH(E$6,Data[#Headers],0))</f>
        <v>299592</v>
      </c>
      <c r="F223" s="163">
        <f>INDEX(Data[],MATCH($A223,Data[Dist],0),MATCH(F$6,Data[#Headers],0))</f>
        <v>299593</v>
      </c>
      <c r="G223" s="22">
        <f>INDEX(Data[],MATCH($A223,Data[Dist],0),MATCH(G$6,Data[#Headers],0))</f>
        <v>1505936</v>
      </c>
      <c r="H223" s="22">
        <f>INDEX(Data[],MATCH($A223,Data[Dist],0),MATCH(H$6,Data[#Headers],0))-G223</f>
        <v>1497961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299592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299592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2358247</v>
      </c>
      <c r="E224" s="163">
        <f>INDEX(Data[],MATCH($A224,Data[Dist],0),MATCH(E$6,Data[#Headers],0))</f>
        <v>2358247</v>
      </c>
      <c r="F224" s="163">
        <f>INDEX(Data[],MATCH($A224,Data[Dist],0),MATCH(F$6,Data[#Headers],0))</f>
        <v>2358246</v>
      </c>
      <c r="G224" s="22">
        <f>INDEX(Data[],MATCH($A224,Data[Dist],0),MATCH(G$6,Data[#Headers],0))</f>
        <v>11841751</v>
      </c>
      <c r="H224" s="22">
        <f>INDEX(Data[],MATCH($A224,Data[Dist],0),MATCH(H$6,Data[#Headers],0))-G224</f>
        <v>11791234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2358247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2358247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388660</v>
      </c>
      <c r="E225" s="163">
        <f>INDEX(Data[],MATCH($A225,Data[Dist],0),MATCH(E$6,Data[#Headers],0))</f>
        <v>388660</v>
      </c>
      <c r="F225" s="163">
        <f>INDEX(Data[],MATCH($A225,Data[Dist],0),MATCH(F$6,Data[#Headers],0))</f>
        <v>388659</v>
      </c>
      <c r="G225" s="22">
        <f>INDEX(Data[],MATCH($A225,Data[Dist],0),MATCH(G$6,Data[#Headers],0))</f>
        <v>1954148</v>
      </c>
      <c r="H225" s="22">
        <f>INDEX(Data[],MATCH($A225,Data[Dist],0),MATCH(H$6,Data[#Headers],0))-G225</f>
        <v>1943299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388660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388660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552685</v>
      </c>
      <c r="E226" s="163">
        <f>INDEX(Data[],MATCH($A226,Data[Dist],0),MATCH(E$6,Data[#Headers],0))</f>
        <v>552685</v>
      </c>
      <c r="F226" s="163">
        <f>INDEX(Data[],MATCH($A226,Data[Dist],0),MATCH(F$6,Data[#Headers],0))</f>
        <v>552683</v>
      </c>
      <c r="G226" s="22">
        <f>INDEX(Data[],MATCH($A226,Data[Dist],0),MATCH(G$6,Data[#Headers],0))</f>
        <v>2778729</v>
      </c>
      <c r="H226" s="22">
        <f>INDEX(Data[],MATCH($A226,Data[Dist],0),MATCH(H$6,Data[#Headers],0))-G226</f>
        <v>2763423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552685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552685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996498</v>
      </c>
      <c r="E227" s="163">
        <f>INDEX(Data[],MATCH($A227,Data[Dist],0),MATCH(E$6,Data[#Headers],0))</f>
        <v>996498</v>
      </c>
      <c r="F227" s="163">
        <f>INDEX(Data[],MATCH($A227,Data[Dist],0),MATCH(F$6,Data[#Headers],0))</f>
        <v>996499</v>
      </c>
      <c r="G227" s="22">
        <f>INDEX(Data[],MATCH($A227,Data[Dist],0),MATCH(G$6,Data[#Headers],0))</f>
        <v>5003498</v>
      </c>
      <c r="H227" s="22">
        <f>INDEX(Data[],MATCH($A227,Data[Dist],0),MATCH(H$6,Data[#Headers],0))-G227</f>
        <v>4982491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996498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996498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334473</v>
      </c>
      <c r="E228" s="163">
        <f>INDEX(Data[],MATCH($A228,Data[Dist],0),MATCH(E$6,Data[#Headers],0))</f>
        <v>334473</v>
      </c>
      <c r="F228" s="163">
        <f>INDEX(Data[],MATCH($A228,Data[Dist],0),MATCH(F$6,Data[#Headers],0))</f>
        <v>334474</v>
      </c>
      <c r="G228" s="22">
        <f>INDEX(Data[],MATCH($A228,Data[Dist],0),MATCH(G$6,Data[#Headers],0))</f>
        <v>1681993</v>
      </c>
      <c r="H228" s="22">
        <f>INDEX(Data[],MATCH($A228,Data[Dist],0),MATCH(H$6,Data[#Headers],0))-G228</f>
        <v>1672366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334473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334473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32813</v>
      </c>
      <c r="E229" s="163">
        <f>INDEX(Data[],MATCH($A229,Data[Dist],0),MATCH(E$6,Data[#Headers],0))</f>
        <v>32813</v>
      </c>
      <c r="F229" s="163">
        <f>INDEX(Data[],MATCH($A229,Data[Dist],0),MATCH(F$6,Data[#Headers],0))</f>
        <v>32812</v>
      </c>
      <c r="G229" s="22">
        <f>INDEX(Data[],MATCH($A229,Data[Dist],0),MATCH(G$6,Data[#Headers],0))</f>
        <v>180425</v>
      </c>
      <c r="H229" s="22">
        <f>INDEX(Data[],MATCH($A229,Data[Dist],0),MATCH(H$6,Data[#Headers],0))-G229</f>
        <v>164064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32813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32813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141695</v>
      </c>
      <c r="E230" s="163">
        <f>INDEX(Data[],MATCH($A230,Data[Dist],0),MATCH(E$6,Data[#Headers],0))</f>
        <v>141695</v>
      </c>
      <c r="F230" s="163">
        <f>INDEX(Data[],MATCH($A230,Data[Dist],0),MATCH(F$6,Data[#Headers],0))</f>
        <v>141693</v>
      </c>
      <c r="G230" s="22">
        <f>INDEX(Data[],MATCH($A230,Data[Dist],0),MATCH(G$6,Data[#Headers],0))</f>
        <v>711927</v>
      </c>
      <c r="H230" s="22">
        <f>INDEX(Data[],MATCH($A230,Data[Dist],0),MATCH(H$6,Data[#Headers],0))-G230</f>
        <v>708473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141695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141695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80977</v>
      </c>
      <c r="E231" s="163">
        <f>INDEX(Data[],MATCH($A231,Data[Dist],0),MATCH(E$6,Data[#Headers],0))</f>
        <v>80977</v>
      </c>
      <c r="F231" s="163">
        <f>INDEX(Data[],MATCH($A231,Data[Dist],0),MATCH(F$6,Data[#Headers],0))</f>
        <v>80975</v>
      </c>
      <c r="G231" s="22">
        <f>INDEX(Data[],MATCH($A231,Data[Dist],0),MATCH(G$6,Data[#Headers],0))</f>
        <v>407577</v>
      </c>
      <c r="H231" s="22">
        <f>INDEX(Data[],MATCH($A231,Data[Dist],0),MATCH(H$6,Data[#Headers],0))-G231</f>
        <v>404883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80977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80977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546800</v>
      </c>
      <c r="E232" s="163">
        <f>INDEX(Data[],MATCH($A232,Data[Dist],0),MATCH(E$6,Data[#Headers],0))</f>
        <v>546800</v>
      </c>
      <c r="F232" s="163">
        <f>INDEX(Data[],MATCH($A232,Data[Dist],0),MATCH(F$6,Data[#Headers],0))</f>
        <v>546799</v>
      </c>
      <c r="G232" s="22">
        <f>INDEX(Data[],MATCH($A232,Data[Dist],0),MATCH(G$6,Data[#Headers],0))</f>
        <v>2748048</v>
      </c>
      <c r="H232" s="22">
        <f>INDEX(Data[],MATCH($A232,Data[Dist],0),MATCH(H$6,Data[#Headers],0))-G232</f>
        <v>2733999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546800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546800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1552515</v>
      </c>
      <c r="E233" s="163">
        <f>INDEX(Data[],MATCH($A233,Data[Dist],0),MATCH(E$6,Data[#Headers],0))</f>
        <v>1552515</v>
      </c>
      <c r="F233" s="163">
        <f>INDEX(Data[],MATCH($A233,Data[Dist],0),MATCH(F$6,Data[#Headers],0))</f>
        <v>1552516</v>
      </c>
      <c r="G233" s="22">
        <f>INDEX(Data[],MATCH($A233,Data[Dist],0),MATCH(G$6,Data[#Headers],0))</f>
        <v>7798127</v>
      </c>
      <c r="H233" s="22">
        <f>INDEX(Data[],MATCH($A233,Data[Dist],0),MATCH(H$6,Data[#Headers],0))-G233</f>
        <v>7762576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1552515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1552515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3852797</v>
      </c>
      <c r="E234" s="163">
        <f>INDEX(Data[],MATCH($A234,Data[Dist],0),MATCH(E$6,Data[#Headers],0))</f>
        <v>3852796</v>
      </c>
      <c r="F234" s="163">
        <f>INDEX(Data[],MATCH($A234,Data[Dist],0),MATCH(F$6,Data[#Headers],0))</f>
        <v>3852797</v>
      </c>
      <c r="G234" s="22">
        <f>INDEX(Data[],MATCH($A234,Data[Dist],0),MATCH(G$6,Data[#Headers],0))</f>
        <v>19339741</v>
      </c>
      <c r="H234" s="22">
        <f>INDEX(Data[],MATCH($A234,Data[Dist],0),MATCH(H$6,Data[#Headers],0))-G234</f>
        <v>19263982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3852797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3852797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357581</v>
      </c>
      <c r="E235" s="163">
        <f>INDEX(Data[],MATCH($A235,Data[Dist],0),MATCH(E$6,Data[#Headers],0))</f>
        <v>357581</v>
      </c>
      <c r="F235" s="163">
        <f>INDEX(Data[],MATCH($A235,Data[Dist],0),MATCH(F$6,Data[#Headers],0))</f>
        <v>357579</v>
      </c>
      <c r="G235" s="22">
        <f>INDEX(Data[],MATCH($A235,Data[Dist],0),MATCH(G$6,Data[#Headers],0))</f>
        <v>1798865</v>
      </c>
      <c r="H235" s="22">
        <f>INDEX(Data[],MATCH($A235,Data[Dist],0),MATCH(H$6,Data[#Headers],0))-G235</f>
        <v>1787903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357581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357581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114092</v>
      </c>
      <c r="E236" s="163">
        <f>INDEX(Data[],MATCH($A236,Data[Dist],0),MATCH(E$6,Data[#Headers],0))</f>
        <v>114092</v>
      </c>
      <c r="F236" s="163">
        <f>INDEX(Data[],MATCH($A236,Data[Dist],0),MATCH(F$6,Data[#Headers],0))</f>
        <v>114091</v>
      </c>
      <c r="G236" s="22">
        <f>INDEX(Data[],MATCH($A236,Data[Dist],0),MATCH(G$6,Data[#Headers],0))</f>
        <v>573688</v>
      </c>
      <c r="H236" s="22">
        <f>INDEX(Data[],MATCH($A236,Data[Dist],0),MATCH(H$6,Data[#Headers],0))-G236</f>
        <v>570459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114092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114092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184761</v>
      </c>
      <c r="E237" s="163">
        <f>INDEX(Data[],MATCH($A237,Data[Dist],0),MATCH(E$6,Data[#Headers],0))</f>
        <v>184762</v>
      </c>
      <c r="F237" s="163">
        <f>INDEX(Data[],MATCH($A237,Data[Dist],0),MATCH(F$6,Data[#Headers],0))</f>
        <v>184760</v>
      </c>
      <c r="G237" s="22">
        <f>INDEX(Data[],MATCH($A237,Data[Dist],0),MATCH(G$6,Data[#Headers],0))</f>
        <v>933057</v>
      </c>
      <c r="H237" s="22">
        <f>INDEX(Data[],MATCH($A237,Data[Dist],0),MATCH(H$6,Data[#Headers],0))-G237</f>
        <v>923807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184761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184761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342125</v>
      </c>
      <c r="E238" s="163">
        <f>INDEX(Data[],MATCH($A238,Data[Dist],0),MATCH(E$6,Data[#Headers],0))</f>
        <v>342126</v>
      </c>
      <c r="F238" s="163">
        <f>INDEX(Data[],MATCH($A238,Data[Dist],0),MATCH(F$6,Data[#Headers],0))</f>
        <v>342124</v>
      </c>
      <c r="G238" s="22">
        <f>INDEX(Data[],MATCH($A238,Data[Dist],0),MATCH(G$6,Data[#Headers],0))</f>
        <v>1719973</v>
      </c>
      <c r="H238" s="22">
        <f>INDEX(Data[],MATCH($A238,Data[Dist],0),MATCH(H$6,Data[#Headers],0))-G238</f>
        <v>1710627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342125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342125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1231506</v>
      </c>
      <c r="E239" s="163">
        <f>INDEX(Data[],MATCH($A239,Data[Dist],0),MATCH(E$6,Data[#Headers],0))</f>
        <v>1231506</v>
      </c>
      <c r="F239" s="163">
        <f>INDEX(Data[],MATCH($A239,Data[Dist],0),MATCH(F$6,Data[#Headers],0))</f>
        <v>1231507</v>
      </c>
      <c r="G239" s="22">
        <f>INDEX(Data[],MATCH($A239,Data[Dist],0),MATCH(G$6,Data[#Headers],0))</f>
        <v>6191406</v>
      </c>
      <c r="H239" s="22">
        <f>INDEX(Data[],MATCH($A239,Data[Dist],0),MATCH(H$6,Data[#Headers],0))-G239</f>
        <v>6157531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1231506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1231506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1428958</v>
      </c>
      <c r="E240" s="163">
        <f>INDEX(Data[],MATCH($A240,Data[Dist],0),MATCH(E$6,Data[#Headers],0))</f>
        <v>1428958</v>
      </c>
      <c r="F240" s="163">
        <f>INDEX(Data[],MATCH($A240,Data[Dist],0),MATCH(F$6,Data[#Headers],0))</f>
        <v>1428957</v>
      </c>
      <c r="G240" s="22">
        <f>INDEX(Data[],MATCH($A240,Data[Dist],0),MATCH(G$6,Data[#Headers],0))</f>
        <v>7173582</v>
      </c>
      <c r="H240" s="22">
        <f>INDEX(Data[],MATCH($A240,Data[Dist],0),MATCH(H$6,Data[#Headers],0))-G240</f>
        <v>7144789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1428958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1428958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3153207</v>
      </c>
      <c r="E241" s="163">
        <f>INDEX(Data[],MATCH($A241,Data[Dist],0),MATCH(E$6,Data[#Headers],0))</f>
        <v>3153207</v>
      </c>
      <c r="F241" s="163">
        <f>INDEX(Data[],MATCH($A241,Data[Dist],0),MATCH(F$6,Data[#Headers],0))</f>
        <v>3153206</v>
      </c>
      <c r="G241" s="22">
        <f>INDEX(Data[],MATCH($A241,Data[Dist],0),MATCH(G$6,Data[#Headers],0))</f>
        <v>15849083</v>
      </c>
      <c r="H241" s="22">
        <f>INDEX(Data[],MATCH($A241,Data[Dist],0),MATCH(H$6,Data[#Headers],0))-G241</f>
        <v>15766034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3153207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3153207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444169</v>
      </c>
      <c r="E242" s="163">
        <f>INDEX(Data[],MATCH($A242,Data[Dist],0),MATCH(E$6,Data[#Headers],0))</f>
        <v>444169</v>
      </c>
      <c r="F242" s="163">
        <f>INDEX(Data[],MATCH($A242,Data[Dist],0),MATCH(F$6,Data[#Headers],0))</f>
        <v>444168</v>
      </c>
      <c r="G242" s="22">
        <f>INDEX(Data[],MATCH($A242,Data[Dist],0),MATCH(G$6,Data[#Headers],0))</f>
        <v>2231137</v>
      </c>
      <c r="H242" s="22">
        <f>INDEX(Data[],MATCH($A242,Data[Dist],0),MATCH(H$6,Data[#Headers],0))-G242</f>
        <v>2220844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444169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444169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224030</v>
      </c>
      <c r="E243" s="163">
        <f>INDEX(Data[],MATCH($A243,Data[Dist],0),MATCH(E$6,Data[#Headers],0))</f>
        <v>224030</v>
      </c>
      <c r="F243" s="163">
        <f>INDEX(Data[],MATCH($A243,Data[Dist],0),MATCH(F$6,Data[#Headers],0))</f>
        <v>224029</v>
      </c>
      <c r="G243" s="22">
        <f>INDEX(Data[],MATCH($A243,Data[Dist],0),MATCH(G$6,Data[#Headers],0))</f>
        <v>1130602</v>
      </c>
      <c r="H243" s="22">
        <f>INDEX(Data[],MATCH($A243,Data[Dist],0),MATCH(H$6,Data[#Headers],0))-G243</f>
        <v>1120149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224030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224030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549227</v>
      </c>
      <c r="E244" s="163">
        <f>INDEX(Data[],MATCH($A244,Data[Dist],0),MATCH(E$6,Data[#Headers],0))</f>
        <v>549227</v>
      </c>
      <c r="F244" s="163">
        <f>INDEX(Data[],MATCH($A244,Data[Dist],0),MATCH(F$6,Data[#Headers],0))</f>
        <v>549226</v>
      </c>
      <c r="G244" s="22">
        <f>INDEX(Data[],MATCH($A244,Data[Dist],0),MATCH(G$6,Data[#Headers],0))</f>
        <v>2757663</v>
      </c>
      <c r="H244" s="22">
        <f>INDEX(Data[],MATCH($A244,Data[Dist],0),MATCH(H$6,Data[#Headers],0))-G244</f>
        <v>2746134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549227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549227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664549</v>
      </c>
      <c r="E245" s="163">
        <f>INDEX(Data[],MATCH($A245,Data[Dist],0),MATCH(E$6,Data[#Headers],0))</f>
        <v>664549</v>
      </c>
      <c r="F245" s="163">
        <f>INDEX(Data[],MATCH($A245,Data[Dist],0),MATCH(F$6,Data[#Headers],0))</f>
        <v>664548</v>
      </c>
      <c r="G245" s="22">
        <f>INDEX(Data[],MATCH($A245,Data[Dist],0),MATCH(G$6,Data[#Headers],0))</f>
        <v>3338957</v>
      </c>
      <c r="H245" s="22">
        <f>INDEX(Data[],MATCH($A245,Data[Dist],0),MATCH(H$6,Data[#Headers],0))-G245</f>
        <v>3322744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664549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664549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240770</v>
      </c>
      <c r="E246" s="163">
        <f>INDEX(Data[],MATCH($A246,Data[Dist],0),MATCH(E$6,Data[#Headers],0))</f>
        <v>240771</v>
      </c>
      <c r="F246" s="163">
        <f>INDEX(Data[],MATCH($A246,Data[Dist],0),MATCH(F$6,Data[#Headers],0))</f>
        <v>240769</v>
      </c>
      <c r="G246" s="22">
        <f>INDEX(Data[],MATCH($A246,Data[Dist],0),MATCH(G$6,Data[#Headers],0))</f>
        <v>1212966</v>
      </c>
      <c r="H246" s="22">
        <f>INDEX(Data[],MATCH($A246,Data[Dist],0),MATCH(H$6,Data[#Headers],0))-G246</f>
        <v>1203852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240770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240770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683613</v>
      </c>
      <c r="E247" s="163">
        <f>INDEX(Data[],MATCH($A247,Data[Dist],0),MATCH(E$6,Data[#Headers],0))</f>
        <v>683613</v>
      </c>
      <c r="F247" s="163">
        <f>INDEX(Data[],MATCH($A247,Data[Dist],0),MATCH(F$6,Data[#Headers],0))</f>
        <v>683611</v>
      </c>
      <c r="G247" s="22">
        <f>INDEX(Data[],MATCH($A247,Data[Dist],0),MATCH(G$6,Data[#Headers],0))</f>
        <v>3434477</v>
      </c>
      <c r="H247" s="22">
        <f>INDEX(Data[],MATCH($A247,Data[Dist],0),MATCH(H$6,Data[#Headers],0))-G247</f>
        <v>3418063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683613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683613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120935</v>
      </c>
      <c r="E248" s="163">
        <f>INDEX(Data[],MATCH($A248,Data[Dist],0),MATCH(E$6,Data[#Headers],0))</f>
        <v>120935</v>
      </c>
      <c r="F248" s="163">
        <f>INDEX(Data[],MATCH($A248,Data[Dist],0),MATCH(F$6,Data[#Headers],0))</f>
        <v>120935</v>
      </c>
      <c r="G248" s="22">
        <f>INDEX(Data[],MATCH($A248,Data[Dist],0),MATCH(G$6,Data[#Headers],0))</f>
        <v>609543</v>
      </c>
      <c r="H248" s="22">
        <f>INDEX(Data[],MATCH($A248,Data[Dist],0),MATCH(H$6,Data[#Headers],0))-G248</f>
        <v>604675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120935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120935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126009</v>
      </c>
      <c r="E249" s="163">
        <f>INDEX(Data[],MATCH($A249,Data[Dist],0),MATCH(E$6,Data[#Headers],0))</f>
        <v>126009</v>
      </c>
      <c r="F249" s="163">
        <f>INDEX(Data[],MATCH($A249,Data[Dist],0),MATCH(F$6,Data[#Headers],0))</f>
        <v>126007</v>
      </c>
      <c r="G249" s="22">
        <f>INDEX(Data[],MATCH($A249,Data[Dist],0),MATCH(G$6,Data[#Headers],0))</f>
        <v>635329</v>
      </c>
      <c r="H249" s="22">
        <f>INDEX(Data[],MATCH($A249,Data[Dist],0),MATCH(H$6,Data[#Headers],0))-G249</f>
        <v>630043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126009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126009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549428</v>
      </c>
      <c r="E250" s="163">
        <f>INDEX(Data[],MATCH($A250,Data[Dist],0),MATCH(E$6,Data[#Headers],0))</f>
        <v>549429</v>
      </c>
      <c r="F250" s="163">
        <f>INDEX(Data[],MATCH($A250,Data[Dist],0),MATCH(F$6,Data[#Headers],0))</f>
        <v>549427</v>
      </c>
      <c r="G250" s="22">
        <f>INDEX(Data[],MATCH($A250,Data[Dist],0),MATCH(G$6,Data[#Headers],0))</f>
        <v>2760188</v>
      </c>
      <c r="H250" s="22">
        <f>INDEX(Data[],MATCH($A250,Data[Dist],0),MATCH(H$6,Data[#Headers],0))-G250</f>
        <v>2747142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549428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549428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595715</v>
      </c>
      <c r="E251" s="163">
        <f>INDEX(Data[],MATCH($A251,Data[Dist],0),MATCH(E$6,Data[#Headers],0))</f>
        <v>595715</v>
      </c>
      <c r="F251" s="163">
        <f>INDEX(Data[],MATCH($A251,Data[Dist],0),MATCH(F$6,Data[#Headers],0))</f>
        <v>595716</v>
      </c>
      <c r="G251" s="22">
        <f>INDEX(Data[],MATCH($A251,Data[Dist],0),MATCH(G$6,Data[#Headers],0))</f>
        <v>2993923</v>
      </c>
      <c r="H251" s="22">
        <f>INDEX(Data[],MATCH($A251,Data[Dist],0),MATCH(H$6,Data[#Headers],0))-G251</f>
        <v>2978576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595715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595715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223979</v>
      </c>
      <c r="E252" s="163">
        <f>INDEX(Data[],MATCH($A252,Data[Dist],0),MATCH(E$6,Data[#Headers],0))</f>
        <v>223979</v>
      </c>
      <c r="F252" s="163">
        <f>INDEX(Data[],MATCH($A252,Data[Dist],0),MATCH(F$6,Data[#Headers],0))</f>
        <v>223978</v>
      </c>
      <c r="G252" s="22">
        <f>INDEX(Data[],MATCH($A252,Data[Dist],0),MATCH(G$6,Data[#Headers],0))</f>
        <v>1126259</v>
      </c>
      <c r="H252" s="22">
        <f>INDEX(Data[],MATCH($A252,Data[Dist],0),MATCH(H$6,Data[#Headers],0))-G252</f>
        <v>1119894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223979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223979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137983</v>
      </c>
      <c r="E253" s="163">
        <f>INDEX(Data[],MATCH($A253,Data[Dist],0),MATCH(E$6,Data[#Headers],0))</f>
        <v>137983</v>
      </c>
      <c r="F253" s="163">
        <f>INDEX(Data[],MATCH($A253,Data[Dist],0),MATCH(F$6,Data[#Headers],0))</f>
        <v>137981</v>
      </c>
      <c r="G253" s="22">
        <f>INDEX(Data[],MATCH($A253,Data[Dist],0),MATCH(G$6,Data[#Headers],0))</f>
        <v>693463</v>
      </c>
      <c r="H253" s="22">
        <f>INDEX(Data[],MATCH($A253,Data[Dist],0),MATCH(H$6,Data[#Headers],0))-G253</f>
        <v>689913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137983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137983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303130</v>
      </c>
      <c r="E254" s="163">
        <f>INDEX(Data[],MATCH($A254,Data[Dist],0),MATCH(E$6,Data[#Headers],0))</f>
        <v>303131</v>
      </c>
      <c r="F254" s="163">
        <f>INDEX(Data[],MATCH($A254,Data[Dist],0),MATCH(F$6,Data[#Headers],0))</f>
        <v>303129</v>
      </c>
      <c r="G254" s="22">
        <f>INDEX(Data[],MATCH($A254,Data[Dist],0),MATCH(G$6,Data[#Headers],0))</f>
        <v>1524926</v>
      </c>
      <c r="H254" s="22">
        <f>INDEX(Data[],MATCH($A254,Data[Dist],0),MATCH(H$6,Data[#Headers],0))-G254</f>
        <v>1515652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303130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303130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363076</v>
      </c>
      <c r="E255" s="163">
        <f>INDEX(Data[],MATCH($A255,Data[Dist],0),MATCH(E$6,Data[#Headers],0))</f>
        <v>363076</v>
      </c>
      <c r="F255" s="163">
        <f>INDEX(Data[],MATCH($A255,Data[Dist],0),MATCH(F$6,Data[#Headers],0))</f>
        <v>363077</v>
      </c>
      <c r="G255" s="22">
        <f>INDEX(Data[],MATCH($A255,Data[Dist],0),MATCH(G$6,Data[#Headers],0))</f>
        <v>1832408</v>
      </c>
      <c r="H255" s="22">
        <f>INDEX(Data[],MATCH($A255,Data[Dist],0),MATCH(H$6,Data[#Headers],0))-G255</f>
        <v>1815381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363076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363076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201132</v>
      </c>
      <c r="E256" s="163">
        <f>INDEX(Data[],MATCH($A256,Data[Dist],0),MATCH(E$6,Data[#Headers],0))</f>
        <v>201132</v>
      </c>
      <c r="F256" s="163">
        <f>INDEX(Data[],MATCH($A256,Data[Dist],0),MATCH(F$6,Data[#Headers],0))</f>
        <v>201130</v>
      </c>
      <c r="G256" s="22">
        <f>INDEX(Data[],MATCH($A256,Data[Dist],0),MATCH(G$6,Data[#Headers],0))</f>
        <v>1011520</v>
      </c>
      <c r="H256" s="22">
        <f>INDEX(Data[],MATCH($A256,Data[Dist],0),MATCH(H$6,Data[#Headers],0))-G256</f>
        <v>1005658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201132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201132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119234</v>
      </c>
      <c r="E257" s="163">
        <f>INDEX(Data[],MATCH($A257,Data[Dist],0),MATCH(E$6,Data[#Headers],0))</f>
        <v>119234</v>
      </c>
      <c r="F257" s="163">
        <f>INDEX(Data[],MATCH($A257,Data[Dist],0),MATCH(F$6,Data[#Headers],0))</f>
        <v>119234</v>
      </c>
      <c r="G257" s="22">
        <f>INDEX(Data[],MATCH($A257,Data[Dist],0),MATCH(G$6,Data[#Headers],0))</f>
        <v>600114</v>
      </c>
      <c r="H257" s="22">
        <f>INDEX(Data[],MATCH($A257,Data[Dist],0),MATCH(H$6,Data[#Headers],0))-G257</f>
        <v>596170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119234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119234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738800</v>
      </c>
      <c r="E258" s="163">
        <f>INDEX(Data[],MATCH($A258,Data[Dist],0),MATCH(E$6,Data[#Headers],0))</f>
        <v>738801</v>
      </c>
      <c r="F258" s="163">
        <f>INDEX(Data[],MATCH($A258,Data[Dist],0),MATCH(F$6,Data[#Headers],0))</f>
        <v>738799</v>
      </c>
      <c r="G258" s="22">
        <f>INDEX(Data[],MATCH($A258,Data[Dist],0),MATCH(G$6,Data[#Headers],0))</f>
        <v>3715940</v>
      </c>
      <c r="H258" s="22">
        <f>INDEX(Data[],MATCH($A258,Data[Dist],0),MATCH(H$6,Data[#Headers],0))-G258</f>
        <v>3694002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738800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738800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150546</v>
      </c>
      <c r="E259" s="163">
        <f>INDEX(Data[],MATCH($A259,Data[Dist],0),MATCH(E$6,Data[#Headers],0))</f>
        <v>150546</v>
      </c>
      <c r="F259" s="163">
        <f>INDEX(Data[],MATCH($A259,Data[Dist],0),MATCH(F$6,Data[#Headers],0))</f>
        <v>150547</v>
      </c>
      <c r="G259" s="22">
        <f>INDEX(Data[],MATCH($A259,Data[Dist],0),MATCH(G$6,Data[#Headers],0))</f>
        <v>756778</v>
      </c>
      <c r="H259" s="22">
        <f>INDEX(Data[],MATCH($A259,Data[Dist],0),MATCH(H$6,Data[#Headers],0))-G259</f>
        <v>752731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150546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150546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404596</v>
      </c>
      <c r="E260" s="163">
        <f>INDEX(Data[],MATCH($A260,Data[Dist],0),MATCH(E$6,Data[#Headers],0))</f>
        <v>404597</v>
      </c>
      <c r="F260" s="163">
        <f>INDEX(Data[],MATCH($A260,Data[Dist],0),MATCH(F$6,Data[#Headers],0))</f>
        <v>404595</v>
      </c>
      <c r="G260" s="22">
        <f>INDEX(Data[],MATCH($A260,Data[Dist],0),MATCH(G$6,Data[#Headers],0))</f>
        <v>2034488</v>
      </c>
      <c r="H260" s="22">
        <f>INDEX(Data[],MATCH($A260,Data[Dist],0),MATCH(H$6,Data[#Headers],0))-G260</f>
        <v>2022982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404596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404596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722849</v>
      </c>
      <c r="E261" s="163">
        <f>INDEX(Data[],MATCH($A261,Data[Dist],0),MATCH(E$6,Data[#Headers],0))</f>
        <v>722850</v>
      </c>
      <c r="F261" s="163">
        <f>INDEX(Data[],MATCH($A261,Data[Dist],0),MATCH(F$6,Data[#Headers],0))</f>
        <v>722848</v>
      </c>
      <c r="G261" s="22">
        <f>INDEX(Data[],MATCH($A261,Data[Dist],0),MATCH(G$6,Data[#Headers],0))</f>
        <v>3631605</v>
      </c>
      <c r="H261" s="22">
        <f>INDEX(Data[],MATCH($A261,Data[Dist],0),MATCH(H$6,Data[#Headers],0))-G261</f>
        <v>3614247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722849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722849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667521</v>
      </c>
      <c r="E262" s="163">
        <f>INDEX(Data[],MATCH($A262,Data[Dist],0),MATCH(E$6,Data[#Headers],0))</f>
        <v>667520</v>
      </c>
      <c r="F262" s="163">
        <f>INDEX(Data[],MATCH($A262,Data[Dist],0),MATCH(F$6,Data[#Headers],0))</f>
        <v>667521</v>
      </c>
      <c r="G262" s="22">
        <f>INDEX(Data[],MATCH($A262,Data[Dist],0),MATCH(G$6,Data[#Headers],0))</f>
        <v>3353697</v>
      </c>
      <c r="H262" s="22">
        <f>INDEX(Data[],MATCH($A262,Data[Dist],0),MATCH(H$6,Data[#Headers],0))-G262</f>
        <v>3337602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667521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667521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418823</v>
      </c>
      <c r="E263" s="163">
        <f>INDEX(Data[],MATCH($A263,Data[Dist],0),MATCH(E$6,Data[#Headers],0))</f>
        <v>418824</v>
      </c>
      <c r="F263" s="163">
        <f>INDEX(Data[],MATCH($A263,Data[Dist],0),MATCH(F$6,Data[#Headers],0))</f>
        <v>418822</v>
      </c>
      <c r="G263" s="22">
        <f>INDEX(Data[],MATCH($A263,Data[Dist],0),MATCH(G$6,Data[#Headers],0))</f>
        <v>2105339</v>
      </c>
      <c r="H263" s="22">
        <f>INDEX(Data[],MATCH($A263,Data[Dist],0),MATCH(H$6,Data[#Headers],0))-G263</f>
        <v>2094117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418823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418823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229715</v>
      </c>
      <c r="E264" s="163">
        <f>INDEX(Data[],MATCH($A264,Data[Dist],0),MATCH(E$6,Data[#Headers],0))</f>
        <v>229714</v>
      </c>
      <c r="F264" s="163">
        <f>INDEX(Data[],MATCH($A264,Data[Dist],0),MATCH(F$6,Data[#Headers],0))</f>
        <v>229715</v>
      </c>
      <c r="G264" s="22">
        <f>INDEX(Data[],MATCH($A264,Data[Dist],0),MATCH(G$6,Data[#Headers],0))</f>
        <v>1154431</v>
      </c>
      <c r="H264" s="22">
        <f>INDEX(Data[],MATCH($A264,Data[Dist],0),MATCH(H$6,Data[#Headers],0))-G264</f>
        <v>1148572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229715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229715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INDEX($A$7:$H$333,MATCH($S264,$A$7:$A$333,0),4)-Q264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359599</v>
      </c>
      <c r="E265" s="163">
        <f>INDEX(Data[],MATCH($A265,Data[Dist],0),MATCH(E$6,Data[#Headers],0))</f>
        <v>359598</v>
      </c>
      <c r="F265" s="163">
        <f>INDEX(Data[],MATCH($A265,Data[Dist],0),MATCH(F$6,Data[#Headers],0))</f>
        <v>359599</v>
      </c>
      <c r="G265" s="22">
        <f>INDEX(Data[],MATCH($A265,Data[Dist],0),MATCH(G$6,Data[#Headers],0))</f>
        <v>1806707</v>
      </c>
      <c r="H265" s="22">
        <f>INDEX(Data[],MATCH($A265,Data[Dist],0),MATCH(H$6,Data[#Headers],0))-G265</f>
        <v>1797992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359599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359599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927749</v>
      </c>
      <c r="E266" s="163">
        <f>INDEX(Data[],MATCH($A266,Data[Dist],0),MATCH(E$6,Data[#Headers],0))</f>
        <v>927749</v>
      </c>
      <c r="F266" s="163">
        <f>INDEX(Data[],MATCH($A266,Data[Dist],0),MATCH(F$6,Data[#Headers],0))</f>
        <v>927747</v>
      </c>
      <c r="G266" s="22">
        <f>INDEX(Data[],MATCH($A266,Data[Dist],0),MATCH(G$6,Data[#Headers],0))</f>
        <v>4661209</v>
      </c>
      <c r="H266" s="22">
        <f>INDEX(Data[],MATCH($A266,Data[Dist],0),MATCH(H$6,Data[#Headers],0))-G266</f>
        <v>4638743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927749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927749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12032940</v>
      </c>
      <c r="E267" s="163">
        <f>INDEX(Data[],MATCH($A267,Data[Dist],0),MATCH(E$6,Data[#Headers],0))</f>
        <v>12032939</v>
      </c>
      <c r="F267" s="163">
        <f>INDEX(Data[],MATCH($A267,Data[Dist],0),MATCH(F$6,Data[#Headers],0))</f>
        <v>12032940</v>
      </c>
      <c r="G267" s="22">
        <f>INDEX(Data[],MATCH($A267,Data[Dist],0),MATCH(G$6,Data[#Headers],0))</f>
        <v>60399304</v>
      </c>
      <c r="H267" s="22">
        <f>INDEX(Data[],MATCH($A267,Data[Dist],0),MATCH(H$6,Data[#Headers],0))-G267</f>
        <v>60164697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12032940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12032940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257171</v>
      </c>
      <c r="E268" s="163">
        <f>INDEX(Data[],MATCH($A268,Data[Dist],0),MATCH(E$6,Data[#Headers],0))</f>
        <v>257170</v>
      </c>
      <c r="F268" s="163">
        <f>INDEX(Data[],MATCH($A268,Data[Dist],0),MATCH(F$6,Data[#Headers],0))</f>
        <v>257171</v>
      </c>
      <c r="G268" s="22">
        <f>INDEX(Data[],MATCH($A268,Data[Dist],0),MATCH(G$6,Data[#Headers],0))</f>
        <v>1293187</v>
      </c>
      <c r="H268" s="22">
        <f>INDEX(Data[],MATCH($A268,Data[Dist],0),MATCH(H$6,Data[#Headers],0))-G268</f>
        <v>1285852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257171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257171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502590</v>
      </c>
      <c r="E269" s="163">
        <f>INDEX(Data[],MATCH($A269,Data[Dist],0),MATCH(E$6,Data[#Headers],0))</f>
        <v>502590</v>
      </c>
      <c r="F269" s="163">
        <f>INDEX(Data[],MATCH($A269,Data[Dist],0),MATCH(F$6,Data[#Headers],0))</f>
        <v>502590</v>
      </c>
      <c r="G269" s="22">
        <f>INDEX(Data[],MATCH($A269,Data[Dist],0),MATCH(G$6,Data[#Headers],0))</f>
        <v>2527690</v>
      </c>
      <c r="H269" s="22">
        <f>INDEX(Data[],MATCH($A269,Data[Dist],0),MATCH(H$6,Data[#Headers],0))-G269</f>
        <v>2512950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502590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502590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834706</v>
      </c>
      <c r="E270" s="163">
        <f>INDEX(Data[],MATCH($A270,Data[Dist],0),MATCH(E$6,Data[#Headers],0))</f>
        <v>834706</v>
      </c>
      <c r="F270" s="163">
        <f>INDEX(Data[],MATCH($A270,Data[Dist],0),MATCH(F$6,Data[#Headers],0))</f>
        <v>834706</v>
      </c>
      <c r="G270" s="22">
        <f>INDEX(Data[],MATCH($A270,Data[Dist],0),MATCH(G$6,Data[#Headers],0))</f>
        <v>4195922</v>
      </c>
      <c r="H270" s="22">
        <f>INDEX(Data[],MATCH($A270,Data[Dist],0),MATCH(H$6,Data[#Headers],0))-G270</f>
        <v>4173530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834706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834706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380331</v>
      </c>
      <c r="E271" s="163">
        <f>INDEX(Data[],MATCH($A271,Data[Dist],0),MATCH(E$6,Data[#Headers],0))</f>
        <v>380331</v>
      </c>
      <c r="F271" s="163">
        <f>INDEX(Data[],MATCH($A271,Data[Dist],0),MATCH(F$6,Data[#Headers],0))</f>
        <v>380329</v>
      </c>
      <c r="G271" s="22">
        <f>INDEX(Data[],MATCH($A271,Data[Dist],0),MATCH(G$6,Data[#Headers],0))</f>
        <v>1910155</v>
      </c>
      <c r="H271" s="22">
        <f>INDEX(Data[],MATCH($A271,Data[Dist],0),MATCH(H$6,Data[#Headers],0))-G271</f>
        <v>1901653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380331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380331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340972</v>
      </c>
      <c r="E272" s="163">
        <f>INDEX(Data[],MATCH($A272,Data[Dist],0),MATCH(E$6,Data[#Headers],0))</f>
        <v>340972</v>
      </c>
      <c r="F272" s="163">
        <f>INDEX(Data[],MATCH($A272,Data[Dist],0),MATCH(F$6,Data[#Headers],0))</f>
        <v>340971</v>
      </c>
      <c r="G272" s="22">
        <f>INDEX(Data[],MATCH($A272,Data[Dist],0),MATCH(G$6,Data[#Headers],0))</f>
        <v>1714688</v>
      </c>
      <c r="H272" s="22">
        <f>INDEX(Data[],MATCH($A272,Data[Dist],0),MATCH(H$6,Data[#Headers],0))-G272</f>
        <v>1704859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340972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340972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274142</v>
      </c>
      <c r="E273" s="163">
        <f>INDEX(Data[],MATCH($A273,Data[Dist],0),MATCH(E$6,Data[#Headers],0))</f>
        <v>274142</v>
      </c>
      <c r="F273" s="163">
        <f>INDEX(Data[],MATCH($A273,Data[Dist],0),MATCH(F$6,Data[#Headers],0))</f>
        <v>274142</v>
      </c>
      <c r="G273" s="22">
        <f>INDEX(Data[],MATCH($A273,Data[Dist],0),MATCH(G$6,Data[#Headers],0))</f>
        <v>1379010</v>
      </c>
      <c r="H273" s="22">
        <f>INDEX(Data[],MATCH($A273,Data[Dist],0),MATCH(H$6,Data[#Headers],0))-G273</f>
        <v>1370710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274142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274142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140085</v>
      </c>
      <c r="E274" s="163">
        <f>INDEX(Data[],MATCH($A274,Data[Dist],0),MATCH(E$6,Data[#Headers],0))</f>
        <v>140085</v>
      </c>
      <c r="F274" s="163">
        <f>INDEX(Data[],MATCH($A274,Data[Dist],0),MATCH(F$6,Data[#Headers],0))</f>
        <v>140085</v>
      </c>
      <c r="G274" s="22">
        <f>INDEX(Data[],MATCH($A274,Data[Dist],0),MATCH(G$6,Data[#Headers],0))</f>
        <v>703813</v>
      </c>
      <c r="H274" s="22">
        <f>INDEX(Data[],MATCH($A274,Data[Dist],0),MATCH(H$6,Data[#Headers],0))-G274</f>
        <v>700425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140085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140085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1154888</v>
      </c>
      <c r="E275" s="163">
        <f>INDEX(Data[],MATCH($A275,Data[Dist],0),MATCH(E$6,Data[#Headers],0))</f>
        <v>1154889</v>
      </c>
      <c r="F275" s="163">
        <f>INDEX(Data[],MATCH($A275,Data[Dist],0),MATCH(F$6,Data[#Headers],0))</f>
        <v>1154887</v>
      </c>
      <c r="G275" s="22">
        <f>INDEX(Data[],MATCH($A275,Data[Dist],0),MATCH(G$6,Data[#Headers],0))</f>
        <v>5798396</v>
      </c>
      <c r="H275" s="22">
        <f>INDEX(Data[],MATCH($A275,Data[Dist],0),MATCH(H$6,Data[#Headers],0))-G275</f>
        <v>5774442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1154888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1154888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328307</v>
      </c>
      <c r="E276" s="163">
        <f>INDEX(Data[],MATCH($A276,Data[Dist],0),MATCH(E$6,Data[#Headers],0))</f>
        <v>328307</v>
      </c>
      <c r="F276" s="163">
        <f>INDEX(Data[],MATCH($A276,Data[Dist],0),MATCH(F$6,Data[#Headers],0))</f>
        <v>328308</v>
      </c>
      <c r="G276" s="22">
        <f>INDEX(Data[],MATCH($A276,Data[Dist],0),MATCH(G$6,Data[#Headers],0))</f>
        <v>1649563</v>
      </c>
      <c r="H276" s="22">
        <f>INDEX(Data[],MATCH($A276,Data[Dist],0),MATCH(H$6,Data[#Headers],0))-G276</f>
        <v>1641536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328307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328307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4736601</v>
      </c>
      <c r="E277" s="163">
        <f>INDEX(Data[],MATCH($A277,Data[Dist],0),MATCH(E$6,Data[#Headers],0))</f>
        <v>4736601</v>
      </c>
      <c r="F277" s="163">
        <f>INDEX(Data[],MATCH($A277,Data[Dist],0),MATCH(F$6,Data[#Headers],0))</f>
        <v>4736599</v>
      </c>
      <c r="G277" s="22">
        <f>INDEX(Data[],MATCH($A277,Data[Dist],0),MATCH(G$6,Data[#Headers],0))</f>
        <v>23792437</v>
      </c>
      <c r="H277" s="22">
        <f>INDEX(Data[],MATCH($A277,Data[Dist],0),MATCH(H$6,Data[#Headers],0))-G277</f>
        <v>23683003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4736601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4736601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1359504</v>
      </c>
      <c r="E278" s="163">
        <f>INDEX(Data[],MATCH($A278,Data[Dist],0),MATCH(E$6,Data[#Headers],0))</f>
        <v>1359504</v>
      </c>
      <c r="F278" s="163">
        <f>INDEX(Data[],MATCH($A278,Data[Dist],0),MATCH(F$6,Data[#Headers],0))</f>
        <v>1359505</v>
      </c>
      <c r="G278" s="22">
        <f>INDEX(Data[],MATCH($A278,Data[Dist],0),MATCH(G$6,Data[#Headers],0))</f>
        <v>6828696</v>
      </c>
      <c r="H278" s="22">
        <f>INDEX(Data[],MATCH($A278,Data[Dist],0),MATCH(H$6,Data[#Headers],0))-G278</f>
        <v>6797521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1359504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1359504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270604</v>
      </c>
      <c r="E279" s="163">
        <f>INDEX(Data[],MATCH($A279,Data[Dist],0),MATCH(E$6,Data[#Headers],0))</f>
        <v>270604</v>
      </c>
      <c r="F279" s="163">
        <f>INDEX(Data[],MATCH($A279,Data[Dist],0),MATCH(F$6,Data[#Headers],0))</f>
        <v>270604</v>
      </c>
      <c r="G279" s="22">
        <f>INDEX(Data[],MATCH($A279,Data[Dist],0),MATCH(G$6,Data[#Headers],0))</f>
        <v>1371420</v>
      </c>
      <c r="H279" s="22">
        <f>INDEX(Data[],MATCH($A279,Data[Dist],0),MATCH(H$6,Data[#Headers],0))-G279</f>
        <v>1353020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270604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270604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265606</v>
      </c>
      <c r="E280" s="163">
        <f>INDEX(Data[],MATCH($A280,Data[Dist],0),MATCH(E$6,Data[#Headers],0))</f>
        <v>265607</v>
      </c>
      <c r="F280" s="163">
        <f>INDEX(Data[],MATCH($A280,Data[Dist],0),MATCH(F$6,Data[#Headers],0))</f>
        <v>265605</v>
      </c>
      <c r="G280" s="22">
        <f>INDEX(Data[],MATCH($A280,Data[Dist],0),MATCH(G$6,Data[#Headers],0))</f>
        <v>1334430</v>
      </c>
      <c r="H280" s="22">
        <f>INDEX(Data[],MATCH($A280,Data[Dist],0),MATCH(H$6,Data[#Headers],0))-G280</f>
        <v>1328032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265606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265606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133431</v>
      </c>
      <c r="E281" s="163">
        <f>INDEX(Data[],MATCH($A281,Data[Dist],0),MATCH(E$6,Data[#Headers],0))</f>
        <v>133431</v>
      </c>
      <c r="F281" s="163">
        <f>INDEX(Data[],MATCH($A281,Data[Dist],0),MATCH(F$6,Data[#Headers],0))</f>
        <v>133430</v>
      </c>
      <c r="G281" s="22">
        <f>INDEX(Data[],MATCH($A281,Data[Dist],0),MATCH(G$6,Data[#Headers],0))</f>
        <v>670115</v>
      </c>
      <c r="H281" s="22">
        <f>INDEX(Data[],MATCH($A281,Data[Dist],0),MATCH(H$6,Data[#Headers],0))-G281</f>
        <v>667154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133431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133431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399124</v>
      </c>
      <c r="E282" s="163">
        <f>INDEX(Data[],MATCH($A282,Data[Dist],0),MATCH(E$6,Data[#Headers],0))</f>
        <v>399123</v>
      </c>
      <c r="F282" s="163">
        <f>INDEX(Data[],MATCH($A282,Data[Dist],0),MATCH(F$6,Data[#Headers],0))</f>
        <v>399124</v>
      </c>
      <c r="G282" s="22">
        <f>INDEX(Data[],MATCH($A282,Data[Dist],0),MATCH(G$6,Data[#Headers],0))</f>
        <v>2005268</v>
      </c>
      <c r="H282" s="22">
        <f>INDEX(Data[],MATCH($A282,Data[Dist],0),MATCH(H$6,Data[#Headers],0))-G282</f>
        <v>1995617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399124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399124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2127863</v>
      </c>
      <c r="E283" s="163">
        <f>INDEX(Data[],MATCH($A283,Data[Dist],0),MATCH(E$6,Data[#Headers],0))</f>
        <v>2127864</v>
      </c>
      <c r="F283" s="163">
        <f>INDEX(Data[],MATCH($A283,Data[Dist],0),MATCH(F$6,Data[#Headers],0))</f>
        <v>2127862</v>
      </c>
      <c r="G283" s="22">
        <f>INDEX(Data[],MATCH($A283,Data[Dist],0),MATCH(G$6,Data[#Headers],0))</f>
        <v>10680547</v>
      </c>
      <c r="H283" s="22">
        <f>INDEX(Data[],MATCH($A283,Data[Dist],0),MATCH(H$6,Data[#Headers],0))-G283</f>
        <v>10639317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2127863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2127863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81305</v>
      </c>
      <c r="E284" s="163">
        <f>INDEX(Data[],MATCH($A284,Data[Dist],0),MATCH(E$6,Data[#Headers],0))</f>
        <v>81305</v>
      </c>
      <c r="F284" s="163">
        <f>INDEX(Data[],MATCH($A284,Data[Dist],0),MATCH(F$6,Data[#Headers],0))</f>
        <v>81306</v>
      </c>
      <c r="G284" s="22">
        <f>INDEX(Data[],MATCH($A284,Data[Dist],0),MATCH(G$6,Data[#Headers],0))</f>
        <v>408561</v>
      </c>
      <c r="H284" s="22">
        <f>INDEX(Data[],MATCH($A284,Data[Dist],0),MATCH(H$6,Data[#Headers],0))-G284</f>
        <v>406526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81305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81305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541790</v>
      </c>
      <c r="E285" s="163">
        <f>INDEX(Data[],MATCH($A285,Data[Dist],0),MATCH(E$6,Data[#Headers],0))</f>
        <v>541790</v>
      </c>
      <c r="F285" s="163">
        <f>INDEX(Data[],MATCH($A285,Data[Dist],0),MATCH(F$6,Data[#Headers],0))</f>
        <v>541791</v>
      </c>
      <c r="G285" s="22">
        <f>INDEX(Data[],MATCH($A285,Data[Dist],0),MATCH(G$6,Data[#Headers],0))</f>
        <v>2724070</v>
      </c>
      <c r="H285" s="22">
        <f>INDEX(Data[],MATCH($A285,Data[Dist],0),MATCH(H$6,Data[#Headers],0))-G285</f>
        <v>2708951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541790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541790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480599</v>
      </c>
      <c r="E286" s="163">
        <f>INDEX(Data[],MATCH($A286,Data[Dist],0),MATCH(E$6,Data[#Headers],0))</f>
        <v>480599</v>
      </c>
      <c r="F286" s="163">
        <f>INDEX(Data[],MATCH($A286,Data[Dist],0),MATCH(F$6,Data[#Headers],0))</f>
        <v>480599</v>
      </c>
      <c r="G286" s="22">
        <f>INDEX(Data[],MATCH($A286,Data[Dist],0),MATCH(G$6,Data[#Headers],0))</f>
        <v>2415359</v>
      </c>
      <c r="H286" s="22">
        <f>INDEX(Data[],MATCH($A286,Data[Dist],0),MATCH(H$6,Data[#Headers],0))-G286</f>
        <v>2402995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480599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480599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573749</v>
      </c>
      <c r="E287" s="163">
        <f>INDEX(Data[],MATCH($A287,Data[Dist],0),MATCH(E$6,Data[#Headers],0))</f>
        <v>573750</v>
      </c>
      <c r="F287" s="163">
        <f>INDEX(Data[],MATCH($A287,Data[Dist],0),MATCH(F$6,Data[#Headers],0))</f>
        <v>573748</v>
      </c>
      <c r="G287" s="22">
        <f>INDEX(Data[],MATCH($A287,Data[Dist],0),MATCH(G$6,Data[#Headers],0))</f>
        <v>2882573</v>
      </c>
      <c r="H287" s="22">
        <f>INDEX(Data[],MATCH($A287,Data[Dist],0),MATCH(H$6,Data[#Headers],0))-G287</f>
        <v>2868747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573749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573749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329362</v>
      </c>
      <c r="E288" s="163">
        <f>INDEX(Data[],MATCH($A288,Data[Dist],0),MATCH(E$6,Data[#Headers],0))</f>
        <v>329362</v>
      </c>
      <c r="F288" s="163">
        <f>INDEX(Data[],MATCH($A288,Data[Dist],0),MATCH(F$6,Data[#Headers],0))</f>
        <v>329361</v>
      </c>
      <c r="G288" s="22">
        <f>INDEX(Data[],MATCH($A288,Data[Dist],0),MATCH(G$6,Data[#Headers],0))</f>
        <v>1656146</v>
      </c>
      <c r="H288" s="22">
        <f>INDEX(Data[],MATCH($A288,Data[Dist],0),MATCH(H$6,Data[#Headers],0))-G288</f>
        <v>1646809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329362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329362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434269</v>
      </c>
      <c r="E289" s="163">
        <f>INDEX(Data[],MATCH($A289,Data[Dist],0),MATCH(E$6,Data[#Headers],0))</f>
        <v>434269</v>
      </c>
      <c r="F289" s="163">
        <f>INDEX(Data[],MATCH($A289,Data[Dist],0),MATCH(F$6,Data[#Headers],0))</f>
        <v>434270</v>
      </c>
      <c r="G289" s="22">
        <f>INDEX(Data[],MATCH($A289,Data[Dist],0),MATCH(G$6,Data[#Headers],0))</f>
        <v>2181841</v>
      </c>
      <c r="H289" s="22">
        <f>INDEX(Data[],MATCH($A289,Data[Dist],0),MATCH(H$6,Data[#Headers],0))-G289</f>
        <v>2171346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434269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434269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173511</v>
      </c>
      <c r="E290" s="163">
        <f>INDEX(Data[],MATCH($A290,Data[Dist],0),MATCH(E$6,Data[#Headers],0))</f>
        <v>173511</v>
      </c>
      <c r="F290" s="163">
        <f>INDEX(Data[],MATCH($A290,Data[Dist],0),MATCH(F$6,Data[#Headers],0))</f>
        <v>173512</v>
      </c>
      <c r="G290" s="22">
        <f>INDEX(Data[],MATCH($A290,Data[Dist],0),MATCH(G$6,Data[#Headers],0))</f>
        <v>871967</v>
      </c>
      <c r="H290" s="22">
        <f>INDEX(Data[],MATCH($A290,Data[Dist],0),MATCH(H$6,Data[#Headers],0))-G290</f>
        <v>867556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173511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173511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276584</v>
      </c>
      <c r="E291" s="163">
        <f>INDEX(Data[],MATCH($A291,Data[Dist],0),MATCH(E$6,Data[#Headers],0))</f>
        <v>276584</v>
      </c>
      <c r="F291" s="163">
        <f>INDEX(Data[],MATCH($A291,Data[Dist],0),MATCH(F$6,Data[#Headers],0))</f>
        <v>276585</v>
      </c>
      <c r="G291" s="22">
        <f>INDEX(Data[],MATCH($A291,Data[Dist],0),MATCH(G$6,Data[#Headers],0))</f>
        <v>1389176</v>
      </c>
      <c r="H291" s="22">
        <f>INDEX(Data[],MATCH($A291,Data[Dist],0),MATCH(H$6,Data[#Headers],0))-G291</f>
        <v>1382921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276584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276584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188971</v>
      </c>
      <c r="E292" s="163">
        <f>INDEX(Data[],MATCH($A292,Data[Dist],0),MATCH(E$6,Data[#Headers],0))</f>
        <v>188971</v>
      </c>
      <c r="F292" s="163">
        <f>INDEX(Data[],MATCH($A292,Data[Dist],0),MATCH(F$6,Data[#Headers],0))</f>
        <v>188970</v>
      </c>
      <c r="G292" s="22">
        <f>INDEX(Data[],MATCH($A292,Data[Dist],0),MATCH(G$6,Data[#Headers],0))</f>
        <v>950359</v>
      </c>
      <c r="H292" s="22">
        <f>INDEX(Data[],MATCH($A292,Data[Dist],0),MATCH(H$6,Data[#Headers],0))-G292</f>
        <v>944854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188971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188971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216709</v>
      </c>
      <c r="E293" s="163">
        <f>INDEX(Data[],MATCH($A293,Data[Dist],0),MATCH(E$6,Data[#Headers],0))</f>
        <v>216710</v>
      </c>
      <c r="F293" s="163">
        <f>INDEX(Data[],MATCH($A293,Data[Dist],0),MATCH(F$6,Data[#Headers],0))</f>
        <v>216708</v>
      </c>
      <c r="G293" s="22">
        <f>INDEX(Data[],MATCH($A293,Data[Dist],0),MATCH(G$6,Data[#Headers],0))</f>
        <v>1088453</v>
      </c>
      <c r="H293" s="22">
        <f>INDEX(Data[],MATCH($A293,Data[Dist],0),MATCH(H$6,Data[#Headers],0))-G293</f>
        <v>1083547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216709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216709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76950</v>
      </c>
      <c r="E294" s="163">
        <f>INDEX(Data[],MATCH($A294,Data[Dist],0),MATCH(E$6,Data[#Headers],0))</f>
        <v>76949</v>
      </c>
      <c r="F294" s="163">
        <f>INDEX(Data[],MATCH($A294,Data[Dist],0),MATCH(F$6,Data[#Headers],0))</f>
        <v>76950</v>
      </c>
      <c r="G294" s="22">
        <f>INDEX(Data[],MATCH($A294,Data[Dist],0),MATCH(G$6,Data[#Headers],0))</f>
        <v>387266</v>
      </c>
      <c r="H294" s="22">
        <f>INDEX(Data[],MATCH($A294,Data[Dist],0),MATCH(H$6,Data[#Headers],0))-G294</f>
        <v>384747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76950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76950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443201</v>
      </c>
      <c r="E295" s="163">
        <f>INDEX(Data[],MATCH($A295,Data[Dist],0),MATCH(E$6,Data[#Headers],0))</f>
        <v>443201</v>
      </c>
      <c r="F295" s="163">
        <f>INDEX(Data[],MATCH($A295,Data[Dist],0),MATCH(F$6,Data[#Headers],0))</f>
        <v>443202</v>
      </c>
      <c r="G295" s="22">
        <f>INDEX(Data[],MATCH($A295,Data[Dist],0),MATCH(G$6,Data[#Headers],0))</f>
        <v>2227505</v>
      </c>
      <c r="H295" s="22">
        <f>INDEX(Data[],MATCH($A295,Data[Dist],0),MATCH(H$6,Data[#Headers],0))-G295</f>
        <v>2216006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443201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443201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147918</v>
      </c>
      <c r="E296" s="163">
        <f>INDEX(Data[],MATCH($A296,Data[Dist],0),MATCH(E$6,Data[#Headers],0))</f>
        <v>147918</v>
      </c>
      <c r="F296" s="163">
        <f>INDEX(Data[],MATCH($A296,Data[Dist],0),MATCH(F$6,Data[#Headers],0))</f>
        <v>147916</v>
      </c>
      <c r="G296" s="22">
        <f>INDEX(Data[],MATCH($A296,Data[Dist],0),MATCH(G$6,Data[#Headers],0))</f>
        <v>745478</v>
      </c>
      <c r="H296" s="22">
        <f>INDEX(Data[],MATCH($A296,Data[Dist],0),MATCH(H$6,Data[#Headers],0))-G296</f>
        <v>739588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147918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147918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2063411</v>
      </c>
      <c r="E297" s="163">
        <f>INDEX(Data[],MATCH($A297,Data[Dist],0),MATCH(E$6,Data[#Headers],0))</f>
        <v>2063411</v>
      </c>
      <c r="F297" s="163">
        <f>INDEX(Data[],MATCH($A297,Data[Dist],0),MATCH(F$6,Data[#Headers],0))</f>
        <v>2063412</v>
      </c>
      <c r="G297" s="22">
        <f>INDEX(Data[],MATCH($A297,Data[Dist],0),MATCH(G$6,Data[#Headers],0))</f>
        <v>10370391</v>
      </c>
      <c r="H297" s="22">
        <f>INDEX(Data[],MATCH($A297,Data[Dist],0),MATCH(H$6,Data[#Headers],0))-G297</f>
        <v>10317056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2063411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2063411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585444</v>
      </c>
      <c r="E298" s="163">
        <f>INDEX(Data[],MATCH($A298,Data[Dist],0),MATCH(E$6,Data[#Headers],0))</f>
        <v>585444</v>
      </c>
      <c r="F298" s="163">
        <f>INDEX(Data[],MATCH($A298,Data[Dist],0),MATCH(F$6,Data[#Headers],0))</f>
        <v>585444</v>
      </c>
      <c r="G298" s="22">
        <f>INDEX(Data[],MATCH($A298,Data[Dist],0),MATCH(G$6,Data[#Headers],0))</f>
        <v>2942100</v>
      </c>
      <c r="H298" s="22">
        <f>INDEX(Data[],MATCH($A298,Data[Dist],0),MATCH(H$6,Data[#Headers],0))-G298</f>
        <v>2927220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585444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585444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485762</v>
      </c>
      <c r="E299" s="163">
        <f>INDEX(Data[],MATCH($A299,Data[Dist],0),MATCH(E$6,Data[#Headers],0))</f>
        <v>485763</v>
      </c>
      <c r="F299" s="163">
        <f>INDEX(Data[],MATCH($A299,Data[Dist],0),MATCH(F$6,Data[#Headers],0))</f>
        <v>485761</v>
      </c>
      <c r="G299" s="22">
        <f>INDEX(Data[],MATCH($A299,Data[Dist],0),MATCH(G$6,Data[#Headers],0))</f>
        <v>2441150</v>
      </c>
      <c r="H299" s="22">
        <f>INDEX(Data[],MATCH($A299,Data[Dist],0),MATCH(H$6,Data[#Headers],0))-G299</f>
        <v>2428812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485762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485762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167481</v>
      </c>
      <c r="E300" s="163">
        <f>INDEX(Data[],MATCH($A300,Data[Dist],0),MATCH(E$6,Data[#Headers],0))</f>
        <v>167482</v>
      </c>
      <c r="F300" s="163">
        <f>INDEX(Data[],MATCH($A300,Data[Dist],0),MATCH(F$6,Data[#Headers],0))</f>
        <v>167480</v>
      </c>
      <c r="G300" s="22">
        <f>INDEX(Data[],MATCH($A300,Data[Dist],0),MATCH(G$6,Data[#Headers],0))</f>
        <v>841729</v>
      </c>
      <c r="H300" s="22">
        <f>INDEX(Data[],MATCH($A300,Data[Dist],0),MATCH(H$6,Data[#Headers],0))-G300</f>
        <v>837407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167481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167481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1021090</v>
      </c>
      <c r="E301" s="163">
        <f>INDEX(Data[],MATCH($A301,Data[Dist],0),MATCH(E$6,Data[#Headers],0))</f>
        <v>1021090</v>
      </c>
      <c r="F301" s="163">
        <f>INDEX(Data[],MATCH($A301,Data[Dist],0),MATCH(F$6,Data[#Headers],0))</f>
        <v>1021088</v>
      </c>
      <c r="G301" s="22">
        <f>INDEX(Data[],MATCH($A301,Data[Dist],0),MATCH(G$6,Data[#Headers],0))</f>
        <v>5129954</v>
      </c>
      <c r="H301" s="22">
        <f>INDEX(Data[],MATCH($A301,Data[Dist],0),MATCH(H$6,Data[#Headers],0))-G301</f>
        <v>5105448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1021090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1021090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312622</v>
      </c>
      <c r="E302" s="163">
        <f>INDEX(Data[],MATCH($A302,Data[Dist],0),MATCH(E$6,Data[#Headers],0))</f>
        <v>312622</v>
      </c>
      <c r="F302" s="163">
        <f>INDEX(Data[],MATCH($A302,Data[Dist],0),MATCH(F$6,Data[#Headers],0))</f>
        <v>312623</v>
      </c>
      <c r="G302" s="22">
        <f>INDEX(Data[],MATCH($A302,Data[Dist],0),MATCH(G$6,Data[#Headers],0))</f>
        <v>1570378</v>
      </c>
      <c r="H302" s="22">
        <f>INDEX(Data[],MATCH($A302,Data[Dist],0),MATCH(H$6,Data[#Headers],0))-G302</f>
        <v>1563111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312622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312622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445717</v>
      </c>
      <c r="E303" s="163">
        <f>INDEX(Data[],MATCH($A303,Data[Dist],0),MATCH(E$6,Data[#Headers],0))</f>
        <v>445718</v>
      </c>
      <c r="F303" s="163">
        <f>INDEX(Data[],MATCH($A303,Data[Dist],0),MATCH(F$6,Data[#Headers],0))</f>
        <v>445716</v>
      </c>
      <c r="G303" s="22">
        <f>INDEX(Data[],MATCH($A303,Data[Dist],0),MATCH(G$6,Data[#Headers],0))</f>
        <v>2241049</v>
      </c>
      <c r="H303" s="22">
        <f>INDEX(Data[],MATCH($A303,Data[Dist],0),MATCH(H$6,Data[#Headers],0))-G303</f>
        <v>2228587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445717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445717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362477</v>
      </c>
      <c r="E304" s="163">
        <f>INDEX(Data[],MATCH($A304,Data[Dist],0),MATCH(E$6,Data[#Headers],0))</f>
        <v>362477</v>
      </c>
      <c r="F304" s="163">
        <f>INDEX(Data[],MATCH($A304,Data[Dist],0),MATCH(F$6,Data[#Headers],0))</f>
        <v>362476</v>
      </c>
      <c r="G304" s="22">
        <f>INDEX(Data[],MATCH($A304,Data[Dist],0),MATCH(G$6,Data[#Headers],0))</f>
        <v>1821209</v>
      </c>
      <c r="H304" s="22">
        <f>INDEX(Data[],MATCH($A304,Data[Dist],0),MATCH(H$6,Data[#Headers],0))-G304</f>
        <v>1812384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362477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362477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455315</v>
      </c>
      <c r="E305" s="163">
        <f>INDEX(Data[],MATCH($A305,Data[Dist],0),MATCH(E$6,Data[#Headers],0))</f>
        <v>455315</v>
      </c>
      <c r="F305" s="163">
        <f>INDEX(Data[],MATCH($A305,Data[Dist],0),MATCH(F$6,Data[#Headers],0))</f>
        <v>455313</v>
      </c>
      <c r="G305" s="22">
        <f>INDEX(Data[],MATCH($A305,Data[Dist],0),MATCH(G$6,Data[#Headers],0))</f>
        <v>2287291</v>
      </c>
      <c r="H305" s="22">
        <f>INDEX(Data[],MATCH($A305,Data[Dist],0),MATCH(H$6,Data[#Headers],0))-G305</f>
        <v>2276573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455315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455315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1146777</v>
      </c>
      <c r="E306" s="163">
        <f>INDEX(Data[],MATCH($A306,Data[Dist],0),MATCH(E$6,Data[#Headers],0))</f>
        <v>1146776</v>
      </c>
      <c r="F306" s="163">
        <f>INDEX(Data[],MATCH($A306,Data[Dist],0),MATCH(F$6,Data[#Headers],0))</f>
        <v>1146777</v>
      </c>
      <c r="G306" s="22">
        <f>INDEX(Data[],MATCH($A306,Data[Dist],0),MATCH(G$6,Data[#Headers],0))</f>
        <v>5759469</v>
      </c>
      <c r="H306" s="22">
        <f>INDEX(Data[],MATCH($A306,Data[Dist],0),MATCH(H$6,Data[#Headers],0))-G306</f>
        <v>5733882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1146777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1146777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8371344</v>
      </c>
      <c r="E307" s="163">
        <f>INDEX(Data[],MATCH($A307,Data[Dist],0),MATCH(E$6,Data[#Headers],0))</f>
        <v>8371344</v>
      </c>
      <c r="F307" s="163">
        <f>INDEX(Data[],MATCH($A307,Data[Dist],0),MATCH(F$6,Data[#Headers],0))</f>
        <v>8371343</v>
      </c>
      <c r="G307" s="22">
        <f>INDEX(Data[],MATCH($A307,Data[Dist],0),MATCH(G$6,Data[#Headers],0))</f>
        <v>42024996</v>
      </c>
      <c r="H307" s="22">
        <f>INDEX(Data[],MATCH($A307,Data[Dist],0),MATCH(H$6,Data[#Headers],0))-G307</f>
        <v>41856719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8371344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8371344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6861986</v>
      </c>
      <c r="E308" s="163">
        <f>INDEX(Data[],MATCH($A308,Data[Dist],0),MATCH(E$6,Data[#Headers],0))</f>
        <v>6861985</v>
      </c>
      <c r="F308" s="163">
        <f>INDEX(Data[],MATCH($A308,Data[Dist],0),MATCH(F$6,Data[#Headers],0))</f>
        <v>6861986</v>
      </c>
      <c r="G308" s="22">
        <f>INDEX(Data[],MATCH($A308,Data[Dist],0),MATCH(G$6,Data[#Headers],0))</f>
        <v>34499870</v>
      </c>
      <c r="H308" s="22">
        <f>INDEX(Data[],MATCH($A308,Data[Dist],0),MATCH(H$6,Data[#Headers],0))-G308</f>
        <v>34309927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6861986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6861986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1366396</v>
      </c>
      <c r="E309" s="163">
        <f>INDEX(Data[],MATCH($A309,Data[Dist],0),MATCH(E$6,Data[#Headers],0))</f>
        <v>1366397</v>
      </c>
      <c r="F309" s="163">
        <f>INDEX(Data[],MATCH($A309,Data[Dist],0),MATCH(F$6,Data[#Headers],0))</f>
        <v>1366395</v>
      </c>
      <c r="G309" s="22">
        <f>INDEX(Data[],MATCH($A309,Data[Dist],0),MATCH(G$6,Data[#Headers],0))</f>
        <v>6865536</v>
      </c>
      <c r="H309" s="22">
        <f>INDEX(Data[],MATCH($A309,Data[Dist],0),MATCH(H$6,Data[#Headers],0))-G309</f>
        <v>6831982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1366396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1366396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329153</v>
      </c>
      <c r="E310" s="163">
        <f>INDEX(Data[],MATCH($A310,Data[Dist],0),MATCH(E$6,Data[#Headers],0))</f>
        <v>329153</v>
      </c>
      <c r="F310" s="163">
        <f>INDEX(Data[],MATCH($A310,Data[Dist],0),MATCH(F$6,Data[#Headers],0))</f>
        <v>329153</v>
      </c>
      <c r="G310" s="22">
        <f>INDEX(Data[],MATCH($A310,Data[Dist],0),MATCH(G$6,Data[#Headers],0))</f>
        <v>1654397</v>
      </c>
      <c r="H310" s="22">
        <f>INDEX(Data[],MATCH($A310,Data[Dist],0),MATCH(H$6,Data[#Headers],0))-G310</f>
        <v>1645765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329153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329153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1218844</v>
      </c>
      <c r="E311" s="163">
        <f>INDEX(Data[],MATCH($A311,Data[Dist],0),MATCH(E$6,Data[#Headers],0))</f>
        <v>1218844</v>
      </c>
      <c r="F311" s="163">
        <f>INDEX(Data[],MATCH($A311,Data[Dist],0),MATCH(F$6,Data[#Headers],0))</f>
        <v>1218845</v>
      </c>
      <c r="G311" s="22">
        <f>INDEX(Data[],MATCH($A311,Data[Dist],0),MATCH(G$6,Data[#Headers],0))</f>
        <v>6121776</v>
      </c>
      <c r="H311" s="22">
        <f>INDEX(Data[],MATCH($A311,Data[Dist],0),MATCH(H$6,Data[#Headers],0))-G311</f>
        <v>6094221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1218844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1218844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153640</v>
      </c>
      <c r="E312" s="163">
        <f>INDEX(Data[],MATCH($A312,Data[Dist],0),MATCH(E$6,Data[#Headers],0))</f>
        <v>153640</v>
      </c>
      <c r="F312" s="163">
        <f>INDEX(Data[],MATCH($A312,Data[Dist],0),MATCH(F$6,Data[#Headers],0))</f>
        <v>153639</v>
      </c>
      <c r="G312" s="22">
        <f>INDEX(Data[],MATCH($A312,Data[Dist],0),MATCH(G$6,Data[#Headers],0))</f>
        <v>773060</v>
      </c>
      <c r="H312" s="22">
        <f>INDEX(Data[],MATCH($A312,Data[Dist],0),MATCH(H$6,Data[#Headers],0))-G312</f>
        <v>768199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153640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153640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427280</v>
      </c>
      <c r="E313" s="163">
        <f>INDEX(Data[],MATCH($A313,Data[Dist],0),MATCH(E$6,Data[#Headers],0))</f>
        <v>427280</v>
      </c>
      <c r="F313" s="163">
        <f>INDEX(Data[],MATCH($A313,Data[Dist],0),MATCH(F$6,Data[#Headers],0))</f>
        <v>427279</v>
      </c>
      <c r="G313" s="22">
        <f>INDEX(Data[],MATCH($A313,Data[Dist],0),MATCH(G$6,Data[#Headers],0))</f>
        <v>2148404</v>
      </c>
      <c r="H313" s="22">
        <f>INDEX(Data[],MATCH($A313,Data[Dist],0),MATCH(H$6,Data[#Headers],0))-G313</f>
        <v>2136399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427280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427280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295519</v>
      </c>
      <c r="E314" s="163">
        <f>INDEX(Data[],MATCH($A314,Data[Dist],0),MATCH(E$6,Data[#Headers],0))</f>
        <v>295519</v>
      </c>
      <c r="F314" s="163">
        <f>INDEX(Data[],MATCH($A314,Data[Dist],0),MATCH(F$6,Data[#Headers],0))</f>
        <v>295517</v>
      </c>
      <c r="G314" s="22">
        <f>INDEX(Data[],MATCH($A314,Data[Dist],0),MATCH(G$6,Data[#Headers],0))</f>
        <v>1484643</v>
      </c>
      <c r="H314" s="22">
        <f>INDEX(Data[],MATCH($A314,Data[Dist],0),MATCH(H$6,Data[#Headers],0))-G314</f>
        <v>1477593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295519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295519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140998</v>
      </c>
      <c r="E315" s="163">
        <f>INDEX(Data[],MATCH($A315,Data[Dist],0),MATCH(E$6,Data[#Headers],0))</f>
        <v>140999</v>
      </c>
      <c r="F315" s="163">
        <f>INDEX(Data[],MATCH($A315,Data[Dist],0),MATCH(F$6,Data[#Headers],0))</f>
        <v>140997</v>
      </c>
      <c r="G315" s="22">
        <f>INDEX(Data[],MATCH($A315,Data[Dist],0),MATCH(G$6,Data[#Headers],0))</f>
        <v>709138</v>
      </c>
      <c r="H315" s="22">
        <f>INDEX(Data[],MATCH($A315,Data[Dist],0),MATCH(H$6,Data[#Headers],0))-G315</f>
        <v>704992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140998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140998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836783</v>
      </c>
      <c r="E316" s="163">
        <f>INDEX(Data[],MATCH($A316,Data[Dist],0),MATCH(E$6,Data[#Headers],0))</f>
        <v>836783</v>
      </c>
      <c r="F316" s="163">
        <f>INDEX(Data[],MATCH($A316,Data[Dist],0),MATCH(F$6,Data[#Headers],0))</f>
        <v>836782</v>
      </c>
      <c r="G316" s="22">
        <f>INDEX(Data[],MATCH($A316,Data[Dist],0),MATCH(G$6,Data[#Headers],0))</f>
        <v>4206075</v>
      </c>
      <c r="H316" s="22">
        <f>INDEX(Data[],MATCH($A316,Data[Dist],0),MATCH(H$6,Data[#Headers],0))-G316</f>
        <v>4183914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836783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836783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4639101</v>
      </c>
      <c r="E317" s="163">
        <f>INDEX(Data[],MATCH($A317,Data[Dist],0),MATCH(E$6,Data[#Headers],0))</f>
        <v>4639100</v>
      </c>
      <c r="F317" s="163">
        <f>INDEX(Data[],MATCH($A317,Data[Dist],0),MATCH(F$6,Data[#Headers],0))</f>
        <v>4639101</v>
      </c>
      <c r="G317" s="22">
        <f>INDEX(Data[],MATCH($A317,Data[Dist],0),MATCH(G$6,Data[#Headers],0))</f>
        <v>23335177</v>
      </c>
      <c r="H317" s="22">
        <f>INDEX(Data[],MATCH($A317,Data[Dist],0),MATCH(H$6,Data[#Headers],0))-G317</f>
        <v>23195502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4639101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4639101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1874695</v>
      </c>
      <c r="E318" s="163">
        <f>INDEX(Data[],MATCH($A318,Data[Dist],0),MATCH(E$6,Data[#Headers],0))</f>
        <v>1874695</v>
      </c>
      <c r="F318" s="163">
        <f>INDEX(Data[],MATCH($A318,Data[Dist],0),MATCH(F$6,Data[#Headers],0))</f>
        <v>1874694</v>
      </c>
      <c r="G318" s="22">
        <f>INDEX(Data[],MATCH($A318,Data[Dist],0),MATCH(G$6,Data[#Headers],0))</f>
        <v>9424115</v>
      </c>
      <c r="H318" s="22">
        <f>INDEX(Data[],MATCH($A318,Data[Dist],0),MATCH(H$6,Data[#Headers],0))-G318</f>
        <v>9373474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1874695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1874695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167141</v>
      </c>
      <c r="E319" s="163">
        <f>INDEX(Data[],MATCH($A319,Data[Dist],0),MATCH(E$6,Data[#Headers],0))</f>
        <v>167140</v>
      </c>
      <c r="F319" s="163">
        <f>INDEX(Data[],MATCH($A319,Data[Dist],0),MATCH(F$6,Data[#Headers],0))</f>
        <v>167141</v>
      </c>
      <c r="G319" s="22">
        <f>INDEX(Data[],MATCH($A319,Data[Dist],0),MATCH(G$6,Data[#Headers],0))</f>
        <v>841081</v>
      </c>
      <c r="H319" s="22">
        <f>INDEX(Data[],MATCH($A319,Data[Dist],0),MATCH(H$6,Data[#Headers],0))-G319</f>
        <v>835702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167141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167141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932934</v>
      </c>
      <c r="E320" s="163">
        <f>INDEX(Data[],MATCH($A320,Data[Dist],0),MATCH(E$6,Data[#Headers],0))</f>
        <v>932934</v>
      </c>
      <c r="F320" s="163">
        <f>INDEX(Data[],MATCH($A320,Data[Dist],0),MATCH(F$6,Data[#Headers],0))</f>
        <v>932935</v>
      </c>
      <c r="G320" s="22">
        <f>INDEX(Data[],MATCH($A320,Data[Dist],0),MATCH(G$6,Data[#Headers],0))</f>
        <v>4684286</v>
      </c>
      <c r="H320" s="22">
        <f>INDEX(Data[],MATCH($A320,Data[Dist],0),MATCH(H$6,Data[#Headers],0))-G320</f>
        <v>4664671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932934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932934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494352</v>
      </c>
      <c r="E321" s="163">
        <f>INDEX(Data[],MATCH($A321,Data[Dist],0),MATCH(E$6,Data[#Headers],0))</f>
        <v>494352</v>
      </c>
      <c r="F321" s="163">
        <f>INDEX(Data[],MATCH($A321,Data[Dist],0),MATCH(F$6,Data[#Headers],0))</f>
        <v>494351</v>
      </c>
      <c r="G321" s="22">
        <f>INDEX(Data[],MATCH($A321,Data[Dist],0),MATCH(G$6,Data[#Headers],0))</f>
        <v>2486656</v>
      </c>
      <c r="H321" s="22">
        <f>INDEX(Data[],MATCH($A321,Data[Dist],0),MATCH(H$6,Data[#Headers],0))-G321</f>
        <v>2471759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494352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494352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511301</v>
      </c>
      <c r="E322" s="163">
        <f>INDEX(Data[],MATCH($A322,Data[Dist],0),MATCH(E$6,Data[#Headers],0))</f>
        <v>511301</v>
      </c>
      <c r="F322" s="163">
        <f>INDEX(Data[],MATCH($A322,Data[Dist],0),MATCH(F$6,Data[#Headers],0))</f>
        <v>511300</v>
      </c>
      <c r="G322" s="22">
        <f>INDEX(Data[],MATCH($A322,Data[Dist],0),MATCH(G$6,Data[#Headers],0))</f>
        <v>2569413</v>
      </c>
      <c r="H322" s="22">
        <f>INDEX(Data[],MATCH($A322,Data[Dist],0),MATCH(H$6,Data[#Headers],0))-G322</f>
        <v>2556504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511301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511301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389042</v>
      </c>
      <c r="E323" s="163">
        <f>INDEX(Data[],MATCH($A323,Data[Dist],0),MATCH(E$6,Data[#Headers],0))</f>
        <v>389043</v>
      </c>
      <c r="F323" s="163">
        <f>INDEX(Data[],MATCH($A323,Data[Dist],0),MATCH(F$6,Data[#Headers],0))</f>
        <v>389041</v>
      </c>
      <c r="G323" s="22">
        <f>INDEX(Data[],MATCH($A323,Data[Dist],0),MATCH(G$6,Data[#Headers],0))</f>
        <v>1955190</v>
      </c>
      <c r="H323" s="22">
        <f>INDEX(Data[],MATCH($A323,Data[Dist],0),MATCH(H$6,Data[#Headers],0))-G323</f>
        <v>1945212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389042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389042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632971</v>
      </c>
      <c r="E324" s="163">
        <f>INDEX(Data[],MATCH($A324,Data[Dist],0),MATCH(E$6,Data[#Headers],0))</f>
        <v>632971</v>
      </c>
      <c r="F324" s="163">
        <f>INDEX(Data[],MATCH($A324,Data[Dist],0),MATCH(F$6,Data[#Headers],0))</f>
        <v>632969</v>
      </c>
      <c r="G324" s="22">
        <f>INDEX(Data[],MATCH($A324,Data[Dist],0),MATCH(G$6,Data[#Headers],0))</f>
        <v>3177995</v>
      </c>
      <c r="H324" s="22">
        <f>INDEX(Data[],MATCH($A324,Data[Dist],0),MATCH(H$6,Data[#Headers],0))-G324</f>
        <v>3164853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632971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632971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273798</v>
      </c>
      <c r="E325" s="163">
        <f>INDEX(Data[],MATCH($A325,Data[Dist],0),MATCH(E$6,Data[#Headers],0))</f>
        <v>273797</v>
      </c>
      <c r="F325" s="163">
        <f>INDEX(Data[],MATCH($A325,Data[Dist],0),MATCH(F$6,Data[#Headers],0))</f>
        <v>273798</v>
      </c>
      <c r="G325" s="22">
        <f>INDEX(Data[],MATCH($A325,Data[Dist],0),MATCH(G$6,Data[#Headers],0))</f>
        <v>1377422</v>
      </c>
      <c r="H325" s="22">
        <f>INDEX(Data[],MATCH($A325,Data[Dist],0),MATCH(H$6,Data[#Headers],0))-G325</f>
        <v>1368987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273798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273798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104258</v>
      </c>
      <c r="E326" s="163">
        <f>INDEX(Data[],MATCH($A326,Data[Dist],0),MATCH(E$6,Data[#Headers],0))</f>
        <v>104258</v>
      </c>
      <c r="F326" s="163">
        <f>INDEX(Data[],MATCH($A326,Data[Dist],0),MATCH(F$6,Data[#Headers],0))</f>
        <v>104258</v>
      </c>
      <c r="G326" s="22">
        <f>INDEX(Data[],MATCH($A326,Data[Dist],0),MATCH(G$6,Data[#Headers],0))</f>
        <v>524250</v>
      </c>
      <c r="H326" s="22">
        <f>INDEX(Data[],MATCH($A326,Data[Dist],0),MATCH(H$6,Data[#Headers],0))-G326</f>
        <v>521290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104258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104258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697746</v>
      </c>
      <c r="E327" s="163">
        <f>INDEX(Data[],MATCH($A327,Data[Dist],0),MATCH(E$6,Data[#Headers],0))</f>
        <v>697745</v>
      </c>
      <c r="F327" s="163">
        <f>INDEX(Data[],MATCH($A327,Data[Dist],0),MATCH(F$6,Data[#Headers],0))</f>
        <v>697746</v>
      </c>
      <c r="G327" s="22">
        <f>INDEX(Data[],MATCH($A327,Data[Dist],0),MATCH(G$6,Data[#Headers],0))</f>
        <v>3506822</v>
      </c>
      <c r="H327" s="22">
        <f>INDEX(Data[],MATCH($A327,Data[Dist],0),MATCH(H$6,Data[#Headers],0))-G327</f>
        <v>3488727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697746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697746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551624</v>
      </c>
      <c r="E328" s="163">
        <f>INDEX(Data[],MATCH($A328,Data[Dist],0),MATCH(E$6,Data[#Headers],0))</f>
        <v>551624</v>
      </c>
      <c r="F328" s="163">
        <f>INDEX(Data[],MATCH($A328,Data[Dist],0),MATCH(F$6,Data[#Headers],0))</f>
        <v>551624</v>
      </c>
      <c r="G328" s="22">
        <f>INDEX(Data[],MATCH($A328,Data[Dist],0),MATCH(G$6,Data[#Headers],0))</f>
        <v>2771476</v>
      </c>
      <c r="H328" s="22">
        <f>INDEX(Data[],MATCH($A328,Data[Dist],0),MATCH(H$6,Data[#Headers],0))-G328</f>
        <v>2758120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551624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551624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INDEX($A$7:$H$333,MATCH($S328,$A$7:$A$333,0),4)-Q328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195094</v>
      </c>
      <c r="E329" s="163">
        <f>INDEX(Data[],MATCH($A329,Data[Dist],0),MATCH(E$6,Data[#Headers],0))</f>
        <v>195094</v>
      </c>
      <c r="F329" s="163">
        <f>INDEX(Data[],MATCH($A329,Data[Dist],0),MATCH(F$6,Data[#Headers],0))</f>
        <v>195095</v>
      </c>
      <c r="G329" s="22">
        <f>INDEX(Data[],MATCH($A329,Data[Dist],0),MATCH(G$6,Data[#Headers],0))</f>
        <v>980442</v>
      </c>
      <c r="H329" s="22">
        <f>INDEX(Data[],MATCH($A329,Data[Dist],0),MATCH(H$6,Data[#Headers],0))-G329</f>
        <v>975471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195094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195094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1085268</v>
      </c>
      <c r="E330" s="163">
        <f>INDEX(Data[],MATCH($A330,Data[Dist],0),MATCH(E$6,Data[#Headers],0))</f>
        <v>1085268</v>
      </c>
      <c r="F330" s="163">
        <f>INDEX(Data[],MATCH($A330,Data[Dist],0),MATCH(F$6,Data[#Headers],0))</f>
        <v>1085267</v>
      </c>
      <c r="G330" s="22">
        <f>INDEX(Data[],MATCH($A330,Data[Dist],0),MATCH(G$6,Data[#Headers],0))</f>
        <v>5452780</v>
      </c>
      <c r="H330" s="22">
        <f>INDEX(Data[],MATCH($A330,Data[Dist],0),MATCH(H$6,Data[#Headers],0))-G330</f>
        <v>5426339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1085268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1085268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302070</v>
      </c>
      <c r="E331" s="163">
        <f>INDEX(Data[],MATCH($A331,Data[Dist],0),MATCH(E$6,Data[#Headers],0))</f>
        <v>302069</v>
      </c>
      <c r="F331" s="163">
        <f>INDEX(Data[],MATCH($A331,Data[Dist],0),MATCH(F$6,Data[#Headers],0))</f>
        <v>302070</v>
      </c>
      <c r="G331" s="22">
        <f>INDEX(Data[],MATCH($A331,Data[Dist],0),MATCH(G$6,Data[#Headers],0))</f>
        <v>1517798</v>
      </c>
      <c r="H331" s="22">
        <f>INDEX(Data[],MATCH($A331,Data[Dist],0),MATCH(H$6,Data[#Headers],0))-G331</f>
        <v>1510347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302070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302070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358080</v>
      </c>
      <c r="E332" s="163">
        <f>INDEX(Data[],MATCH($A332,Data[Dist],0),MATCH(E$6,Data[#Headers],0))</f>
        <v>358080</v>
      </c>
      <c r="F332" s="163">
        <f>INDEX(Data[],MATCH($A332,Data[Dist],0),MATCH(F$6,Data[#Headers],0))</f>
        <v>358078</v>
      </c>
      <c r="G332" s="22">
        <f>INDEX(Data[],MATCH($A332,Data[Dist],0),MATCH(G$6,Data[#Headers],0))</f>
        <v>1798808</v>
      </c>
      <c r="H332" s="22">
        <f>INDEX(Data[],MATCH($A332,Data[Dist],0),MATCH(H$6,Data[#Headers],0))-G332</f>
        <v>1790398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358080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358080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655679</v>
      </c>
      <c r="E333" s="163">
        <f>INDEX(Data[],MATCH($A333,Data[Dist],0),MATCH(E$6,Data[#Headers],0))</f>
        <v>655679</v>
      </c>
      <c r="F333" s="163">
        <f>INDEX(Data[],MATCH($A333,Data[Dist],0),MATCH(F$6,Data[#Headers],0))</f>
        <v>655678</v>
      </c>
      <c r="G333" s="22">
        <f>INDEX(Data[],MATCH($A333,Data[Dist],0),MATCH(G$6,Data[#Headers],0))</f>
        <v>3294339</v>
      </c>
      <c r="H333" s="22">
        <f>INDEX(Data[],MATCH($A333,Data[Dist],0),MATCH(H$6,Data[#Headers],0))-G333</f>
        <v>3278394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655679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655679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316856454</v>
      </c>
      <c r="E334" s="164">
        <f t="shared" si="24"/>
        <v>316856455</v>
      </c>
      <c r="F334" s="164">
        <f t="shared" si="24"/>
        <v>316856289</v>
      </c>
      <c r="G334" s="24">
        <f t="shared" si="24"/>
        <v>1591949238</v>
      </c>
      <c r="H334" s="24">
        <f t="shared" si="24"/>
        <v>1584282108</v>
      </c>
      <c r="Q334" s="21">
        <f>SUM(Q7:Q333)</f>
        <v>316856454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(January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January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253203</v>
      </c>
      <c r="I6" s="22">
        <f>INDEX(Data[],MATCH($A6,Data[Dist],0),MATCH(I$5,Data[#Headers],0))</f>
        <v>345759</v>
      </c>
      <c r="K6" s="69">
        <f>INDEX('Payment Total'!$A$7:$H$333,MATCH('Payment by Source'!$A6,'Payment Total'!$A$7:$A$333,0),4)-I6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2542737</v>
      </c>
      <c r="V6" s="155">
        <f>ROUND(U6/10,0)</f>
        <v>254274</v>
      </c>
      <c r="W6" s="155">
        <f>V6*10</f>
        <v>2542740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109175</v>
      </c>
      <c r="I7" s="22">
        <f>INDEX(Data[],MATCH($A7,Data[Dist],0),MATCH(I$5,Data[#Headers],0))</f>
        <v>150011</v>
      </c>
      <c r="K7" s="69">
        <f>INDEX('Payment Total'!$A$7:$H$333,MATCH('Payment by Source'!$A7,'Payment Total'!$A$7:$A$333,0),4)-I7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1096427</v>
      </c>
      <c r="V7" s="155">
        <f t="shared" ref="V7:V70" si="1">ROUND(U7/10,0)</f>
        <v>109643</v>
      </c>
      <c r="W7" s="155">
        <f t="shared" ref="W7:W70" si="2">V7*10</f>
        <v>1096430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1120356</v>
      </c>
      <c r="I8" s="22">
        <f>INDEX(Data[],MATCH($A8,Data[Dist],0),MATCH(I$5,Data[#Headers],0))</f>
        <v>1344931</v>
      </c>
      <c r="K8" s="69">
        <f>INDEX('Payment Total'!$A$7:$H$333,MATCH('Payment by Source'!$A8,'Payment Total'!$A$7:$A$333,0),4)-I8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11235309</v>
      </c>
      <c r="V8" s="155">
        <f t="shared" si="1"/>
        <v>1123531</v>
      </c>
      <c r="W8" s="155">
        <f t="shared" si="2"/>
        <v>11235310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291356</v>
      </c>
      <c r="I9" s="22">
        <f>INDEX(Data[],MATCH($A9,Data[Dist],0),MATCH(I$5,Data[#Headers],0))</f>
        <v>366912</v>
      </c>
      <c r="K9" s="69">
        <f>INDEX('Payment Total'!$A$7:$H$333,MATCH('Payment by Source'!$A9,'Payment Total'!$A$7:$A$333,0),4)-I9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2922102</v>
      </c>
      <c r="V9" s="155">
        <f t="shared" si="1"/>
        <v>292210</v>
      </c>
      <c r="W9" s="155">
        <f t="shared" si="2"/>
        <v>2922100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87252</v>
      </c>
      <c r="I10" s="22">
        <f>INDEX(Data[],MATCH($A10,Data[Dist],0),MATCH(I$5,Data[#Headers],0))</f>
        <v>112448</v>
      </c>
      <c r="K10" s="69">
        <f>INDEX('Payment Total'!$A$7:$H$333,MATCH('Payment by Source'!$A10,'Payment Total'!$A$7:$A$333,0),4)-I10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875943</v>
      </c>
      <c r="V10" s="155">
        <f t="shared" si="1"/>
        <v>87594</v>
      </c>
      <c r="W10" s="155">
        <f t="shared" si="2"/>
        <v>875940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659785</v>
      </c>
      <c r="I11" s="22">
        <f>INDEX(Data[],MATCH($A11,Data[Dist],0),MATCH(I$5,Data[#Headers],0))</f>
        <v>807146</v>
      </c>
      <c r="K11" s="69">
        <f>INDEX('Payment Total'!$A$7:$H$333,MATCH('Payment by Source'!$A11,'Payment Total'!$A$7:$A$333,0),4)-I11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6616067</v>
      </c>
      <c r="V11" s="155">
        <f t="shared" si="1"/>
        <v>661607</v>
      </c>
      <c r="W11" s="155">
        <f t="shared" si="2"/>
        <v>6616070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238862</v>
      </c>
      <c r="I12" s="22">
        <f>INDEX(Data[],MATCH($A12,Data[Dist],0),MATCH(I$5,Data[#Headers],0))</f>
        <v>309116</v>
      </c>
      <c r="K12" s="69">
        <f>INDEX('Payment Total'!$A$7:$H$333,MATCH('Payment by Source'!$A12,'Payment Total'!$A$7:$A$333,0),4)-I12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2396794</v>
      </c>
      <c r="V12" s="155">
        <f t="shared" si="1"/>
        <v>239679</v>
      </c>
      <c r="W12" s="155">
        <f t="shared" si="2"/>
        <v>2396790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113780</v>
      </c>
      <c r="I13" s="22">
        <f>INDEX(Data[],MATCH($A13,Data[Dist],0),MATCH(I$5,Data[#Headers],0))</f>
        <v>148411</v>
      </c>
      <c r="K13" s="69">
        <f>INDEX('Payment Total'!$A$7:$H$333,MATCH('Payment by Source'!$A13,'Payment Total'!$A$7:$A$333,0),4)-I13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1141810</v>
      </c>
      <c r="V13" s="155">
        <f t="shared" si="1"/>
        <v>114181</v>
      </c>
      <c r="W13" s="155">
        <f t="shared" si="2"/>
        <v>1141810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556379</v>
      </c>
      <c r="I14" s="22">
        <f>INDEX(Data[],MATCH($A14,Data[Dist],0),MATCH(I$5,Data[#Headers],0))</f>
        <v>738878</v>
      </c>
      <c r="K14" s="69">
        <f>INDEX('Payment Total'!$A$7:$H$333,MATCH('Payment by Source'!$A14,'Payment Total'!$A$7:$A$333,0),4)-I14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5584103</v>
      </c>
      <c r="V14" s="155">
        <f t="shared" si="1"/>
        <v>558410</v>
      </c>
      <c r="W14" s="155">
        <f t="shared" si="2"/>
        <v>5584100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481413</v>
      </c>
      <c r="I15" s="22">
        <f>INDEX(Data[],MATCH($A15,Data[Dist],0),MATCH(I$5,Data[#Headers],0))</f>
        <v>622950</v>
      </c>
      <c r="K15" s="69">
        <f>INDEX('Payment Total'!$A$7:$H$333,MATCH('Payment by Source'!$A15,'Payment Total'!$A$7:$A$333,0),4)-I15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4831096</v>
      </c>
      <c r="V15" s="155">
        <f t="shared" si="1"/>
        <v>483110</v>
      </c>
      <c r="W15" s="155">
        <f t="shared" si="2"/>
        <v>4831100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262185</v>
      </c>
      <c r="I16" s="22">
        <f>INDEX(Data[],MATCH($A16,Data[Dist],0),MATCH(I$5,Data[#Headers],0))</f>
        <v>337631</v>
      </c>
      <c r="K16" s="69">
        <f>INDEX('Payment Total'!$A$7:$H$333,MATCH('Payment by Source'!$A16,'Payment Total'!$A$7:$A$333,0),4)-I16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2630758</v>
      </c>
      <c r="V16" s="155">
        <f t="shared" si="1"/>
        <v>263076</v>
      </c>
      <c r="W16" s="155">
        <f t="shared" si="2"/>
        <v>2630760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360757</v>
      </c>
      <c r="I17" s="22">
        <f>INDEX(Data[],MATCH($A17,Data[Dist],0),MATCH(I$5,Data[#Headers],0))</f>
        <v>480438</v>
      </c>
      <c r="K17" s="69">
        <f>INDEX('Payment Total'!$A$7:$H$333,MATCH('Payment by Source'!$A17,'Payment Total'!$A$7:$A$333,0),4)-I17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3620654</v>
      </c>
      <c r="V17" s="155">
        <f t="shared" si="1"/>
        <v>362065</v>
      </c>
      <c r="W17" s="155">
        <f t="shared" si="2"/>
        <v>3620650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1451191</v>
      </c>
      <c r="I18" s="22">
        <f>INDEX(Data[],MATCH($A18,Data[Dist],0),MATCH(I$5,Data[#Headers],0))</f>
        <v>2029375</v>
      </c>
      <c r="K18" s="69">
        <f>INDEX('Payment Total'!$A$7:$H$333,MATCH('Payment by Source'!$A18,'Payment Total'!$A$7:$A$333,0),4)-I18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14580813</v>
      </c>
      <c r="V18" s="155">
        <f t="shared" si="1"/>
        <v>1458081</v>
      </c>
      <c r="W18" s="155">
        <f t="shared" si="2"/>
        <v>14580810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683883</v>
      </c>
      <c r="I19" s="22">
        <f>INDEX(Data[],MATCH($A19,Data[Dist],0),MATCH(I$5,Data[#Headers],0))</f>
        <v>850924</v>
      </c>
      <c r="K19" s="69">
        <f>INDEX('Payment Total'!$A$7:$H$333,MATCH('Payment by Source'!$A19,'Payment Total'!$A$7:$A$333,0),4)-I19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6859197</v>
      </c>
      <c r="V19" s="155">
        <f t="shared" si="1"/>
        <v>685920</v>
      </c>
      <c r="W19" s="155">
        <f t="shared" si="2"/>
        <v>6859200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99577</v>
      </c>
      <c r="I20" s="22">
        <f>INDEX(Data[],MATCH($A20,Data[Dist],0),MATCH(I$5,Data[#Headers],0))</f>
        <v>129631</v>
      </c>
      <c r="K20" s="69">
        <f>INDEX('Payment Total'!$A$7:$H$333,MATCH('Payment by Source'!$A20,'Payment Total'!$A$7:$A$333,0),4)-I20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999206</v>
      </c>
      <c r="V20" s="155">
        <f t="shared" si="1"/>
        <v>99921</v>
      </c>
      <c r="W20" s="155">
        <f t="shared" si="2"/>
        <v>999210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6124986</v>
      </c>
      <c r="I21" s="22">
        <f>INDEX(Data[],MATCH($A21,Data[Dist],0),MATCH(I$5,Data[#Headers],0))</f>
        <v>7489865</v>
      </c>
      <c r="K21" s="69">
        <f>INDEX('Payment Total'!$A$7:$H$333,MATCH('Payment by Source'!$A21,'Payment Total'!$A$7:$A$333,0),4)-I21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61442223</v>
      </c>
      <c r="V21" s="155">
        <f t="shared" si="1"/>
        <v>6144222</v>
      </c>
      <c r="W21" s="155">
        <f t="shared" si="2"/>
        <v>61442220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418129</v>
      </c>
      <c r="I22" s="22">
        <f>INDEX(Data[],MATCH($A22,Data[Dist],0),MATCH(I$5,Data[#Headers],0))</f>
        <v>527748</v>
      </c>
      <c r="K22" s="69">
        <f>INDEX('Payment Total'!$A$7:$H$333,MATCH('Payment by Source'!$A22,'Payment Total'!$A$7:$A$333,0),4)-I22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4193887</v>
      </c>
      <c r="V22" s="155">
        <f t="shared" si="1"/>
        <v>419389</v>
      </c>
      <c r="W22" s="155">
        <f t="shared" si="2"/>
        <v>4193890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106025</v>
      </c>
      <c r="I23" s="22">
        <f>INDEX(Data[],MATCH($A23,Data[Dist],0),MATCH(I$5,Data[#Headers],0))</f>
        <v>160212</v>
      </c>
      <c r="K23" s="69">
        <f>INDEX('Payment Total'!$A$7:$H$333,MATCH('Payment by Source'!$A23,'Payment Total'!$A$7:$A$333,0),4)-I23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1066594</v>
      </c>
      <c r="V23" s="155">
        <f t="shared" si="1"/>
        <v>106659</v>
      </c>
      <c r="W23" s="155">
        <f t="shared" si="2"/>
        <v>1066590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69024</v>
      </c>
      <c r="I24" s="22">
        <f>INDEX(Data[],MATCH($A24,Data[Dist],0),MATCH(I$5,Data[#Headers],0))</f>
        <v>106858</v>
      </c>
      <c r="K24" s="69">
        <f>INDEX('Payment Total'!$A$7:$H$333,MATCH('Payment by Source'!$A24,'Payment Total'!$A$7:$A$333,0),4)-I24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694642</v>
      </c>
      <c r="V24" s="155">
        <f t="shared" si="1"/>
        <v>69464</v>
      </c>
      <c r="W24" s="155">
        <f t="shared" si="2"/>
        <v>694640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726143</v>
      </c>
      <c r="I25" s="22">
        <f>INDEX(Data[],MATCH($A25,Data[Dist],0),MATCH(I$5,Data[#Headers],0))</f>
        <v>908691</v>
      </c>
      <c r="K25" s="69">
        <f>INDEX('Payment Total'!$A$7:$H$333,MATCH('Payment by Source'!$A25,'Payment Total'!$A$7:$A$333,0),4)-I25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7282548</v>
      </c>
      <c r="V25" s="155">
        <f t="shared" si="1"/>
        <v>728255</v>
      </c>
      <c r="W25" s="155">
        <f t="shared" si="2"/>
        <v>7282550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229215</v>
      </c>
      <c r="I26" s="22">
        <f>INDEX(Data[],MATCH($A26,Data[Dist],0),MATCH(I$5,Data[#Headers],0))</f>
        <v>297458</v>
      </c>
      <c r="K26" s="69">
        <f>INDEX('Payment Total'!$A$7:$H$333,MATCH('Payment by Source'!$A26,'Payment Total'!$A$7:$A$333,0),4)-I26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2300101</v>
      </c>
      <c r="V26" s="155">
        <f t="shared" si="1"/>
        <v>230010</v>
      </c>
      <c r="W26" s="155">
        <f t="shared" si="2"/>
        <v>2300100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278389</v>
      </c>
      <c r="I27" s="22">
        <f>INDEX(Data[],MATCH($A27,Data[Dist],0),MATCH(I$5,Data[#Headers],0))</f>
        <v>376227</v>
      </c>
      <c r="K27" s="69">
        <f>INDEX('Payment Total'!$A$7:$H$333,MATCH('Payment by Source'!$A27,'Payment Total'!$A$7:$A$333,0),4)-I27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2795841</v>
      </c>
      <c r="V27" s="155">
        <f t="shared" si="1"/>
        <v>279584</v>
      </c>
      <c r="W27" s="155">
        <f t="shared" si="2"/>
        <v>2795840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923746</v>
      </c>
      <c r="I28" s="22">
        <f>INDEX(Data[],MATCH($A28,Data[Dist],0),MATCH(I$5,Data[#Headers],0))</f>
        <v>1143219</v>
      </c>
      <c r="K28" s="69">
        <f>INDEX('Payment Total'!$A$7:$H$333,MATCH('Payment by Source'!$A28,'Payment Total'!$A$7:$A$333,0),4)-I28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9263519</v>
      </c>
      <c r="V28" s="155">
        <f t="shared" si="1"/>
        <v>926352</v>
      </c>
      <c r="W28" s="155">
        <f t="shared" si="2"/>
        <v>9263520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187829</v>
      </c>
      <c r="I29" s="22">
        <f>INDEX(Data[],MATCH($A29,Data[Dist],0),MATCH(I$5,Data[#Headers],0))</f>
        <v>235935</v>
      </c>
      <c r="K29" s="69">
        <f>INDEX('Payment Total'!$A$7:$H$333,MATCH('Payment by Source'!$A29,'Payment Total'!$A$7:$A$333,0),4)-I29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1883692</v>
      </c>
      <c r="V29" s="155">
        <f t="shared" si="1"/>
        <v>188369</v>
      </c>
      <c r="W29" s="155">
        <f t="shared" si="2"/>
        <v>1883690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196780</v>
      </c>
      <c r="I30" s="22">
        <f>INDEX(Data[],MATCH($A30,Data[Dist],0),MATCH(I$5,Data[#Headers],0))</f>
        <v>259250</v>
      </c>
      <c r="K30" s="69">
        <f>INDEX('Payment Total'!$A$7:$H$333,MATCH('Payment by Source'!$A30,'Payment Total'!$A$7:$A$333,0),4)-I30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1975592</v>
      </c>
      <c r="V30" s="155">
        <f t="shared" si="1"/>
        <v>197559</v>
      </c>
      <c r="W30" s="155">
        <f t="shared" si="2"/>
        <v>1975590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232036</v>
      </c>
      <c r="I31" s="22">
        <f>INDEX(Data[],MATCH($A31,Data[Dist],0),MATCH(I$5,Data[#Headers],0))</f>
        <v>302067</v>
      </c>
      <c r="K31" s="69">
        <f>INDEX('Payment Total'!$A$7:$H$333,MATCH('Payment by Source'!$A31,'Payment Total'!$A$7:$A$333,0),4)-I31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2328117</v>
      </c>
      <c r="V31" s="155">
        <f t="shared" si="1"/>
        <v>232812</v>
      </c>
      <c r="W31" s="155">
        <f t="shared" si="2"/>
        <v>2328120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232841</v>
      </c>
      <c r="I32" s="22">
        <f>INDEX(Data[],MATCH($A32,Data[Dist],0),MATCH(I$5,Data[#Headers],0))</f>
        <v>291980</v>
      </c>
      <c r="K32" s="69">
        <f>INDEX('Payment Total'!$A$7:$H$333,MATCH('Payment by Source'!$A32,'Payment Total'!$A$7:$A$333,0),4)-I32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2335816</v>
      </c>
      <c r="V32" s="155">
        <f t="shared" si="1"/>
        <v>233582</v>
      </c>
      <c r="W32" s="155">
        <f t="shared" si="2"/>
        <v>2335820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251648</v>
      </c>
      <c r="I33" s="22">
        <f>INDEX(Data[],MATCH($A33,Data[Dist],0),MATCH(I$5,Data[#Headers],0))</f>
        <v>344154</v>
      </c>
      <c r="K33" s="69">
        <f>INDEX('Payment Total'!$A$7:$H$333,MATCH('Payment by Source'!$A33,'Payment Total'!$A$7:$A$333,0),4)-I33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2525846</v>
      </c>
      <c r="V33" s="155">
        <f t="shared" si="1"/>
        <v>252585</v>
      </c>
      <c r="W33" s="155">
        <f t="shared" si="2"/>
        <v>2525850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378946</v>
      </c>
      <c r="I34" s="22">
        <f>INDEX(Data[],MATCH($A34,Data[Dist],0),MATCH(I$5,Data[#Headers],0))</f>
        <v>472905</v>
      </c>
      <c r="K34" s="69">
        <f>INDEX('Payment Total'!$A$7:$H$333,MATCH('Payment by Source'!$A34,'Payment Total'!$A$7:$A$333,0),4)-I34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3801595</v>
      </c>
      <c r="V34" s="155">
        <f t="shared" si="1"/>
        <v>380160</v>
      </c>
      <c r="W34" s="155">
        <f t="shared" si="2"/>
        <v>3801600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93325</v>
      </c>
      <c r="I35" s="22">
        <f>INDEX(Data[],MATCH($A35,Data[Dist],0),MATCH(I$5,Data[#Headers],0))</f>
        <v>117024</v>
      </c>
      <c r="K35" s="69">
        <f>INDEX('Payment Total'!$A$7:$H$333,MATCH('Payment by Source'!$A35,'Payment Total'!$A$7:$A$333,0),4)-I35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936460</v>
      </c>
      <c r="V35" s="155">
        <f t="shared" si="1"/>
        <v>93646</v>
      </c>
      <c r="W35" s="155">
        <f t="shared" si="2"/>
        <v>936460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667370</v>
      </c>
      <c r="I36" s="22">
        <f>INDEX(Data[],MATCH($A36,Data[Dist],0),MATCH(I$5,Data[#Headers],0))</f>
        <v>867690</v>
      </c>
      <c r="K36" s="69">
        <f>INDEX('Payment Total'!$A$7:$H$333,MATCH('Payment by Source'!$A36,'Payment Total'!$A$7:$A$333,0),4)-I36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6697475</v>
      </c>
      <c r="V36" s="155">
        <f t="shared" si="1"/>
        <v>669748</v>
      </c>
      <c r="W36" s="155">
        <f t="shared" si="2"/>
        <v>6697480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1992995</v>
      </c>
      <c r="I37" s="22">
        <f>INDEX(Data[],MATCH($A37,Data[Dist],0),MATCH(I$5,Data[#Headers],0))</f>
        <v>2519805</v>
      </c>
      <c r="K37" s="69">
        <f>INDEX('Payment Total'!$A$7:$H$333,MATCH('Payment by Source'!$A37,'Payment Total'!$A$7:$A$333,0),4)-I37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19994415</v>
      </c>
      <c r="V37" s="155">
        <f t="shared" si="1"/>
        <v>1999442</v>
      </c>
      <c r="W37" s="155">
        <f t="shared" si="2"/>
        <v>19994420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324046</v>
      </c>
      <c r="I38" s="22">
        <f>INDEX(Data[],MATCH($A38,Data[Dist],0),MATCH(I$5,Data[#Headers],0))</f>
        <v>438131</v>
      </c>
      <c r="K38" s="69">
        <f>INDEX('Payment Total'!$A$7:$H$333,MATCH('Payment by Source'!$A38,'Payment Total'!$A$7:$A$333,0),4)-I38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3254258</v>
      </c>
      <c r="V38" s="155">
        <f t="shared" si="1"/>
        <v>325426</v>
      </c>
      <c r="W38" s="155">
        <f t="shared" si="2"/>
        <v>3254260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1340882</v>
      </c>
      <c r="I39" s="22">
        <f>INDEX(Data[],MATCH($A39,Data[Dist],0),MATCH(I$5,Data[#Headers],0))</f>
        <v>1625853</v>
      </c>
      <c r="K39" s="69">
        <f>INDEX('Payment Total'!$A$7:$H$333,MATCH('Payment by Source'!$A39,'Payment Total'!$A$7:$A$333,0),4)-I39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13445426</v>
      </c>
      <c r="V39" s="155">
        <f t="shared" si="1"/>
        <v>1344543</v>
      </c>
      <c r="W39" s="155">
        <f t="shared" si="2"/>
        <v>13445430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1224537</v>
      </c>
      <c r="I40" s="22">
        <f>INDEX(Data[],MATCH($A40,Data[Dist],0),MATCH(I$5,Data[#Headers],0))</f>
        <v>1487860</v>
      </c>
      <c r="K40" s="69">
        <f>INDEX('Payment Total'!$A$7:$H$333,MATCH('Payment by Source'!$A40,'Payment Total'!$A$7:$A$333,0),4)-I40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12277386</v>
      </c>
      <c r="V40" s="155">
        <f t="shared" si="1"/>
        <v>1227739</v>
      </c>
      <c r="W40" s="155">
        <f t="shared" si="2"/>
        <v>12277390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298647</v>
      </c>
      <c r="I41" s="22">
        <f>INDEX(Data[],MATCH($A41,Data[Dist],0),MATCH(I$5,Data[#Headers],0))</f>
        <v>387434</v>
      </c>
      <c r="K41" s="69">
        <f>INDEX('Payment Total'!$A$7:$H$333,MATCH('Payment by Source'!$A41,'Payment Total'!$A$7:$A$333,0),4)-I41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2995886</v>
      </c>
      <c r="V41" s="155">
        <f t="shared" si="1"/>
        <v>299589</v>
      </c>
      <c r="W41" s="155">
        <f t="shared" si="2"/>
        <v>2995890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225569</v>
      </c>
      <c r="I42" s="22">
        <f>INDEX(Data[],MATCH($A42,Data[Dist],0),MATCH(I$5,Data[#Headers],0))</f>
        <v>303259</v>
      </c>
      <c r="K42" s="69">
        <f>INDEX('Payment Total'!$A$7:$H$333,MATCH('Payment by Source'!$A42,'Payment Total'!$A$7:$A$333,0),4)-I42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2264660</v>
      </c>
      <c r="V42" s="155">
        <f t="shared" si="1"/>
        <v>226466</v>
      </c>
      <c r="W42" s="155">
        <f t="shared" si="2"/>
        <v>2264660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257221</v>
      </c>
      <c r="I43" s="22">
        <f>INDEX(Data[],MATCH($A43,Data[Dist],0),MATCH(I$5,Data[#Headers],0))</f>
        <v>331440</v>
      </c>
      <c r="K43" s="69">
        <f>INDEX('Payment Total'!$A$7:$H$333,MATCH('Payment by Source'!$A43,'Payment Total'!$A$7:$A$333,0),4)-I43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2580735</v>
      </c>
      <c r="V43" s="155">
        <f t="shared" si="1"/>
        <v>258074</v>
      </c>
      <c r="W43" s="155">
        <f t="shared" si="2"/>
        <v>2580740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114253</v>
      </c>
      <c r="I44" s="22">
        <f>INDEX(Data[],MATCH($A44,Data[Dist],0),MATCH(I$5,Data[#Headers],0))</f>
        <v>174949</v>
      </c>
      <c r="K44" s="69">
        <f>INDEX('Payment Total'!$A$7:$H$333,MATCH('Payment by Source'!$A44,'Payment Total'!$A$7:$A$333,0),4)-I44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1149097</v>
      </c>
      <c r="V44" s="155">
        <f t="shared" si="1"/>
        <v>114910</v>
      </c>
      <c r="W44" s="155">
        <f t="shared" si="2"/>
        <v>1149100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2476699</v>
      </c>
      <c r="I45" s="22">
        <f>INDEX(Data[],MATCH($A45,Data[Dist],0),MATCH(I$5,Data[#Headers],0))</f>
        <v>2960383</v>
      </c>
      <c r="K45" s="69">
        <f>INDEX('Payment Total'!$A$7:$H$333,MATCH('Payment by Source'!$A45,'Payment Total'!$A$7:$A$333,0),4)-I45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24828956</v>
      </c>
      <c r="V45" s="155">
        <f t="shared" si="1"/>
        <v>2482896</v>
      </c>
      <c r="W45" s="155">
        <f t="shared" si="2"/>
        <v>24828960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115776</v>
      </c>
      <c r="I46" s="22">
        <f>INDEX(Data[],MATCH($A46,Data[Dist],0),MATCH(I$5,Data[#Headers],0))</f>
        <v>183031</v>
      </c>
      <c r="K46" s="69">
        <f>INDEX('Payment Total'!$A$7:$H$333,MATCH('Payment by Source'!$A46,'Payment Total'!$A$7:$A$333,0),4)-I46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1165582</v>
      </c>
      <c r="V46" s="155">
        <f t="shared" si="1"/>
        <v>116558</v>
      </c>
      <c r="W46" s="155">
        <f t="shared" si="2"/>
        <v>1165580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114260</v>
      </c>
      <c r="I47" s="22">
        <f>INDEX(Data[],MATCH($A47,Data[Dist],0),MATCH(I$5,Data[#Headers],0))</f>
        <v>150613</v>
      </c>
      <c r="K47" s="69">
        <f>INDEX('Payment Total'!$A$7:$H$333,MATCH('Payment by Source'!$A47,'Payment Total'!$A$7:$A$333,0),4)-I47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1146547</v>
      </c>
      <c r="V47" s="155">
        <f t="shared" si="1"/>
        <v>114655</v>
      </c>
      <c r="W47" s="155">
        <f t="shared" si="2"/>
        <v>1146550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181339</v>
      </c>
      <c r="I48" s="22">
        <f>INDEX(Data[],MATCH($A48,Data[Dist],0),MATCH(I$5,Data[#Headers],0))</f>
        <v>238746</v>
      </c>
      <c r="K48" s="69">
        <f>INDEX('Payment Total'!$A$7:$H$333,MATCH('Payment by Source'!$A48,'Payment Total'!$A$7:$A$333,0),4)-I48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1819596</v>
      </c>
      <c r="V48" s="155">
        <f t="shared" si="1"/>
        <v>181960</v>
      </c>
      <c r="W48" s="155">
        <f t="shared" si="2"/>
        <v>1819600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380530</v>
      </c>
      <c r="I49" s="22">
        <f>INDEX(Data[],MATCH($A49,Data[Dist],0),MATCH(I$5,Data[#Headers],0))</f>
        <v>488675</v>
      </c>
      <c r="K49" s="69">
        <f>INDEX('Payment Total'!$A$7:$H$333,MATCH('Payment by Source'!$A49,'Payment Total'!$A$7:$A$333,0),4)-I49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3818160</v>
      </c>
      <c r="V49" s="155">
        <f t="shared" si="1"/>
        <v>381816</v>
      </c>
      <c r="W49" s="155">
        <f t="shared" si="2"/>
        <v>3818160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362868</v>
      </c>
      <c r="I50" s="22">
        <f>INDEX(Data[],MATCH($A50,Data[Dist],0),MATCH(I$5,Data[#Headers],0))</f>
        <v>452196</v>
      </c>
      <c r="K50" s="69">
        <f>INDEX('Payment Total'!$A$7:$H$333,MATCH('Payment by Source'!$A50,'Payment Total'!$A$7:$A$333,0),4)-I50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3638045</v>
      </c>
      <c r="V50" s="155">
        <f t="shared" si="1"/>
        <v>363805</v>
      </c>
      <c r="W50" s="155">
        <f t="shared" si="2"/>
        <v>3638050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1215098</v>
      </c>
      <c r="I51" s="22">
        <f>INDEX(Data[],MATCH($A51,Data[Dist],0),MATCH(I$5,Data[#Headers],0))</f>
        <v>1464790</v>
      </c>
      <c r="K51" s="69">
        <f>INDEX('Payment Total'!$A$7:$H$333,MATCH('Payment by Source'!$A51,'Payment Total'!$A$7:$A$333,0),4)-I51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12181891</v>
      </c>
      <c r="V51" s="155">
        <f t="shared" si="1"/>
        <v>1218189</v>
      </c>
      <c r="W51" s="155">
        <f t="shared" si="2"/>
        <v>12181890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668911</v>
      </c>
      <c r="I52" s="22">
        <f>INDEX(Data[],MATCH($A52,Data[Dist],0),MATCH(I$5,Data[#Headers],0))</f>
        <v>915507</v>
      </c>
      <c r="K52" s="69">
        <f>INDEX('Payment Total'!$A$7:$H$333,MATCH('Payment by Source'!$A52,'Payment Total'!$A$7:$A$333,0),4)-I52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6716139</v>
      </c>
      <c r="V52" s="155">
        <f t="shared" si="1"/>
        <v>671614</v>
      </c>
      <c r="W52" s="155">
        <f t="shared" si="2"/>
        <v>6716140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2791577</v>
      </c>
      <c r="I53" s="22">
        <f>INDEX(Data[],MATCH($A53,Data[Dist],0),MATCH(I$5,Data[#Headers],0))</f>
        <v>3454560</v>
      </c>
      <c r="K53" s="69">
        <f>INDEX('Payment Total'!$A$7:$H$333,MATCH('Payment by Source'!$A53,'Payment Total'!$A$7:$A$333,0),4)-I53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28002178</v>
      </c>
      <c r="V53" s="155">
        <f t="shared" si="1"/>
        <v>2800218</v>
      </c>
      <c r="W53" s="155">
        <f t="shared" si="2"/>
        <v>28002180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8699916</v>
      </c>
      <c r="I54" s="22">
        <f>INDEX(Data[],MATCH($A54,Data[Dist],0),MATCH(I$5,Data[#Headers],0))</f>
        <v>10765761</v>
      </c>
      <c r="K54" s="69">
        <f>INDEX('Payment Total'!$A$7:$H$333,MATCH('Payment by Source'!$A54,'Payment Total'!$A$7:$A$333,0),4)-I54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87256280</v>
      </c>
      <c r="V54" s="155">
        <f t="shared" si="1"/>
        <v>8725628</v>
      </c>
      <c r="W54" s="155">
        <f t="shared" si="2"/>
        <v>87256280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759056</v>
      </c>
      <c r="I55" s="22">
        <f>INDEX(Data[],MATCH($A55,Data[Dist],0),MATCH(I$5,Data[#Headers],0))</f>
        <v>934965</v>
      </c>
      <c r="K55" s="69">
        <f>INDEX('Payment Total'!$A$7:$H$333,MATCH('Payment by Source'!$A55,'Payment Total'!$A$7:$A$333,0),4)-I55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7610852</v>
      </c>
      <c r="V55" s="155">
        <f t="shared" si="1"/>
        <v>761085</v>
      </c>
      <c r="W55" s="155">
        <f t="shared" si="2"/>
        <v>7610850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854812</v>
      </c>
      <c r="I56" s="22">
        <f>INDEX(Data[],MATCH($A56,Data[Dist],0),MATCH(I$5,Data[#Headers],0))</f>
        <v>1027676</v>
      </c>
      <c r="K56" s="69">
        <f>INDEX('Payment Total'!$A$7:$H$333,MATCH('Payment by Source'!$A56,'Payment Total'!$A$7:$A$333,0),4)-I56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8569532</v>
      </c>
      <c r="V56" s="155">
        <f t="shared" si="1"/>
        <v>856953</v>
      </c>
      <c r="W56" s="155">
        <f t="shared" si="2"/>
        <v>8569530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342742</v>
      </c>
      <c r="I57" s="22">
        <f>INDEX(Data[],MATCH($A57,Data[Dist],0),MATCH(I$5,Data[#Headers],0))</f>
        <v>454432</v>
      </c>
      <c r="K57" s="69">
        <f>INDEX('Payment Total'!$A$7:$H$333,MATCH('Payment by Source'!$A57,'Payment Total'!$A$7:$A$333,0),4)-I57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3439628</v>
      </c>
      <c r="V57" s="155">
        <f t="shared" si="1"/>
        <v>343963</v>
      </c>
      <c r="W57" s="155">
        <f t="shared" si="2"/>
        <v>3439630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205058</v>
      </c>
      <c r="I58" s="22">
        <f>INDEX(Data[],MATCH($A58,Data[Dist],0),MATCH(I$5,Data[#Headers],0))</f>
        <v>262239</v>
      </c>
      <c r="K58" s="69">
        <f>INDEX('Payment Total'!$A$7:$H$333,MATCH('Payment by Source'!$A58,'Payment Total'!$A$7:$A$333,0),4)-I58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2057312</v>
      </c>
      <c r="V58" s="155">
        <f t="shared" si="1"/>
        <v>205731</v>
      </c>
      <c r="W58" s="155">
        <f t="shared" si="2"/>
        <v>2057310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731580</v>
      </c>
      <c r="I59" s="22">
        <f>INDEX(Data[],MATCH($A59,Data[Dist],0),MATCH(I$5,Data[#Headers],0))</f>
        <v>925752</v>
      </c>
      <c r="K59" s="69">
        <f>INDEX('Payment Total'!$A$7:$H$333,MATCH('Payment by Source'!$A59,'Payment Total'!$A$7:$A$333,0),4)-I59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7338959</v>
      </c>
      <c r="V59" s="155">
        <f t="shared" si="1"/>
        <v>733896</v>
      </c>
      <c r="W59" s="155">
        <f t="shared" si="2"/>
        <v>7338960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262850</v>
      </c>
      <c r="I60" s="22">
        <f>INDEX(Data[],MATCH($A60,Data[Dist],0),MATCH(I$5,Data[#Headers],0))</f>
        <v>327014</v>
      </c>
      <c r="K60" s="69">
        <f>INDEX('Payment Total'!$A$7:$H$333,MATCH('Payment by Source'!$A60,'Payment Total'!$A$7:$A$333,0),4)-I60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2636117</v>
      </c>
      <c r="V60" s="155">
        <f t="shared" si="1"/>
        <v>263612</v>
      </c>
      <c r="W60" s="155">
        <f t="shared" si="2"/>
        <v>2636120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412858</v>
      </c>
      <c r="I61" s="22">
        <f>INDEX(Data[],MATCH($A61,Data[Dist],0),MATCH(I$5,Data[#Headers],0))</f>
        <v>498341</v>
      </c>
      <c r="K61" s="69">
        <f>INDEX('Payment Total'!$A$7:$H$333,MATCH('Payment by Source'!$A61,'Payment Total'!$A$7:$A$333,0),4)-I61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4138852</v>
      </c>
      <c r="V61" s="155">
        <f t="shared" si="1"/>
        <v>413885</v>
      </c>
      <c r="W61" s="155">
        <f t="shared" si="2"/>
        <v>4138850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367910</v>
      </c>
      <c r="I62" s="22">
        <f>INDEX(Data[],MATCH($A62,Data[Dist],0),MATCH(I$5,Data[#Headers],0))</f>
        <v>465536</v>
      </c>
      <c r="K62" s="69">
        <f>INDEX('Payment Total'!$A$7:$H$333,MATCH('Payment by Source'!$A62,'Payment Total'!$A$7:$A$333,0),4)-I62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3690948</v>
      </c>
      <c r="V62" s="155">
        <f t="shared" si="1"/>
        <v>369095</v>
      </c>
      <c r="W62" s="155">
        <f t="shared" si="2"/>
        <v>3690950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717881</v>
      </c>
      <c r="I63" s="22">
        <f>INDEX(Data[],MATCH($A63,Data[Dist],0),MATCH(I$5,Data[#Headers],0))</f>
        <v>876100</v>
      </c>
      <c r="K63" s="69">
        <f>INDEX('Payment Total'!$A$7:$H$333,MATCH('Payment by Source'!$A63,'Payment Total'!$A$7:$A$333,0),4)-I63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7198681</v>
      </c>
      <c r="V63" s="155">
        <f t="shared" si="1"/>
        <v>719868</v>
      </c>
      <c r="W63" s="155">
        <f t="shared" si="2"/>
        <v>7198680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842422</v>
      </c>
      <c r="I64" s="22">
        <f>INDEX(Data[],MATCH($A64,Data[Dist],0),MATCH(I$5,Data[#Headers],0))</f>
        <v>1045863</v>
      </c>
      <c r="K64" s="69">
        <f>INDEX('Payment Total'!$A$7:$H$333,MATCH('Payment by Source'!$A64,'Payment Total'!$A$7:$A$333,0),4)-I64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8448970</v>
      </c>
      <c r="V64" s="155">
        <f t="shared" si="1"/>
        <v>844897</v>
      </c>
      <c r="W64" s="155">
        <f t="shared" si="2"/>
        <v>8448970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109530</v>
      </c>
      <c r="I65" s="22">
        <f>INDEX(Data[],MATCH($A65,Data[Dist],0),MATCH(I$5,Data[#Headers],0))</f>
        <v>146403</v>
      </c>
      <c r="K65" s="69">
        <f>INDEX('Payment Total'!$A$7:$H$333,MATCH('Payment by Source'!$A65,'Payment Total'!$A$7:$A$333,0),4)-I65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1099484</v>
      </c>
      <c r="V65" s="155">
        <f t="shared" si="1"/>
        <v>109948</v>
      </c>
      <c r="W65" s="155">
        <f t="shared" si="2"/>
        <v>1099480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555156</v>
      </c>
      <c r="I66" s="22">
        <f>INDEX(Data[],MATCH($A66,Data[Dist],0),MATCH(I$5,Data[#Headers],0))</f>
        <v>684318</v>
      </c>
      <c r="K66" s="69">
        <f>INDEX('Payment Total'!$A$7:$H$333,MATCH('Payment by Source'!$A66,'Payment Total'!$A$7:$A$333,0),4)-I66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5567860</v>
      </c>
      <c r="V66" s="155">
        <f t="shared" si="1"/>
        <v>556786</v>
      </c>
      <c r="W66" s="155">
        <f t="shared" si="2"/>
        <v>5567860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496513</v>
      </c>
      <c r="I67" s="22">
        <f>INDEX(Data[],MATCH($A67,Data[Dist],0),MATCH(I$5,Data[#Headers],0))</f>
        <v>612970</v>
      </c>
      <c r="K67" s="69">
        <f>INDEX('Payment Total'!$A$7:$H$333,MATCH('Payment by Source'!$A67,'Payment Total'!$A$7:$A$333,0),4)-I67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4980084</v>
      </c>
      <c r="V67" s="155">
        <f t="shared" si="1"/>
        <v>498008</v>
      </c>
      <c r="W67" s="155">
        <f t="shared" si="2"/>
        <v>4980080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423159</v>
      </c>
      <c r="I68" s="22">
        <f>INDEX(Data[],MATCH($A68,Data[Dist],0),MATCH(I$5,Data[#Headers],0))</f>
        <v>550905</v>
      </c>
      <c r="K68" s="69">
        <f>INDEX('Payment Total'!$A$7:$H$333,MATCH('Payment by Source'!$A68,'Payment Total'!$A$7:$A$333,0),4)-I68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4246581</v>
      </c>
      <c r="V68" s="155">
        <f t="shared" si="1"/>
        <v>424658</v>
      </c>
      <c r="W68" s="155">
        <f t="shared" si="2"/>
        <v>4246580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849315</v>
      </c>
      <c r="I69" s="22">
        <f>INDEX(Data[],MATCH($A69,Data[Dist],0),MATCH(I$5,Data[#Headers],0))</f>
        <v>1020867</v>
      </c>
      <c r="K69" s="69">
        <f>INDEX('Payment Total'!$A$7:$H$333,MATCH('Payment by Source'!$A69,'Payment Total'!$A$7:$A$333,0),4)-I69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8515545</v>
      </c>
      <c r="V69" s="155">
        <f t="shared" si="1"/>
        <v>851555</v>
      </c>
      <c r="W69" s="155">
        <f t="shared" si="2"/>
        <v>8515550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162232</v>
      </c>
      <c r="I70" s="22">
        <f>INDEX(Data[],MATCH($A70,Data[Dist],0),MATCH(I$5,Data[#Headers],0))</f>
        <v>202521</v>
      </c>
      <c r="K70" s="69">
        <f>INDEX('Payment Total'!$A$7:$H$333,MATCH('Payment by Source'!$A70,'Payment Total'!$A$7:$A$333,0),4)-I70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1627062</v>
      </c>
      <c r="V70" s="155">
        <f t="shared" si="1"/>
        <v>162706</v>
      </c>
      <c r="W70" s="155">
        <f t="shared" si="2"/>
        <v>1627060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87955</v>
      </c>
      <c r="I71" s="22">
        <f>INDEX(Data[],MATCH($A71,Data[Dist],0),MATCH(I$5,Data[#Headers],0))</f>
        <v>126481</v>
      </c>
      <c r="K71" s="69">
        <f>INDEX('Payment Total'!$A$7:$H$333,MATCH('Payment by Source'!$A71,'Payment Total'!$A$7:$A$333,0),4)-I71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884533</v>
      </c>
      <c r="V71" s="155">
        <f t="shared" ref="V71:V134" si="4">ROUND(U71/10,0)</f>
        <v>88453</v>
      </c>
      <c r="W71" s="155">
        <f t="shared" ref="W71:W134" si="5">V71*10</f>
        <v>884530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1202034</v>
      </c>
      <c r="I72" s="22">
        <f>INDEX(Data[],MATCH($A72,Data[Dist],0),MATCH(I$5,Data[#Headers],0))</f>
        <v>1548744</v>
      </c>
      <c r="K72" s="69">
        <f>INDEX('Payment Total'!$A$7:$H$333,MATCH('Payment by Source'!$A72,'Payment Total'!$A$7:$A$333,0),4)-I72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12061900</v>
      </c>
      <c r="V72" s="155">
        <f t="shared" si="4"/>
        <v>1206190</v>
      </c>
      <c r="W72" s="155">
        <f t="shared" si="5"/>
        <v>12061900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401735</v>
      </c>
      <c r="I73" s="22">
        <f>INDEX(Data[],MATCH($A73,Data[Dist],0),MATCH(I$5,Data[#Headers],0))</f>
        <v>556464</v>
      </c>
      <c r="K73" s="69">
        <f>INDEX('Payment Total'!$A$7:$H$333,MATCH('Payment by Source'!$A73,'Payment Total'!$A$7:$A$333,0),4)-I73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4036614</v>
      </c>
      <c r="V73" s="155">
        <f t="shared" si="4"/>
        <v>403661</v>
      </c>
      <c r="W73" s="155">
        <f t="shared" si="5"/>
        <v>4036610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2417425</v>
      </c>
      <c r="I74" s="22">
        <f>INDEX(Data[],MATCH($A74,Data[Dist],0),MATCH(I$5,Data[#Headers],0))</f>
        <v>2889546</v>
      </c>
      <c r="K74" s="69">
        <f>INDEX('Payment Total'!$A$7:$H$333,MATCH('Payment by Source'!$A74,'Payment Total'!$A$7:$A$333,0),4)-I74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24232096</v>
      </c>
      <c r="V74" s="155">
        <f t="shared" si="4"/>
        <v>2423210</v>
      </c>
      <c r="W74" s="155">
        <f t="shared" si="5"/>
        <v>24232100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391258</v>
      </c>
      <c r="I75" s="22">
        <f>INDEX(Data[],MATCH($A75,Data[Dist],0),MATCH(I$5,Data[#Headers],0))</f>
        <v>488142</v>
      </c>
      <c r="K75" s="69">
        <f>INDEX('Payment Total'!$A$7:$H$333,MATCH('Payment by Source'!$A75,'Payment Total'!$A$7:$A$333,0),4)-I75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3924138</v>
      </c>
      <c r="V75" s="155">
        <f t="shared" si="4"/>
        <v>392414</v>
      </c>
      <c r="W75" s="155">
        <f t="shared" si="5"/>
        <v>3924140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2317869</v>
      </c>
      <c r="I76" s="22">
        <f>INDEX(Data[],MATCH($A76,Data[Dist],0),MATCH(I$5,Data[#Headers],0))</f>
        <v>2958116</v>
      </c>
      <c r="K76" s="69">
        <f>INDEX('Payment Total'!$A$7:$H$333,MATCH('Payment by Source'!$A76,'Payment Total'!$A$7:$A$333,0),4)-I76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23259286</v>
      </c>
      <c r="V76" s="155">
        <f t="shared" si="4"/>
        <v>2325929</v>
      </c>
      <c r="W76" s="155">
        <f t="shared" si="5"/>
        <v>23259290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224609</v>
      </c>
      <c r="I77" s="22">
        <f>INDEX(Data[],MATCH($A77,Data[Dist],0),MATCH(I$5,Data[#Headers],0))</f>
        <v>279788</v>
      </c>
      <c r="K77" s="69">
        <f>INDEX('Payment Total'!$A$7:$H$333,MATCH('Payment by Source'!$A77,'Payment Total'!$A$7:$A$333,0),4)-I77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2253050</v>
      </c>
      <c r="V77" s="155">
        <f t="shared" si="4"/>
        <v>225305</v>
      </c>
      <c r="W77" s="155">
        <f t="shared" si="5"/>
        <v>2253050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173524</v>
      </c>
      <c r="I78" s="22">
        <f>INDEX(Data[],MATCH($A78,Data[Dist],0),MATCH(I$5,Data[#Headers],0))</f>
        <v>241517</v>
      </c>
      <c r="K78" s="69">
        <f>INDEX('Payment Total'!$A$7:$H$333,MATCH('Payment by Source'!$A78,'Payment Total'!$A$7:$A$333,0),4)-I78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1742954</v>
      </c>
      <c r="V78" s="155">
        <f t="shared" si="4"/>
        <v>174295</v>
      </c>
      <c r="W78" s="155">
        <f t="shared" si="5"/>
        <v>1742950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411573</v>
      </c>
      <c r="I79" s="22">
        <f>INDEX(Data[],MATCH($A79,Data[Dist],0),MATCH(I$5,Data[#Headers],0))</f>
        <v>510159</v>
      </c>
      <c r="K79" s="69">
        <f>INDEX('Payment Total'!$A$7:$H$333,MATCH('Payment by Source'!$A79,'Payment Total'!$A$7:$A$333,0),4)-I79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4127535</v>
      </c>
      <c r="V79" s="155">
        <f t="shared" si="4"/>
        <v>412754</v>
      </c>
      <c r="W79" s="155">
        <f t="shared" si="5"/>
        <v>4127540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202944</v>
      </c>
      <c r="I80" s="22">
        <f>INDEX(Data[],MATCH($A80,Data[Dist],0),MATCH(I$5,Data[#Headers],0))</f>
        <v>261523</v>
      </c>
      <c r="K80" s="69">
        <f>INDEX('Payment Total'!$A$7:$H$333,MATCH('Payment by Source'!$A80,'Payment Total'!$A$7:$A$333,0),4)-I80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2036173</v>
      </c>
      <c r="V80" s="155">
        <f t="shared" si="4"/>
        <v>203617</v>
      </c>
      <c r="W80" s="155">
        <f t="shared" si="5"/>
        <v>2036170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166442</v>
      </c>
      <c r="I81" s="22">
        <f>INDEX(Data[],MATCH($A81,Data[Dist],0),MATCH(I$5,Data[#Headers],0))</f>
        <v>225119</v>
      </c>
      <c r="K81" s="69">
        <f>INDEX('Payment Total'!$A$7:$H$333,MATCH('Payment by Source'!$A81,'Payment Total'!$A$7:$A$333,0),4)-I81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1670887</v>
      </c>
      <c r="V81" s="155">
        <f t="shared" si="4"/>
        <v>167089</v>
      </c>
      <c r="W81" s="155">
        <f t="shared" si="5"/>
        <v>1670890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5915765</v>
      </c>
      <c r="I82" s="22">
        <f>INDEX(Data[],MATCH($A82,Data[Dist],0),MATCH(I$5,Data[#Headers],0))</f>
        <v>7015971</v>
      </c>
      <c r="K82" s="69">
        <f>INDEX('Payment Total'!$A$7:$H$333,MATCH('Payment by Source'!$A82,'Payment Total'!$A$7:$A$333,0),4)-I82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59298350</v>
      </c>
      <c r="V82" s="155">
        <f t="shared" si="4"/>
        <v>5929835</v>
      </c>
      <c r="W82" s="155">
        <f t="shared" si="5"/>
        <v>59298350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808200</v>
      </c>
      <c r="I83" s="22">
        <f>INDEX(Data[],MATCH($A83,Data[Dist],0),MATCH(I$5,Data[#Headers],0))</f>
        <v>1003798</v>
      </c>
      <c r="K83" s="69">
        <f>INDEX('Payment Total'!$A$7:$H$333,MATCH('Payment by Source'!$A83,'Payment Total'!$A$7:$A$333,0),4)-I83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8105163</v>
      </c>
      <c r="V83" s="155">
        <f t="shared" si="4"/>
        <v>810516</v>
      </c>
      <c r="W83" s="155">
        <f t="shared" si="5"/>
        <v>8105160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1626216</v>
      </c>
      <c r="I84" s="22">
        <f>INDEX(Data[],MATCH($A84,Data[Dist],0),MATCH(I$5,Data[#Headers],0))</f>
        <v>2030424</v>
      </c>
      <c r="K84" s="69">
        <f>INDEX('Payment Total'!$A$7:$H$333,MATCH('Payment by Source'!$A84,'Payment Total'!$A$7:$A$333,0),4)-I84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16313206</v>
      </c>
      <c r="V84" s="155">
        <f t="shared" si="4"/>
        <v>1631321</v>
      </c>
      <c r="W84" s="155">
        <f t="shared" si="5"/>
        <v>16313210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253917</v>
      </c>
      <c r="I85" s="22">
        <f>INDEX(Data[],MATCH($A85,Data[Dist],0),MATCH(I$5,Data[#Headers],0))</f>
        <v>322189</v>
      </c>
      <c r="K85" s="69">
        <f>INDEX('Payment Total'!$A$7:$H$333,MATCH('Payment by Source'!$A85,'Payment Total'!$A$7:$A$333,0),4)-I85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2546848</v>
      </c>
      <c r="V85" s="155">
        <f t="shared" si="4"/>
        <v>254685</v>
      </c>
      <c r="W85" s="155">
        <f t="shared" si="5"/>
        <v>2546850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8290729</v>
      </c>
      <c r="I86" s="22">
        <f>INDEX(Data[],MATCH($A86,Data[Dist],0),MATCH(I$5,Data[#Headers],0))</f>
        <v>10153424</v>
      </c>
      <c r="K86" s="69">
        <f>INDEX('Payment Total'!$A$7:$H$333,MATCH('Payment by Source'!$A86,'Payment Total'!$A$7:$A$333,0),4)-I86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83136458</v>
      </c>
      <c r="V86" s="155">
        <f t="shared" si="4"/>
        <v>8313646</v>
      </c>
      <c r="W86" s="155">
        <f t="shared" si="5"/>
        <v>83136460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596330</v>
      </c>
      <c r="I87" s="22">
        <f>INDEX(Data[],MATCH($A87,Data[Dist],0),MATCH(I$5,Data[#Headers],0))</f>
        <v>742123</v>
      </c>
      <c r="K87" s="69">
        <f>INDEX('Payment Total'!$A$7:$H$333,MATCH('Payment by Source'!$A87,'Payment Total'!$A$7:$A$333,0),4)-I87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5981797</v>
      </c>
      <c r="V87" s="155">
        <f t="shared" si="4"/>
        <v>598180</v>
      </c>
      <c r="W87" s="155">
        <f t="shared" si="5"/>
        <v>5981800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671589</v>
      </c>
      <c r="I88" s="22">
        <f>INDEX(Data[],MATCH($A88,Data[Dist],0),MATCH(I$5,Data[#Headers],0))</f>
        <v>874582</v>
      </c>
      <c r="K88" s="69">
        <f>INDEX('Payment Total'!$A$7:$H$333,MATCH('Payment by Source'!$A88,'Payment Total'!$A$7:$A$333,0),4)-I88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6740405</v>
      </c>
      <c r="V88" s="155">
        <f t="shared" si="4"/>
        <v>674041</v>
      </c>
      <c r="W88" s="155">
        <f t="shared" si="5"/>
        <v>6740410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109094</v>
      </c>
      <c r="I89" s="22">
        <f>INDEX(Data[],MATCH($A89,Data[Dist],0),MATCH(I$5,Data[#Headers],0))</f>
        <v>134357</v>
      </c>
      <c r="K89" s="69">
        <f>INDEX('Payment Total'!$A$7:$H$333,MATCH('Payment by Source'!$A89,'Payment Total'!$A$7:$A$333,0),4)-I89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1094303</v>
      </c>
      <c r="V89" s="155">
        <f t="shared" si="4"/>
        <v>109430</v>
      </c>
      <c r="W89" s="155">
        <f t="shared" si="5"/>
        <v>1094300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1388598</v>
      </c>
      <c r="I90" s="22">
        <f>INDEX(Data[],MATCH($A90,Data[Dist],0),MATCH(I$5,Data[#Headers],0))</f>
        <v>1657326</v>
      </c>
      <c r="K90" s="69">
        <f>INDEX('Payment Total'!$A$7:$H$333,MATCH('Payment by Source'!$A90,'Payment Total'!$A$7:$A$333,0),4)-I90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13918752</v>
      </c>
      <c r="V90" s="155">
        <f t="shared" si="4"/>
        <v>1391875</v>
      </c>
      <c r="W90" s="155">
        <f t="shared" si="5"/>
        <v>13918750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465250</v>
      </c>
      <c r="I91" s="22">
        <f>INDEX(Data[],MATCH($A91,Data[Dist],0),MATCH(I$5,Data[#Headers],0))</f>
        <v>577131</v>
      </c>
      <c r="K91" s="69">
        <f>INDEX('Payment Total'!$A$7:$H$333,MATCH('Payment by Source'!$A91,'Payment Total'!$A$7:$A$333,0),4)-I91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4665908</v>
      </c>
      <c r="V91" s="155">
        <f t="shared" si="4"/>
        <v>466591</v>
      </c>
      <c r="W91" s="155">
        <f t="shared" si="5"/>
        <v>4665910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20525967</v>
      </c>
      <c r="I92" s="22">
        <f>INDEX(Data[],MATCH($A92,Data[Dist],0),MATCH(I$5,Data[#Headers],0))</f>
        <v>24706998</v>
      </c>
      <c r="K92" s="69">
        <f>INDEX('Payment Total'!$A$7:$H$333,MATCH('Payment by Source'!$A92,'Payment Total'!$A$7:$A$333,0),4)-I92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205760431</v>
      </c>
      <c r="V92" s="155">
        <f t="shared" si="4"/>
        <v>20576043</v>
      </c>
      <c r="W92" s="155">
        <f t="shared" si="5"/>
        <v>205760430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57743</v>
      </c>
      <c r="I93" s="22">
        <f>INDEX(Data[],MATCH($A93,Data[Dist],0),MATCH(I$5,Data[#Headers],0))</f>
        <v>76390</v>
      </c>
      <c r="K93" s="69">
        <f>INDEX('Payment Total'!$A$7:$H$333,MATCH('Payment by Source'!$A93,'Payment Total'!$A$7:$A$333,0),4)-I93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579050</v>
      </c>
      <c r="V93" s="155">
        <f t="shared" si="4"/>
        <v>57905</v>
      </c>
      <c r="W93" s="155">
        <f t="shared" si="5"/>
        <v>579050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462485</v>
      </c>
      <c r="I94" s="22">
        <f>INDEX(Data[],MATCH($A94,Data[Dist],0),MATCH(I$5,Data[#Headers],0))</f>
        <v>577836</v>
      </c>
      <c r="K94" s="69">
        <f>INDEX('Payment Total'!$A$7:$H$333,MATCH('Payment by Source'!$A94,'Payment Total'!$A$7:$A$333,0),4)-I94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4638607</v>
      </c>
      <c r="V94" s="155">
        <f t="shared" si="4"/>
        <v>463861</v>
      </c>
      <c r="W94" s="155">
        <f t="shared" si="5"/>
        <v>4638610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5571811</v>
      </c>
      <c r="I95" s="22">
        <f>INDEX(Data[],MATCH($A95,Data[Dist],0),MATCH(I$5,Data[#Headers],0))</f>
        <v>6974309</v>
      </c>
      <c r="K95" s="69">
        <f>INDEX('Payment Total'!$A$7:$H$333,MATCH('Payment by Source'!$A95,'Payment Total'!$A$7:$A$333,0),4)-I95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55881374</v>
      </c>
      <c r="V95" s="155">
        <f t="shared" si="4"/>
        <v>5588137</v>
      </c>
      <c r="W95" s="155">
        <f t="shared" si="5"/>
        <v>55881370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185254</v>
      </c>
      <c r="I96" s="22">
        <f>INDEX(Data[],MATCH($A96,Data[Dist],0),MATCH(I$5,Data[#Headers],0))</f>
        <v>238476</v>
      </c>
      <c r="K96" s="69">
        <f>INDEX('Payment Total'!$A$7:$H$333,MATCH('Payment by Source'!$A96,'Payment Total'!$A$7:$A$333,0),4)-I96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1858531</v>
      </c>
      <c r="V96" s="155">
        <f t="shared" si="4"/>
        <v>185853</v>
      </c>
      <c r="W96" s="155">
        <f t="shared" si="5"/>
        <v>1858530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165195</v>
      </c>
      <c r="I97" s="22">
        <f>INDEX(Data[],MATCH($A97,Data[Dist],0),MATCH(I$5,Data[#Headers],0))</f>
        <v>219641</v>
      </c>
      <c r="K97" s="69">
        <f>INDEX('Payment Total'!$A$7:$H$333,MATCH('Payment by Source'!$A97,'Payment Total'!$A$7:$A$333,0),4)-I97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1658074</v>
      </c>
      <c r="V97" s="155">
        <f t="shared" si="4"/>
        <v>165807</v>
      </c>
      <c r="W97" s="155">
        <f t="shared" si="5"/>
        <v>1658070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237364</v>
      </c>
      <c r="I98" s="22">
        <f>INDEX(Data[],MATCH($A98,Data[Dist],0),MATCH(I$5,Data[#Headers],0))</f>
        <v>317633</v>
      </c>
      <c r="K98" s="69">
        <f>INDEX('Payment Total'!$A$7:$H$333,MATCH('Payment by Source'!$A98,'Payment Total'!$A$7:$A$333,0),4)-I98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2382049</v>
      </c>
      <c r="V98" s="155">
        <f t="shared" si="4"/>
        <v>238205</v>
      </c>
      <c r="W98" s="155">
        <f t="shared" si="5"/>
        <v>2382050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487675</v>
      </c>
      <c r="I99" s="22">
        <f>INDEX(Data[],MATCH($A99,Data[Dist],0),MATCH(I$5,Data[#Headers],0))</f>
        <v>620000</v>
      </c>
      <c r="K99" s="69">
        <f>INDEX('Payment Total'!$A$7:$H$333,MATCH('Payment by Source'!$A99,'Payment Total'!$A$7:$A$333,0),4)-I99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4892483</v>
      </c>
      <c r="V99" s="155">
        <f t="shared" si="4"/>
        <v>489248</v>
      </c>
      <c r="W99" s="155">
        <f t="shared" si="5"/>
        <v>4892480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558922</v>
      </c>
      <c r="I100" s="22">
        <f>INDEX(Data[],MATCH($A100,Data[Dist],0),MATCH(I$5,Data[#Headers],0))</f>
        <v>689098</v>
      </c>
      <c r="K100" s="69">
        <f>INDEX('Payment Total'!$A$7:$H$333,MATCH('Payment by Source'!$A100,'Payment Total'!$A$7:$A$333,0),4)-I100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5604210</v>
      </c>
      <c r="V100" s="155">
        <f t="shared" si="4"/>
        <v>560421</v>
      </c>
      <c r="W100" s="155">
        <f t="shared" si="5"/>
        <v>5604210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294000</v>
      </c>
      <c r="I101" s="22">
        <f>INDEX(Data[],MATCH($A101,Data[Dist],0),MATCH(I$5,Data[#Headers],0))</f>
        <v>375236</v>
      </c>
      <c r="K101" s="69">
        <f>INDEX('Payment Total'!$A$7:$H$333,MATCH('Payment by Source'!$A101,'Payment Total'!$A$7:$A$333,0),4)-I101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2949147</v>
      </c>
      <c r="V101" s="155">
        <f t="shared" si="4"/>
        <v>294915</v>
      </c>
      <c r="W101" s="155">
        <f t="shared" si="5"/>
        <v>2949150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300540</v>
      </c>
      <c r="I102" s="22">
        <f>INDEX(Data[],MATCH($A102,Data[Dist],0),MATCH(I$5,Data[#Headers],0))</f>
        <v>374218</v>
      </c>
      <c r="K102" s="69">
        <f>INDEX('Payment Total'!$A$7:$H$333,MATCH('Payment by Source'!$A102,'Payment Total'!$A$7:$A$333,0),4)-I102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3014170</v>
      </c>
      <c r="V102" s="155">
        <f t="shared" si="4"/>
        <v>301417</v>
      </c>
      <c r="W102" s="155">
        <f t="shared" si="5"/>
        <v>3014170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292798</v>
      </c>
      <c r="I103" s="22">
        <f>INDEX(Data[],MATCH($A103,Data[Dist],0),MATCH(I$5,Data[#Headers],0))</f>
        <v>368681</v>
      </c>
      <c r="K103" s="69">
        <f>INDEX('Payment Total'!$A$7:$H$333,MATCH('Payment by Source'!$A103,'Payment Total'!$A$7:$A$333,0),4)-I103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2936910</v>
      </c>
      <c r="V103" s="155">
        <f t="shared" si="4"/>
        <v>293691</v>
      </c>
      <c r="W103" s="155">
        <f t="shared" si="5"/>
        <v>2936910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284711</v>
      </c>
      <c r="I104" s="22">
        <f>INDEX(Data[],MATCH($A104,Data[Dist],0),MATCH(I$5,Data[#Headers],0))</f>
        <v>351537</v>
      </c>
      <c r="K104" s="69">
        <f>INDEX('Payment Total'!$A$7:$H$333,MATCH('Payment by Source'!$A104,'Payment Total'!$A$7:$A$333,0),4)-I104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2855115</v>
      </c>
      <c r="V104" s="155">
        <f t="shared" si="4"/>
        <v>285512</v>
      </c>
      <c r="W104" s="155">
        <f t="shared" si="5"/>
        <v>2855120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113321</v>
      </c>
      <c r="I105" s="22">
        <f>INDEX(Data[],MATCH($A105,Data[Dist],0),MATCH(I$5,Data[#Headers],0))</f>
        <v>159925</v>
      </c>
      <c r="K105" s="69">
        <f>INDEX('Payment Total'!$A$7:$H$333,MATCH('Payment by Source'!$A105,'Payment Total'!$A$7:$A$333,0),4)-I105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1138315</v>
      </c>
      <c r="V105" s="155">
        <f t="shared" si="4"/>
        <v>113832</v>
      </c>
      <c r="W105" s="155">
        <f t="shared" si="5"/>
        <v>1138320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169551</v>
      </c>
      <c r="I106" s="22">
        <f>INDEX(Data[],MATCH($A106,Data[Dist],0),MATCH(I$5,Data[#Headers],0))</f>
        <v>226785</v>
      </c>
      <c r="K106" s="69">
        <f>INDEX('Payment Total'!$A$7:$H$333,MATCH('Payment by Source'!$A106,'Payment Total'!$A$7:$A$333,0),4)-I106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1701958</v>
      </c>
      <c r="V106" s="155">
        <f t="shared" si="4"/>
        <v>170196</v>
      </c>
      <c r="W106" s="155">
        <f t="shared" si="5"/>
        <v>1701960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190273</v>
      </c>
      <c r="I107" s="22">
        <f>INDEX(Data[],MATCH($A107,Data[Dist],0),MATCH(I$5,Data[#Headers],0))</f>
        <v>249759</v>
      </c>
      <c r="K107" s="69">
        <f>INDEX('Payment Total'!$A$7:$H$333,MATCH('Payment by Source'!$A107,'Payment Total'!$A$7:$A$333,0),4)-I107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1909070</v>
      </c>
      <c r="V107" s="155">
        <f t="shared" si="4"/>
        <v>190907</v>
      </c>
      <c r="W107" s="155">
        <f t="shared" si="5"/>
        <v>1909070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319243</v>
      </c>
      <c r="I108" s="22">
        <f>INDEX(Data[],MATCH($A108,Data[Dist],0),MATCH(I$5,Data[#Headers],0))</f>
        <v>399311</v>
      </c>
      <c r="K108" s="69">
        <f>INDEX('Payment Total'!$A$7:$H$333,MATCH('Payment by Source'!$A108,'Payment Total'!$A$7:$A$333,0),4)-I108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3201502</v>
      </c>
      <c r="V108" s="155">
        <f t="shared" si="4"/>
        <v>320150</v>
      </c>
      <c r="W108" s="155">
        <f t="shared" si="5"/>
        <v>3201500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275470</v>
      </c>
      <c r="I109" s="22">
        <f>INDEX(Data[],MATCH($A109,Data[Dist],0),MATCH(I$5,Data[#Headers],0))</f>
        <v>364511</v>
      </c>
      <c r="K109" s="69">
        <f>INDEX('Payment Total'!$A$7:$H$333,MATCH('Payment by Source'!$A109,'Payment Total'!$A$7:$A$333,0),4)-I109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2765033</v>
      </c>
      <c r="V109" s="155">
        <f t="shared" si="4"/>
        <v>276503</v>
      </c>
      <c r="W109" s="155">
        <f t="shared" si="5"/>
        <v>2765030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231222</v>
      </c>
      <c r="I110" s="22">
        <f>INDEX(Data[],MATCH($A110,Data[Dist],0),MATCH(I$5,Data[#Headers],0))</f>
        <v>294518</v>
      </c>
      <c r="K110" s="69">
        <f>INDEX('Payment Total'!$A$7:$H$333,MATCH('Payment by Source'!$A110,'Payment Total'!$A$7:$A$333,0),4)-I110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2319706</v>
      </c>
      <c r="V110" s="155">
        <f t="shared" si="4"/>
        <v>231971</v>
      </c>
      <c r="W110" s="155">
        <f t="shared" si="5"/>
        <v>2319710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97183</v>
      </c>
      <c r="I111" s="22">
        <f>INDEX(Data[],MATCH($A111,Data[Dist],0),MATCH(I$5,Data[#Headers],0))</f>
        <v>124245</v>
      </c>
      <c r="K111" s="69">
        <f>INDEX('Payment Total'!$A$7:$H$333,MATCH('Payment by Source'!$A111,'Payment Total'!$A$7:$A$333,0),4)-I111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974883</v>
      </c>
      <c r="V111" s="155">
        <f t="shared" si="4"/>
        <v>97488</v>
      </c>
      <c r="W111" s="155">
        <f t="shared" si="5"/>
        <v>974880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658896</v>
      </c>
      <c r="I112" s="22">
        <f>INDEX(Data[],MATCH($A112,Data[Dist],0),MATCH(I$5,Data[#Headers],0))</f>
        <v>820324</v>
      </c>
      <c r="K112" s="69">
        <f>INDEX('Payment Total'!$A$7:$H$333,MATCH('Payment by Source'!$A112,'Payment Total'!$A$7:$A$333,0),4)-I112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6608414</v>
      </c>
      <c r="V112" s="155">
        <f t="shared" si="4"/>
        <v>660841</v>
      </c>
      <c r="W112" s="155">
        <f t="shared" si="5"/>
        <v>6608410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173176</v>
      </c>
      <c r="I113" s="22">
        <f>INDEX(Data[],MATCH($A113,Data[Dist],0),MATCH(I$5,Data[#Headers],0))</f>
        <v>227290</v>
      </c>
      <c r="K113" s="69">
        <f>INDEX('Payment Total'!$A$7:$H$333,MATCH('Payment by Source'!$A113,'Payment Total'!$A$7:$A$333,0),4)-I113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1738130</v>
      </c>
      <c r="V113" s="155">
        <f t="shared" si="4"/>
        <v>173813</v>
      </c>
      <c r="W113" s="155">
        <f t="shared" si="5"/>
        <v>1738130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725771</v>
      </c>
      <c r="I114" s="22">
        <f>INDEX(Data[],MATCH($A114,Data[Dist],0),MATCH(I$5,Data[#Headers],0))</f>
        <v>930768</v>
      </c>
      <c r="K114" s="69">
        <f>INDEX('Payment Total'!$A$7:$H$333,MATCH('Payment by Source'!$A114,'Payment Total'!$A$7:$A$333,0),4)-I114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7283085</v>
      </c>
      <c r="V114" s="155">
        <f t="shared" si="4"/>
        <v>728309</v>
      </c>
      <c r="W114" s="155">
        <f t="shared" si="5"/>
        <v>7283090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503977</v>
      </c>
      <c r="I115" s="22">
        <f>INDEX(Data[],MATCH($A115,Data[Dist],0),MATCH(I$5,Data[#Headers],0))</f>
        <v>646554</v>
      </c>
      <c r="K115" s="69">
        <f>INDEX('Payment Total'!$A$7:$H$333,MATCH('Payment by Source'!$A115,'Payment Total'!$A$7:$A$333,0),4)-I115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5056325</v>
      </c>
      <c r="V115" s="155">
        <f t="shared" si="4"/>
        <v>505633</v>
      </c>
      <c r="W115" s="155">
        <f t="shared" si="5"/>
        <v>5056330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2202947</v>
      </c>
      <c r="I116" s="22">
        <f>INDEX(Data[],MATCH($A116,Data[Dist],0),MATCH(I$5,Data[#Headers],0))</f>
        <v>2693620</v>
      </c>
      <c r="K116" s="69">
        <f>INDEX('Payment Total'!$A$7:$H$333,MATCH('Payment by Source'!$A116,'Payment Total'!$A$7:$A$333,0),4)-I116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22087657</v>
      </c>
      <c r="V116" s="155">
        <f t="shared" si="4"/>
        <v>2208766</v>
      </c>
      <c r="W116" s="155">
        <f t="shared" si="5"/>
        <v>22087660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1117903</v>
      </c>
      <c r="I117" s="22">
        <f>INDEX(Data[],MATCH($A117,Data[Dist],0),MATCH(I$5,Data[#Headers],0))</f>
        <v>1364473</v>
      </c>
      <c r="K117" s="69">
        <f>INDEX('Payment Total'!$A$7:$H$333,MATCH('Payment by Source'!$A117,'Payment Total'!$A$7:$A$333,0),4)-I117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11211973</v>
      </c>
      <c r="V117" s="155">
        <f t="shared" si="4"/>
        <v>1121197</v>
      </c>
      <c r="W117" s="155">
        <f t="shared" si="5"/>
        <v>11211970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231973</v>
      </c>
      <c r="I118" s="22">
        <f>INDEX(Data[],MATCH($A118,Data[Dist],0),MATCH(I$5,Data[#Headers],0))</f>
        <v>293118</v>
      </c>
      <c r="K118" s="69">
        <f>INDEX('Payment Total'!$A$7:$H$333,MATCH('Payment by Source'!$A118,'Payment Total'!$A$7:$A$333,0),4)-I118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2326809</v>
      </c>
      <c r="V118" s="155">
        <f t="shared" si="4"/>
        <v>232681</v>
      </c>
      <c r="W118" s="155">
        <f t="shared" si="5"/>
        <v>2326810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193226</v>
      </c>
      <c r="I119" s="22">
        <f>INDEX(Data[],MATCH($A119,Data[Dist],0),MATCH(I$5,Data[#Headers],0))</f>
        <v>259742</v>
      </c>
      <c r="K119" s="69">
        <f>INDEX('Payment Total'!$A$7:$H$333,MATCH('Payment by Source'!$A119,'Payment Total'!$A$7:$A$333,0),4)-I119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1939685</v>
      </c>
      <c r="V119" s="155">
        <f t="shared" si="4"/>
        <v>193969</v>
      </c>
      <c r="W119" s="155">
        <f t="shared" si="5"/>
        <v>1939690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252058</v>
      </c>
      <c r="I120" s="22">
        <f>INDEX(Data[],MATCH($A120,Data[Dist],0),MATCH(I$5,Data[#Headers],0))</f>
        <v>373647</v>
      </c>
      <c r="K120" s="69">
        <f>INDEX('Payment Total'!$A$7:$H$333,MATCH('Payment by Source'!$A120,'Payment Total'!$A$7:$A$333,0),4)-I120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2533860</v>
      </c>
      <c r="V120" s="155">
        <f t="shared" si="4"/>
        <v>253386</v>
      </c>
      <c r="W120" s="155">
        <f t="shared" si="5"/>
        <v>2533860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171927</v>
      </c>
      <c r="I121" s="22">
        <f>INDEX(Data[],MATCH($A121,Data[Dist],0),MATCH(I$5,Data[#Headers],0))</f>
        <v>226443</v>
      </c>
      <c r="K121" s="69">
        <f>INDEX('Payment Total'!$A$7:$H$333,MATCH('Payment by Source'!$A121,'Payment Total'!$A$7:$A$333,0),4)-I121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1726002</v>
      </c>
      <c r="V121" s="155">
        <f t="shared" si="4"/>
        <v>172600</v>
      </c>
      <c r="W121" s="155">
        <f t="shared" si="5"/>
        <v>1726000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702522</v>
      </c>
      <c r="I122" s="22">
        <f>INDEX(Data[],MATCH($A122,Data[Dist],0),MATCH(I$5,Data[#Headers],0))</f>
        <v>886971</v>
      </c>
      <c r="K122" s="69">
        <f>INDEX('Payment Total'!$A$7:$H$333,MATCH('Payment by Source'!$A122,'Payment Total'!$A$7:$A$333,0),4)-I122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7049509</v>
      </c>
      <c r="V122" s="155">
        <f t="shared" si="4"/>
        <v>704951</v>
      </c>
      <c r="W122" s="155">
        <f t="shared" si="5"/>
        <v>7049510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79208</v>
      </c>
      <c r="I123" s="22">
        <f>INDEX(Data[],MATCH($A123,Data[Dist],0),MATCH(I$5,Data[#Headers],0))</f>
        <v>105327</v>
      </c>
      <c r="K123" s="69">
        <f>INDEX('Payment Total'!$A$7:$H$333,MATCH('Payment by Source'!$A123,'Payment Total'!$A$7:$A$333,0),4)-I123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794710</v>
      </c>
      <c r="V123" s="155">
        <f t="shared" si="4"/>
        <v>79471</v>
      </c>
      <c r="W123" s="155">
        <f t="shared" si="5"/>
        <v>794710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264261</v>
      </c>
      <c r="I124" s="22">
        <f>INDEX(Data[],MATCH($A124,Data[Dist],0),MATCH(I$5,Data[#Headers],0))</f>
        <v>344442</v>
      </c>
      <c r="K124" s="69">
        <f>INDEX('Payment Total'!$A$7:$H$333,MATCH('Payment by Source'!$A124,'Payment Total'!$A$7:$A$333,0),4)-I124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2651946</v>
      </c>
      <c r="V124" s="155">
        <f t="shared" si="4"/>
        <v>265195</v>
      </c>
      <c r="W124" s="155">
        <f t="shared" si="5"/>
        <v>2651950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1012124</v>
      </c>
      <c r="I125" s="22">
        <f>INDEX(Data[],MATCH($A125,Data[Dist],0),MATCH(I$5,Data[#Headers],0))</f>
        <v>1240634</v>
      </c>
      <c r="K125" s="69">
        <f>INDEX('Payment Total'!$A$7:$H$333,MATCH('Payment by Source'!$A125,'Payment Total'!$A$7:$A$333,0),4)-I125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10151745</v>
      </c>
      <c r="V125" s="155">
        <f t="shared" si="4"/>
        <v>1015175</v>
      </c>
      <c r="W125" s="155">
        <f t="shared" si="5"/>
        <v>10151750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115917</v>
      </c>
      <c r="I126" s="22">
        <f>INDEX(Data[],MATCH($A126,Data[Dist],0),MATCH(I$5,Data[#Headers],0))</f>
        <v>160616</v>
      </c>
      <c r="K126" s="69">
        <f>INDEX('Payment Total'!$A$7:$H$333,MATCH('Payment by Source'!$A126,'Payment Total'!$A$7:$A$333,0),4)-I126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1163594</v>
      </c>
      <c r="V126" s="155">
        <f t="shared" si="4"/>
        <v>116359</v>
      </c>
      <c r="W126" s="155">
        <f t="shared" si="5"/>
        <v>1163590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134537</v>
      </c>
      <c r="I127" s="22">
        <f>INDEX(Data[],MATCH($A127,Data[Dist],0),MATCH(I$5,Data[#Headers],0))</f>
        <v>189224</v>
      </c>
      <c r="K127" s="69">
        <f>INDEX('Payment Total'!$A$7:$H$333,MATCH('Payment by Source'!$A127,'Payment Total'!$A$7:$A$333,0),4)-I127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1351507</v>
      </c>
      <c r="V127" s="155">
        <f t="shared" si="4"/>
        <v>135151</v>
      </c>
      <c r="W127" s="155">
        <f t="shared" si="5"/>
        <v>1351510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307444</v>
      </c>
      <c r="I128" s="22">
        <f>INDEX(Data[],MATCH($A128,Data[Dist],0),MATCH(I$5,Data[#Headers],0))</f>
        <v>387581</v>
      </c>
      <c r="K128" s="69">
        <f>INDEX('Payment Total'!$A$7:$H$333,MATCH('Payment by Source'!$A128,'Payment Total'!$A$7:$A$333,0),4)-I128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3084364</v>
      </c>
      <c r="V128" s="155">
        <f t="shared" si="4"/>
        <v>308436</v>
      </c>
      <c r="W128" s="155">
        <f t="shared" si="5"/>
        <v>3084360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72670</v>
      </c>
      <c r="I129" s="22">
        <f>INDEX(Data[],MATCH($A129,Data[Dist],0),MATCH(I$5,Data[#Headers],0))</f>
        <v>110898</v>
      </c>
      <c r="K129" s="69">
        <f>INDEX('Payment Total'!$A$7:$H$333,MATCH('Payment by Source'!$A129,'Payment Total'!$A$7:$A$333,0),4)-I129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730667</v>
      </c>
      <c r="V129" s="155">
        <f t="shared" si="4"/>
        <v>73067</v>
      </c>
      <c r="W129" s="155">
        <f t="shared" si="5"/>
        <v>730670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801390</v>
      </c>
      <c r="I130" s="22">
        <f>INDEX(Data[],MATCH($A130,Data[Dist],0),MATCH(I$5,Data[#Headers],0))</f>
        <v>996356</v>
      </c>
      <c r="K130" s="69">
        <f>INDEX('Payment Total'!$A$7:$H$333,MATCH('Payment by Source'!$A130,'Payment Total'!$A$7:$A$333,0),4)-I130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8038785</v>
      </c>
      <c r="V130" s="155">
        <f t="shared" si="4"/>
        <v>803879</v>
      </c>
      <c r="W130" s="155">
        <f t="shared" si="5"/>
        <v>8038790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213322</v>
      </c>
      <c r="I131" s="22">
        <f>INDEX(Data[],MATCH($A131,Data[Dist],0),MATCH(I$5,Data[#Headers],0))</f>
        <v>272879</v>
      </c>
      <c r="K131" s="69">
        <f>INDEX('Payment Total'!$A$7:$H$333,MATCH('Payment by Source'!$A131,'Payment Total'!$A$7:$A$333,0),4)-I131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2140385</v>
      </c>
      <c r="V131" s="155">
        <f t="shared" si="4"/>
        <v>214039</v>
      </c>
      <c r="W131" s="155">
        <f t="shared" si="5"/>
        <v>2140390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338044</v>
      </c>
      <c r="I132" s="22">
        <f>INDEX(Data[],MATCH($A132,Data[Dist],0),MATCH(I$5,Data[#Headers],0))</f>
        <v>428892</v>
      </c>
      <c r="K132" s="69">
        <f>INDEX('Payment Total'!$A$7:$H$333,MATCH('Payment by Source'!$A132,'Payment Total'!$A$7:$A$333,0),4)-I132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3390882</v>
      </c>
      <c r="V132" s="155">
        <f t="shared" si="4"/>
        <v>339088</v>
      </c>
      <c r="W132" s="155">
        <f t="shared" si="5"/>
        <v>3390880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194640</v>
      </c>
      <c r="I133" s="22">
        <f>INDEX(Data[],MATCH($A133,Data[Dist],0),MATCH(I$5,Data[#Headers],0))</f>
        <v>252025</v>
      </c>
      <c r="K133" s="69">
        <f>INDEX('Payment Total'!$A$7:$H$333,MATCH('Payment by Source'!$A133,'Payment Total'!$A$7:$A$333,0),4)-I133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1952839</v>
      </c>
      <c r="V133" s="155">
        <f t="shared" si="4"/>
        <v>195284</v>
      </c>
      <c r="W133" s="155">
        <f t="shared" si="5"/>
        <v>1952840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218708</v>
      </c>
      <c r="I134" s="22">
        <f>INDEX(Data[],MATCH($A134,Data[Dist],0),MATCH(I$5,Data[#Headers],0))</f>
        <v>295049</v>
      </c>
      <c r="K134" s="69">
        <f>INDEX('Payment Total'!$A$7:$H$333,MATCH('Payment by Source'!$A134,'Payment Total'!$A$7:$A$333,0),4)-I134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2196487</v>
      </c>
      <c r="V134" s="155">
        <f t="shared" si="4"/>
        <v>219649</v>
      </c>
      <c r="W134" s="155">
        <f t="shared" si="5"/>
        <v>2196490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157105</v>
      </c>
      <c r="I135" s="22">
        <f>INDEX(Data[],MATCH($A135,Data[Dist],0),MATCH(I$5,Data[#Headers],0))</f>
        <v>201882</v>
      </c>
      <c r="K135" s="69">
        <f>INDEX('Payment Total'!$A$7:$H$333,MATCH('Payment by Source'!$A135,'Payment Total'!$A$7:$A$333,0),4)-I135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1576370</v>
      </c>
      <c r="V135" s="155">
        <f t="shared" ref="V135:V198" si="7">ROUND(U135/10,0)</f>
        <v>157637</v>
      </c>
      <c r="W135" s="155">
        <f t="shared" ref="W135:W198" si="8">V135*10</f>
        <v>1576370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80416</v>
      </c>
      <c r="I136" s="22">
        <f>INDEX(Data[],MATCH($A136,Data[Dist],0),MATCH(I$5,Data[#Headers],0))</f>
        <v>107460</v>
      </c>
      <c r="K136" s="69">
        <f>INDEX('Payment Total'!$A$7:$H$333,MATCH('Payment by Source'!$A136,'Payment Total'!$A$7:$A$333,0),4)-I136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807276</v>
      </c>
      <c r="V136" s="155">
        <f t="shared" si="7"/>
        <v>80728</v>
      </c>
      <c r="W136" s="155">
        <f t="shared" si="8"/>
        <v>807280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627013</v>
      </c>
      <c r="I137" s="22">
        <f>INDEX(Data[],MATCH($A137,Data[Dist],0),MATCH(I$5,Data[#Headers],0))</f>
        <v>776797</v>
      </c>
      <c r="K137" s="69">
        <f>INDEX('Payment Total'!$A$7:$H$333,MATCH('Payment by Source'!$A137,'Payment Total'!$A$7:$A$333,0),4)-I137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6287884</v>
      </c>
      <c r="V137" s="155">
        <f t="shared" si="7"/>
        <v>628788</v>
      </c>
      <c r="W137" s="155">
        <f t="shared" si="8"/>
        <v>6287880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669105</v>
      </c>
      <c r="I138" s="22">
        <f>INDEX(Data[],MATCH($A138,Data[Dist],0),MATCH(I$5,Data[#Headers],0))</f>
        <v>842024</v>
      </c>
      <c r="K138" s="69">
        <f>INDEX('Payment Total'!$A$7:$H$333,MATCH('Payment by Source'!$A138,'Payment Total'!$A$7:$A$333,0),4)-I138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6712507</v>
      </c>
      <c r="V138" s="155">
        <f t="shared" si="7"/>
        <v>671251</v>
      </c>
      <c r="W138" s="155">
        <f t="shared" si="8"/>
        <v>6712510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58190</v>
      </c>
      <c r="I139" s="22">
        <f>INDEX(Data[],MATCH($A139,Data[Dist],0),MATCH(I$5,Data[#Headers],0))</f>
        <v>99351</v>
      </c>
      <c r="K139" s="69">
        <f>INDEX('Payment Total'!$A$7:$H$333,MATCH('Payment by Source'!$A139,'Payment Total'!$A$7:$A$333,0),4)-I139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586575</v>
      </c>
      <c r="V139" s="155">
        <f t="shared" si="7"/>
        <v>58658</v>
      </c>
      <c r="W139" s="155">
        <f t="shared" si="8"/>
        <v>586580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221934</v>
      </c>
      <c r="I140" s="22">
        <f>INDEX(Data[],MATCH($A140,Data[Dist],0),MATCH(I$5,Data[#Headers],0))</f>
        <v>303643</v>
      </c>
      <c r="K140" s="69">
        <f>INDEX('Payment Total'!$A$7:$H$333,MATCH('Payment by Source'!$A140,'Payment Total'!$A$7:$A$333,0),4)-I140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2229049</v>
      </c>
      <c r="V140" s="155">
        <f t="shared" si="7"/>
        <v>222905</v>
      </c>
      <c r="W140" s="155">
        <f t="shared" si="8"/>
        <v>2229050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258598</v>
      </c>
      <c r="I141" s="22">
        <f>INDEX(Data[],MATCH($A141,Data[Dist],0),MATCH(I$5,Data[#Headers],0))</f>
        <v>338966</v>
      </c>
      <c r="K141" s="69">
        <f>INDEX('Payment Total'!$A$7:$H$333,MATCH('Payment by Source'!$A141,'Payment Total'!$A$7:$A$333,0),4)-I141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2595629</v>
      </c>
      <c r="V141" s="155">
        <f t="shared" si="7"/>
        <v>259563</v>
      </c>
      <c r="W141" s="155">
        <f t="shared" si="8"/>
        <v>2595630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227258</v>
      </c>
      <c r="I142" s="22">
        <f>INDEX(Data[],MATCH($A142,Data[Dist],0),MATCH(I$5,Data[#Headers],0))</f>
        <v>299740</v>
      </c>
      <c r="K142" s="69">
        <f>INDEX('Payment Total'!$A$7:$H$333,MATCH('Payment by Source'!$A142,'Payment Total'!$A$7:$A$333,0),4)-I142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2280845</v>
      </c>
      <c r="V142" s="155">
        <f t="shared" si="7"/>
        <v>228085</v>
      </c>
      <c r="W142" s="155">
        <f t="shared" si="8"/>
        <v>2280850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533759</v>
      </c>
      <c r="I143" s="22">
        <f>INDEX(Data[],MATCH($A143,Data[Dist],0),MATCH(I$5,Data[#Headers],0))</f>
        <v>682712</v>
      </c>
      <c r="K143" s="69">
        <f>INDEX('Payment Total'!$A$7:$H$333,MATCH('Payment by Source'!$A143,'Payment Total'!$A$7:$A$333,0),4)-I143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5355402</v>
      </c>
      <c r="V143" s="155">
        <f t="shared" si="7"/>
        <v>535540</v>
      </c>
      <c r="W143" s="155">
        <f t="shared" si="8"/>
        <v>5355400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136149</v>
      </c>
      <c r="I144" s="22">
        <f>INDEX(Data[],MATCH($A144,Data[Dist],0),MATCH(I$5,Data[#Headers],0))</f>
        <v>190094</v>
      </c>
      <c r="K144" s="69">
        <f>INDEX('Payment Total'!$A$7:$H$333,MATCH('Payment by Source'!$A144,'Payment Total'!$A$7:$A$333,0),4)-I144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1368132</v>
      </c>
      <c r="V144" s="155">
        <f t="shared" si="7"/>
        <v>136813</v>
      </c>
      <c r="W144" s="155">
        <f t="shared" si="8"/>
        <v>1368130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379501</v>
      </c>
      <c r="I145" s="22">
        <f>INDEX(Data[],MATCH($A145,Data[Dist],0),MATCH(I$5,Data[#Headers],0))</f>
        <v>468375</v>
      </c>
      <c r="K145" s="69">
        <f>INDEX('Payment Total'!$A$7:$H$333,MATCH('Payment by Source'!$A145,'Payment Total'!$A$7:$A$333,0),4)-I145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3805808</v>
      </c>
      <c r="V145" s="155">
        <f t="shared" si="7"/>
        <v>380581</v>
      </c>
      <c r="W145" s="155">
        <f t="shared" si="8"/>
        <v>3805810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606526</v>
      </c>
      <c r="I146" s="22">
        <f>INDEX(Data[],MATCH($A146,Data[Dist],0),MATCH(I$5,Data[#Headers],0))</f>
        <v>772938</v>
      </c>
      <c r="K146" s="69">
        <f>INDEX('Payment Total'!$A$7:$H$333,MATCH('Payment by Source'!$A146,'Payment Total'!$A$7:$A$333,0),4)-I146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6084936</v>
      </c>
      <c r="V146" s="155">
        <f t="shared" si="7"/>
        <v>608494</v>
      </c>
      <c r="W146" s="155">
        <f t="shared" si="8"/>
        <v>6084940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747071</v>
      </c>
      <c r="I147" s="22">
        <f>INDEX(Data[],MATCH($A147,Data[Dist],0),MATCH(I$5,Data[#Headers],0))</f>
        <v>938978</v>
      </c>
      <c r="K147" s="69">
        <f>INDEX('Payment Total'!$A$7:$H$333,MATCH('Payment by Source'!$A147,'Payment Total'!$A$7:$A$333,0),4)-I147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7492723</v>
      </c>
      <c r="V147" s="155">
        <f t="shared" si="7"/>
        <v>749272</v>
      </c>
      <c r="W147" s="155">
        <f t="shared" si="8"/>
        <v>7492720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1990638</v>
      </c>
      <c r="I148" s="22">
        <f>INDEX(Data[],MATCH($A148,Data[Dist],0),MATCH(I$5,Data[#Headers],0))</f>
        <v>2396447</v>
      </c>
      <c r="K148" s="69">
        <f>INDEX('Payment Total'!$A$7:$H$333,MATCH('Payment by Source'!$A148,'Payment Total'!$A$7:$A$333,0),4)-I148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19961430</v>
      </c>
      <c r="V148" s="155">
        <f t="shared" si="7"/>
        <v>1996143</v>
      </c>
      <c r="W148" s="155">
        <f t="shared" si="8"/>
        <v>19961430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423115</v>
      </c>
      <c r="I149" s="22">
        <f>INDEX(Data[],MATCH($A149,Data[Dist],0),MATCH(I$5,Data[#Headers],0))</f>
        <v>527277</v>
      </c>
      <c r="K149" s="69">
        <f>INDEX('Payment Total'!$A$7:$H$333,MATCH('Payment by Source'!$A149,'Payment Total'!$A$7:$A$333,0),4)-I149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4244008</v>
      </c>
      <c r="V149" s="155">
        <f t="shared" si="7"/>
        <v>424401</v>
      </c>
      <c r="W149" s="155">
        <f t="shared" si="8"/>
        <v>4244010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6272768</v>
      </c>
      <c r="I150" s="22">
        <f>INDEX(Data[],MATCH($A150,Data[Dist],0),MATCH(I$5,Data[#Headers],0))</f>
        <v>7986616</v>
      </c>
      <c r="K150" s="69">
        <f>INDEX('Payment Total'!$A$7:$H$333,MATCH('Payment by Source'!$A150,'Payment Total'!$A$7:$A$333,0),4)-I150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62953880</v>
      </c>
      <c r="V150" s="155">
        <f t="shared" si="7"/>
        <v>6295388</v>
      </c>
      <c r="W150" s="155">
        <f t="shared" si="8"/>
        <v>62953880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544106</v>
      </c>
      <c r="I151" s="22">
        <f>INDEX(Data[],MATCH($A151,Data[Dist],0),MATCH(I$5,Data[#Headers],0))</f>
        <v>678791</v>
      </c>
      <c r="K151" s="69">
        <f>INDEX('Payment Total'!$A$7:$H$333,MATCH('Payment by Source'!$A151,'Payment Total'!$A$7:$A$333,0),4)-I151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5457461</v>
      </c>
      <c r="V151" s="155">
        <f t="shared" si="7"/>
        <v>545746</v>
      </c>
      <c r="W151" s="155">
        <f t="shared" si="8"/>
        <v>5457460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283137</v>
      </c>
      <c r="I152" s="22">
        <f>INDEX(Data[],MATCH($A152,Data[Dist],0),MATCH(I$5,Data[#Headers],0))</f>
        <v>348841</v>
      </c>
      <c r="K152" s="69">
        <f>INDEX('Payment Total'!$A$7:$H$333,MATCH('Payment by Source'!$A152,'Payment Total'!$A$7:$A$333,0),4)-I152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2839580</v>
      </c>
      <c r="V152" s="155">
        <f t="shared" si="7"/>
        <v>283958</v>
      </c>
      <c r="W152" s="155">
        <f t="shared" si="8"/>
        <v>2839580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276958</v>
      </c>
      <c r="I153" s="22">
        <f>INDEX(Data[],MATCH($A153,Data[Dist],0),MATCH(I$5,Data[#Headers],0))</f>
        <v>368697</v>
      </c>
      <c r="K153" s="69">
        <f>INDEX('Payment Total'!$A$7:$H$333,MATCH('Payment by Source'!$A153,'Payment Total'!$A$7:$A$333,0),4)-I153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2780318</v>
      </c>
      <c r="V153" s="155">
        <f t="shared" si="7"/>
        <v>278032</v>
      </c>
      <c r="W153" s="155">
        <f t="shared" si="8"/>
        <v>2780320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230470</v>
      </c>
      <c r="I154" s="22">
        <f>INDEX(Data[],MATCH($A154,Data[Dist],0),MATCH(I$5,Data[#Headers],0))</f>
        <v>288617</v>
      </c>
      <c r="K154" s="69">
        <f>INDEX('Payment Total'!$A$7:$H$333,MATCH('Payment by Source'!$A154,'Payment Total'!$A$7:$A$333,0),4)-I154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2311702</v>
      </c>
      <c r="V154" s="155">
        <f t="shared" si="7"/>
        <v>231170</v>
      </c>
      <c r="W154" s="155">
        <f t="shared" si="8"/>
        <v>2311700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543877</v>
      </c>
      <c r="I155" s="22">
        <f>INDEX(Data[],MATCH($A155,Data[Dist],0),MATCH(I$5,Data[#Headers],0))</f>
        <v>704490</v>
      </c>
      <c r="K155" s="69">
        <f>INDEX('Payment Total'!$A$7:$H$333,MATCH('Payment by Source'!$A155,'Payment Total'!$A$7:$A$333,0),4)-I155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5457135</v>
      </c>
      <c r="V155" s="155">
        <f t="shared" si="7"/>
        <v>545714</v>
      </c>
      <c r="W155" s="155">
        <f t="shared" si="8"/>
        <v>5457140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468349</v>
      </c>
      <c r="I156" s="22">
        <f>INDEX(Data[],MATCH($A156,Data[Dist],0),MATCH(I$5,Data[#Headers],0))</f>
        <v>562861</v>
      </c>
      <c r="K156" s="69">
        <f>INDEX('Payment Total'!$A$7:$H$333,MATCH('Payment by Source'!$A156,'Payment Total'!$A$7:$A$333,0),4)-I156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4697700</v>
      </c>
      <c r="V156" s="155">
        <f t="shared" si="7"/>
        <v>469770</v>
      </c>
      <c r="W156" s="155">
        <f t="shared" si="8"/>
        <v>4697700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3556426</v>
      </c>
      <c r="I157" s="22">
        <f>INDEX(Data[],MATCH($A157,Data[Dist],0),MATCH(I$5,Data[#Headers],0))</f>
        <v>4394497</v>
      </c>
      <c r="K157" s="69">
        <f>INDEX('Payment Total'!$A$7:$H$333,MATCH('Payment by Source'!$A157,'Payment Total'!$A$7:$A$333,0),4)-I157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35675187</v>
      </c>
      <c r="V157" s="155">
        <f t="shared" si="7"/>
        <v>3567519</v>
      </c>
      <c r="W157" s="155">
        <f t="shared" si="8"/>
        <v>35675190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1274391</v>
      </c>
      <c r="I158" s="22">
        <f>INDEX(Data[],MATCH($A158,Data[Dist],0),MATCH(I$5,Data[#Headers],0))</f>
        <v>1515645</v>
      </c>
      <c r="K158" s="69">
        <f>INDEX('Payment Total'!$A$7:$H$333,MATCH('Payment by Source'!$A158,'Payment Total'!$A$7:$A$333,0),4)-I158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12774043</v>
      </c>
      <c r="V158" s="155">
        <f t="shared" si="7"/>
        <v>1277404</v>
      </c>
      <c r="W158" s="155">
        <f t="shared" si="8"/>
        <v>12774040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152841</v>
      </c>
      <c r="I159" s="22">
        <f>INDEX(Data[],MATCH($A159,Data[Dist],0),MATCH(I$5,Data[#Headers],0))</f>
        <v>197319</v>
      </c>
      <c r="K159" s="69">
        <f>INDEX('Payment Total'!$A$7:$H$333,MATCH('Payment by Source'!$A159,'Payment Total'!$A$7:$A$333,0),4)-I159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1533952</v>
      </c>
      <c r="V159" s="155">
        <f t="shared" si="7"/>
        <v>153395</v>
      </c>
      <c r="W159" s="155">
        <f t="shared" si="8"/>
        <v>1533950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224067</v>
      </c>
      <c r="I160" s="22">
        <f>INDEX(Data[],MATCH($A160,Data[Dist],0),MATCH(I$5,Data[#Headers],0))</f>
        <v>278591</v>
      </c>
      <c r="K160" s="69">
        <f>INDEX('Payment Total'!$A$7:$H$333,MATCH('Payment by Source'!$A160,'Payment Total'!$A$7:$A$333,0),4)-I160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2248060</v>
      </c>
      <c r="V160" s="155">
        <f t="shared" si="7"/>
        <v>224806</v>
      </c>
      <c r="W160" s="155">
        <f t="shared" si="8"/>
        <v>2248060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1051911</v>
      </c>
      <c r="I161" s="22">
        <f>INDEX(Data[],MATCH($A161,Data[Dist],0),MATCH(I$5,Data[#Headers],0))</f>
        <v>1277936</v>
      </c>
      <c r="K161" s="69">
        <f>INDEX('Payment Total'!$A$7:$H$333,MATCH('Payment by Source'!$A161,'Payment Total'!$A$7:$A$333,0),4)-I161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10546874</v>
      </c>
      <c r="V161" s="155">
        <f t="shared" si="7"/>
        <v>1054687</v>
      </c>
      <c r="W161" s="155">
        <f t="shared" si="8"/>
        <v>10546870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250391</v>
      </c>
      <c r="I162" s="22">
        <f>INDEX(Data[],MATCH($A162,Data[Dist],0),MATCH(I$5,Data[#Headers],0))</f>
        <v>330903</v>
      </c>
      <c r="K162" s="69">
        <f>INDEX('Payment Total'!$A$7:$H$333,MATCH('Payment by Source'!$A162,'Payment Total'!$A$7:$A$333,0),4)-I162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2513058</v>
      </c>
      <c r="V162" s="155">
        <f t="shared" si="7"/>
        <v>251306</v>
      </c>
      <c r="W162" s="155">
        <f t="shared" si="8"/>
        <v>2513060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197489</v>
      </c>
      <c r="I163" s="22">
        <f>INDEX(Data[],MATCH($A163,Data[Dist],0),MATCH(I$5,Data[#Headers],0))</f>
        <v>238680</v>
      </c>
      <c r="K163" s="69">
        <f>INDEX('Payment Total'!$A$7:$H$333,MATCH('Payment by Source'!$A163,'Payment Total'!$A$7:$A$333,0),4)-I163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1979663</v>
      </c>
      <c r="V163" s="155">
        <f t="shared" si="7"/>
        <v>197966</v>
      </c>
      <c r="W163" s="155">
        <f t="shared" si="8"/>
        <v>1979660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117410</v>
      </c>
      <c r="I164" s="22">
        <f>INDEX(Data[],MATCH($A164,Data[Dist],0),MATCH(I$5,Data[#Headers],0))</f>
        <v>155826</v>
      </c>
      <c r="K164" s="69">
        <f>INDEX('Payment Total'!$A$7:$H$333,MATCH('Payment by Source'!$A164,'Payment Total'!$A$7:$A$333,0),4)-I164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1178363</v>
      </c>
      <c r="V164" s="155">
        <f t="shared" si="7"/>
        <v>117836</v>
      </c>
      <c r="W164" s="155">
        <f t="shared" si="8"/>
        <v>1178360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294049</v>
      </c>
      <c r="I165" s="22">
        <f>INDEX(Data[],MATCH($A165,Data[Dist],0),MATCH(I$5,Data[#Headers],0))</f>
        <v>372096</v>
      </c>
      <c r="K165" s="69">
        <f>INDEX('Payment Total'!$A$7:$H$333,MATCH('Payment by Source'!$A165,'Payment Total'!$A$7:$A$333,0),4)-I165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2950114</v>
      </c>
      <c r="V165" s="155">
        <f t="shared" si="7"/>
        <v>295011</v>
      </c>
      <c r="W165" s="155">
        <f t="shared" si="8"/>
        <v>2950110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242325</v>
      </c>
      <c r="I166" s="22">
        <f>INDEX(Data[],MATCH($A166,Data[Dist],0),MATCH(I$5,Data[#Headers],0))</f>
        <v>319010</v>
      </c>
      <c r="K166" s="69">
        <f>INDEX('Payment Total'!$A$7:$H$333,MATCH('Payment by Source'!$A166,'Payment Total'!$A$7:$A$333,0),4)-I166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2432384</v>
      </c>
      <c r="V166" s="155">
        <f t="shared" si="7"/>
        <v>243238</v>
      </c>
      <c r="W166" s="155">
        <f t="shared" si="8"/>
        <v>2432380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1121973</v>
      </c>
      <c r="I167" s="22">
        <f>INDEX(Data[],MATCH($A167,Data[Dist],0),MATCH(I$5,Data[#Headers],0))</f>
        <v>1401829</v>
      </c>
      <c r="K167" s="69">
        <f>INDEX('Payment Total'!$A$7:$H$333,MATCH('Payment by Source'!$A167,'Payment Total'!$A$7:$A$333,0),4)-I167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11255075</v>
      </c>
      <c r="V167" s="155">
        <f t="shared" si="7"/>
        <v>1125508</v>
      </c>
      <c r="W167" s="155">
        <f t="shared" si="8"/>
        <v>11255080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230805</v>
      </c>
      <c r="I168" s="22">
        <f>INDEX(Data[],MATCH($A168,Data[Dist],0),MATCH(I$5,Data[#Headers],0))</f>
        <v>295982</v>
      </c>
      <c r="K168" s="69">
        <f>INDEX('Payment Total'!$A$7:$H$333,MATCH('Payment by Source'!$A168,'Payment Total'!$A$7:$A$333,0),4)-I168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2315234</v>
      </c>
      <c r="V168" s="155">
        <f t="shared" si="7"/>
        <v>231523</v>
      </c>
      <c r="W168" s="155">
        <f t="shared" si="8"/>
        <v>2315230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1056710</v>
      </c>
      <c r="I169" s="22">
        <f>INDEX(Data[],MATCH($A169,Data[Dist],0),MATCH(I$5,Data[#Headers],0))</f>
        <v>1362731</v>
      </c>
      <c r="K169" s="69">
        <f>INDEX('Payment Total'!$A$7:$H$333,MATCH('Payment by Source'!$A169,'Payment Total'!$A$7:$A$333,0),4)-I169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10608401</v>
      </c>
      <c r="V169" s="155">
        <f t="shared" si="7"/>
        <v>1060840</v>
      </c>
      <c r="W169" s="155">
        <f t="shared" si="8"/>
        <v>10608400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354030</v>
      </c>
      <c r="I170" s="22">
        <f>INDEX(Data[],MATCH($A170,Data[Dist],0),MATCH(I$5,Data[#Headers],0))</f>
        <v>444584</v>
      </c>
      <c r="K170" s="69">
        <f>INDEX('Payment Total'!$A$7:$H$333,MATCH('Payment by Source'!$A170,'Payment Total'!$A$7:$A$333,0),4)-I170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3551951</v>
      </c>
      <c r="V170" s="155">
        <f t="shared" si="7"/>
        <v>355195</v>
      </c>
      <c r="W170" s="155">
        <f t="shared" si="8"/>
        <v>3551950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4021174</v>
      </c>
      <c r="I171" s="22">
        <f>INDEX(Data[],MATCH($A171,Data[Dist],0),MATCH(I$5,Data[#Headers],0))</f>
        <v>4914299</v>
      </c>
      <c r="K171" s="69">
        <f>INDEX('Payment Total'!$A$7:$H$333,MATCH('Payment by Source'!$A171,'Payment Total'!$A$7:$A$333,0),4)-I171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40332066</v>
      </c>
      <c r="V171" s="155">
        <f t="shared" si="7"/>
        <v>4033207</v>
      </c>
      <c r="W171" s="155">
        <f t="shared" si="8"/>
        <v>40332070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358305</v>
      </c>
      <c r="I172" s="22">
        <f>INDEX(Data[],MATCH($A172,Data[Dist],0),MATCH(I$5,Data[#Headers],0))</f>
        <v>443779</v>
      </c>
      <c r="K172" s="69">
        <f>INDEX('Payment Total'!$A$7:$H$333,MATCH('Payment by Source'!$A172,'Payment Total'!$A$7:$A$333,0),4)-I172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3593403</v>
      </c>
      <c r="V172" s="155">
        <f t="shared" si="7"/>
        <v>359340</v>
      </c>
      <c r="W172" s="155">
        <f t="shared" si="8"/>
        <v>3593400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277361</v>
      </c>
      <c r="I173" s="22">
        <f>INDEX(Data[],MATCH($A173,Data[Dist],0),MATCH(I$5,Data[#Headers],0))</f>
        <v>352552</v>
      </c>
      <c r="K173" s="69">
        <f>INDEX('Payment Total'!$A$7:$H$333,MATCH('Payment by Source'!$A173,'Payment Total'!$A$7:$A$333,0),4)-I173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2782214</v>
      </c>
      <c r="V173" s="155">
        <f t="shared" si="7"/>
        <v>278221</v>
      </c>
      <c r="W173" s="155">
        <f t="shared" si="8"/>
        <v>2782210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167447</v>
      </c>
      <c r="I174" s="22">
        <f>INDEX(Data[],MATCH($A174,Data[Dist],0),MATCH(I$5,Data[#Headers],0))</f>
        <v>218413</v>
      </c>
      <c r="K174" s="69">
        <f>INDEX('Payment Total'!$A$7:$H$333,MATCH('Payment by Source'!$A174,'Payment Total'!$A$7:$A$333,0),4)-I174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1680315</v>
      </c>
      <c r="V174" s="155">
        <f t="shared" si="7"/>
        <v>168032</v>
      </c>
      <c r="W174" s="155">
        <f t="shared" si="8"/>
        <v>1680320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351803</v>
      </c>
      <c r="I175" s="22">
        <f>INDEX(Data[],MATCH($A175,Data[Dist],0),MATCH(I$5,Data[#Headers],0))</f>
        <v>450520</v>
      </c>
      <c r="K175" s="69">
        <f>INDEX('Payment Total'!$A$7:$H$333,MATCH('Payment by Source'!$A175,'Payment Total'!$A$7:$A$333,0),4)-I175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3529226</v>
      </c>
      <c r="V175" s="155">
        <f t="shared" si="7"/>
        <v>352923</v>
      </c>
      <c r="W175" s="155">
        <f t="shared" si="8"/>
        <v>3529230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16169</v>
      </c>
      <c r="I176" s="22">
        <f>INDEX(Data[],MATCH($A176,Data[Dist],0),MATCH(I$5,Data[#Headers],0))</f>
        <v>36395</v>
      </c>
      <c r="K176" s="69">
        <f>INDEX('Payment Total'!$A$7:$H$333,MATCH('Payment by Source'!$A176,'Payment Total'!$A$7:$A$333,0),4)-I176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164198</v>
      </c>
      <c r="V176" s="155">
        <f t="shared" si="7"/>
        <v>16420</v>
      </c>
      <c r="W176" s="155">
        <f t="shared" si="8"/>
        <v>164200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194697</v>
      </c>
      <c r="I177" s="22">
        <f>INDEX(Data[],MATCH($A177,Data[Dist],0),MATCH(I$5,Data[#Headers],0))</f>
        <v>258131</v>
      </c>
      <c r="K177" s="69">
        <f>INDEX('Payment Total'!$A$7:$H$333,MATCH('Payment by Source'!$A177,'Payment Total'!$A$7:$A$333,0),4)-I177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1953857</v>
      </c>
      <c r="V177" s="155">
        <f t="shared" si="7"/>
        <v>195386</v>
      </c>
      <c r="W177" s="155">
        <f t="shared" si="8"/>
        <v>1953860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416605</v>
      </c>
      <c r="I178" s="22">
        <f>INDEX(Data[],MATCH($A178,Data[Dist],0),MATCH(I$5,Data[#Headers],0))</f>
        <v>501114</v>
      </c>
      <c r="K178" s="69">
        <f>INDEX('Payment Total'!$A$7:$H$333,MATCH('Payment by Source'!$A178,'Payment Total'!$A$7:$A$333,0),4)-I178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4176742</v>
      </c>
      <c r="V178" s="155">
        <f t="shared" si="7"/>
        <v>417674</v>
      </c>
      <c r="W178" s="155">
        <f t="shared" si="8"/>
        <v>4176740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234716</v>
      </c>
      <c r="I179" s="22">
        <f>INDEX(Data[],MATCH($A179,Data[Dist],0),MATCH(I$5,Data[#Headers],0))</f>
        <v>307187</v>
      </c>
      <c r="K179" s="69">
        <f>INDEX('Payment Total'!$A$7:$H$333,MATCH('Payment by Source'!$A179,'Payment Total'!$A$7:$A$333,0),4)-I179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2355819</v>
      </c>
      <c r="V179" s="155">
        <f t="shared" si="7"/>
        <v>235582</v>
      </c>
      <c r="W179" s="155">
        <f t="shared" si="8"/>
        <v>2355820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229483</v>
      </c>
      <c r="I180" s="22">
        <f>INDEX(Data[],MATCH($A180,Data[Dist],0),MATCH(I$5,Data[#Headers],0))</f>
        <v>316523</v>
      </c>
      <c r="K180" s="69">
        <f>INDEX('Payment Total'!$A$7:$H$333,MATCH('Payment by Source'!$A180,'Payment Total'!$A$7:$A$333,0),4)-I180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2305155</v>
      </c>
      <c r="V180" s="155">
        <f t="shared" si="7"/>
        <v>230516</v>
      </c>
      <c r="W180" s="155">
        <f t="shared" si="8"/>
        <v>2305160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221907</v>
      </c>
      <c r="I181" s="22">
        <f>INDEX(Data[],MATCH($A181,Data[Dist],0),MATCH(I$5,Data[#Headers],0))</f>
        <v>296739</v>
      </c>
      <c r="K181" s="69">
        <f>INDEX('Payment Total'!$A$7:$H$333,MATCH('Payment by Source'!$A181,'Payment Total'!$A$7:$A$333,0),4)-I181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2228549</v>
      </c>
      <c r="V181" s="155">
        <f t="shared" si="7"/>
        <v>222855</v>
      </c>
      <c r="W181" s="155">
        <f t="shared" si="8"/>
        <v>2228550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777378</v>
      </c>
      <c r="I182" s="22">
        <f>INDEX(Data[],MATCH($A182,Data[Dist],0),MATCH(I$5,Data[#Headers],0))</f>
        <v>949904</v>
      </c>
      <c r="K182" s="69">
        <f>INDEX('Payment Total'!$A$7:$H$333,MATCH('Payment by Source'!$A182,'Payment Total'!$A$7:$A$333,0),4)-I182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7793734</v>
      </c>
      <c r="V182" s="155">
        <f t="shared" si="7"/>
        <v>779373</v>
      </c>
      <c r="W182" s="155">
        <f t="shared" si="8"/>
        <v>7793730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264670</v>
      </c>
      <c r="I183" s="22">
        <f>INDEX(Data[],MATCH($A183,Data[Dist],0),MATCH(I$5,Data[#Headers],0))</f>
        <v>354873</v>
      </c>
      <c r="K183" s="69">
        <f>INDEX('Payment Total'!$A$7:$H$333,MATCH('Payment by Source'!$A183,'Payment Total'!$A$7:$A$333,0),4)-I183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2657420</v>
      </c>
      <c r="V183" s="155">
        <f t="shared" si="7"/>
        <v>265742</v>
      </c>
      <c r="W183" s="155">
        <f t="shared" si="8"/>
        <v>2657420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124258</v>
      </c>
      <c r="I184" s="22">
        <f>INDEX(Data[],MATCH($A184,Data[Dist],0),MATCH(I$5,Data[#Headers],0))</f>
        <v>180140</v>
      </c>
      <c r="K184" s="69">
        <f>INDEX('Payment Total'!$A$7:$H$333,MATCH('Payment by Source'!$A184,'Payment Total'!$A$7:$A$333,0),4)-I184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1249489</v>
      </c>
      <c r="V184" s="155">
        <f t="shared" si="7"/>
        <v>124949</v>
      </c>
      <c r="W184" s="155">
        <f t="shared" si="8"/>
        <v>1249490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1155919</v>
      </c>
      <c r="I185" s="22">
        <f>INDEX(Data[],MATCH($A185,Data[Dist],0),MATCH(I$5,Data[#Headers],0))</f>
        <v>1408769</v>
      </c>
      <c r="K185" s="69">
        <f>INDEX('Payment Total'!$A$7:$H$333,MATCH('Payment by Source'!$A185,'Payment Total'!$A$7:$A$333,0),4)-I185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11589467</v>
      </c>
      <c r="V185" s="155">
        <f t="shared" si="7"/>
        <v>1158947</v>
      </c>
      <c r="W185" s="155">
        <f t="shared" si="8"/>
        <v>11589470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3533232</v>
      </c>
      <c r="I186" s="22">
        <f>INDEX(Data[],MATCH($A186,Data[Dist],0),MATCH(I$5,Data[#Headers],0))</f>
        <v>4206220</v>
      </c>
      <c r="K186" s="69">
        <f>INDEX('Payment Total'!$A$7:$H$333,MATCH('Payment by Source'!$A186,'Payment Total'!$A$7:$A$333,0),4)-I186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35416776</v>
      </c>
      <c r="V186" s="155">
        <f t="shared" si="7"/>
        <v>3541678</v>
      </c>
      <c r="W186" s="155">
        <f t="shared" si="8"/>
        <v>35416780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250849</v>
      </c>
      <c r="I187" s="22">
        <f>INDEX(Data[],MATCH($A187,Data[Dist],0),MATCH(I$5,Data[#Headers],0))</f>
        <v>315541</v>
      </c>
      <c r="K187" s="69">
        <f>INDEX('Payment Total'!$A$7:$H$333,MATCH('Payment by Source'!$A187,'Payment Total'!$A$7:$A$333,0),4)-I187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2516651</v>
      </c>
      <c r="V187" s="155">
        <f t="shared" si="7"/>
        <v>251665</v>
      </c>
      <c r="W187" s="155">
        <f t="shared" si="8"/>
        <v>2516650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1853141</v>
      </c>
      <c r="I188" s="22">
        <f>INDEX(Data[],MATCH($A188,Data[Dist],0),MATCH(I$5,Data[#Headers],0))</f>
        <v>2293961</v>
      </c>
      <c r="K188" s="69">
        <f>INDEX('Payment Total'!$A$7:$H$333,MATCH('Payment by Source'!$A188,'Payment Total'!$A$7:$A$333,0),4)-I188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18586747</v>
      </c>
      <c r="V188" s="155">
        <f t="shared" si="7"/>
        <v>1858675</v>
      </c>
      <c r="W188" s="155">
        <f t="shared" si="8"/>
        <v>18586750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688880</v>
      </c>
      <c r="I189" s="22">
        <f>INDEX(Data[],MATCH($A189,Data[Dist],0),MATCH(I$5,Data[#Headers],0))</f>
        <v>873988</v>
      </c>
      <c r="K189" s="69">
        <f>INDEX('Payment Total'!$A$7:$H$333,MATCH('Payment by Source'!$A189,'Payment Total'!$A$7:$A$333,0),4)-I189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6912513</v>
      </c>
      <c r="V189" s="155">
        <f t="shared" si="7"/>
        <v>691251</v>
      </c>
      <c r="W189" s="155">
        <f t="shared" si="8"/>
        <v>6912510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377761</v>
      </c>
      <c r="I190" s="22">
        <f>INDEX(Data[],MATCH($A190,Data[Dist],0),MATCH(I$5,Data[#Headers],0))</f>
        <v>468819</v>
      </c>
      <c r="K190" s="69">
        <f>INDEX('Payment Total'!$A$7:$H$333,MATCH('Payment by Source'!$A190,'Payment Total'!$A$7:$A$333,0),4)-I190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3790658</v>
      </c>
      <c r="V190" s="155">
        <f t="shared" si="7"/>
        <v>379066</v>
      </c>
      <c r="W190" s="155">
        <f t="shared" si="8"/>
        <v>3790660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209239</v>
      </c>
      <c r="I191" s="22">
        <f>INDEX(Data[],MATCH($A191,Data[Dist],0),MATCH(I$5,Data[#Headers],0))</f>
        <v>257559</v>
      </c>
      <c r="K191" s="69">
        <f>INDEX('Payment Total'!$A$7:$H$333,MATCH('Payment by Source'!$A191,'Payment Total'!$A$7:$A$333,0),4)-I191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2097592</v>
      </c>
      <c r="V191" s="155">
        <f t="shared" si="7"/>
        <v>209759</v>
      </c>
      <c r="W191" s="155">
        <f t="shared" si="8"/>
        <v>2097590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230402</v>
      </c>
      <c r="I192" s="22">
        <f>INDEX(Data[],MATCH($A192,Data[Dist],0),MATCH(I$5,Data[#Headers],0))</f>
        <v>297354</v>
      </c>
      <c r="K192" s="69">
        <f>INDEX('Payment Total'!$A$7:$H$333,MATCH('Payment by Source'!$A192,'Payment Total'!$A$7:$A$333,0),4)-I192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2312131</v>
      </c>
      <c r="V192" s="155">
        <f t="shared" si="7"/>
        <v>231213</v>
      </c>
      <c r="W192" s="155">
        <f t="shared" si="8"/>
        <v>2312130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643474</v>
      </c>
      <c r="I193" s="22">
        <f>INDEX(Data[],MATCH($A193,Data[Dist],0),MATCH(I$5,Data[#Headers],0))</f>
        <v>809566</v>
      </c>
      <c r="K193" s="69">
        <f>INDEX('Payment Total'!$A$7:$H$333,MATCH('Payment by Source'!$A193,'Payment Total'!$A$7:$A$333,0),4)-I193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6454933</v>
      </c>
      <c r="V193" s="155">
        <f t="shared" si="7"/>
        <v>645493</v>
      </c>
      <c r="W193" s="155">
        <f t="shared" si="8"/>
        <v>6454930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391463</v>
      </c>
      <c r="I194" s="22">
        <f>INDEX(Data[],MATCH($A194,Data[Dist],0),MATCH(I$5,Data[#Headers],0))</f>
        <v>490899</v>
      </c>
      <c r="K194" s="69">
        <f>INDEX('Payment Total'!$A$7:$H$333,MATCH('Payment by Source'!$A194,'Payment Total'!$A$7:$A$333,0),4)-I194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3926863</v>
      </c>
      <c r="V194" s="155">
        <f t="shared" si="7"/>
        <v>392686</v>
      </c>
      <c r="W194" s="155">
        <f t="shared" si="8"/>
        <v>3926860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422829</v>
      </c>
      <c r="I195" s="22">
        <f>INDEX(Data[],MATCH($A195,Data[Dist],0),MATCH(I$5,Data[#Headers],0))</f>
        <v>528838</v>
      </c>
      <c r="K195" s="69">
        <f>INDEX('Payment Total'!$A$7:$H$333,MATCH('Payment by Source'!$A195,'Payment Total'!$A$7:$A$333,0),4)-I195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4240868</v>
      </c>
      <c r="V195" s="155">
        <f t="shared" si="7"/>
        <v>424087</v>
      </c>
      <c r="W195" s="155">
        <f t="shared" si="8"/>
        <v>4240870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170515</v>
      </c>
      <c r="I196" s="22">
        <f>INDEX(Data[],MATCH($A196,Data[Dist],0),MATCH(I$5,Data[#Headers],0))</f>
        <v>234988</v>
      </c>
      <c r="K196" s="69">
        <f>INDEX('Payment Total'!$A$7:$H$333,MATCH('Payment by Source'!$A196,'Payment Total'!$A$7:$A$333,0),4)-I196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1712636</v>
      </c>
      <c r="V196" s="155">
        <f t="shared" si="7"/>
        <v>171264</v>
      </c>
      <c r="W196" s="155">
        <f t="shared" si="8"/>
        <v>1712640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475939</v>
      </c>
      <c r="I197" s="22">
        <f>INDEX(Data[],MATCH($A197,Data[Dist],0),MATCH(I$5,Data[#Headers],0))</f>
        <v>600282</v>
      </c>
      <c r="K197" s="69">
        <f>INDEX('Payment Total'!$A$7:$H$333,MATCH('Payment by Source'!$A197,'Payment Total'!$A$7:$A$333,0),4)-I197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4774497</v>
      </c>
      <c r="V197" s="155">
        <f t="shared" si="7"/>
        <v>477450</v>
      </c>
      <c r="W197" s="155">
        <f t="shared" si="8"/>
        <v>4774500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182175</v>
      </c>
      <c r="I198" s="22">
        <f>INDEX(Data[],MATCH($A198,Data[Dist],0),MATCH(I$5,Data[#Headers],0))</f>
        <v>230740</v>
      </c>
      <c r="K198" s="69">
        <f>INDEX('Payment Total'!$A$7:$H$333,MATCH('Payment by Source'!$A198,'Payment Total'!$A$7:$A$333,0),4)-I198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1827288</v>
      </c>
      <c r="V198" s="155">
        <f t="shared" si="7"/>
        <v>182729</v>
      </c>
      <c r="W198" s="155">
        <f t="shared" si="8"/>
        <v>1827290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130151</v>
      </c>
      <c r="I199" s="22">
        <f>INDEX(Data[],MATCH($A199,Data[Dist],0),MATCH(I$5,Data[#Headers],0))</f>
        <v>157773</v>
      </c>
      <c r="K199" s="69">
        <f>INDEX('Payment Total'!$A$7:$H$333,MATCH('Payment by Source'!$A199,'Payment Total'!$A$7:$A$333,0),4)-I199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1305032</v>
      </c>
      <c r="V199" s="155">
        <f t="shared" ref="V199:V262" si="10">ROUND(U199/10,0)</f>
        <v>130503</v>
      </c>
      <c r="W199" s="155">
        <f t="shared" ref="W199:W262" si="11">V199*10</f>
        <v>1305030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101252</v>
      </c>
      <c r="I200" s="22">
        <f>INDEX(Data[],MATCH($A200,Data[Dist],0),MATCH(I$5,Data[#Headers],0))</f>
        <v>127585</v>
      </c>
      <c r="K200" s="69">
        <f>INDEX('Payment Total'!$A$7:$H$333,MATCH('Payment by Source'!$A200,'Payment Total'!$A$7:$A$333,0),4)-I200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1015538</v>
      </c>
      <c r="V200" s="155">
        <f t="shared" si="10"/>
        <v>101554</v>
      </c>
      <c r="W200" s="155">
        <f t="shared" si="11"/>
        <v>1015540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103479</v>
      </c>
      <c r="I201" s="22">
        <f>INDEX(Data[],MATCH($A201,Data[Dist],0),MATCH(I$5,Data[#Headers],0))</f>
        <v>134109</v>
      </c>
      <c r="K201" s="69">
        <f>INDEX('Payment Total'!$A$7:$H$333,MATCH('Payment by Source'!$A201,'Payment Total'!$A$7:$A$333,0),4)-I201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1038057</v>
      </c>
      <c r="V201" s="155">
        <f t="shared" si="10"/>
        <v>103806</v>
      </c>
      <c r="W201" s="155">
        <f t="shared" si="11"/>
        <v>1038060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242580</v>
      </c>
      <c r="I202" s="22">
        <f>INDEX(Data[],MATCH($A202,Data[Dist],0),MATCH(I$5,Data[#Headers],0))</f>
        <v>330639</v>
      </c>
      <c r="K202" s="69">
        <f>INDEX('Payment Total'!$A$7:$H$333,MATCH('Payment by Source'!$A202,'Payment Total'!$A$7:$A$333,0),4)-I202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2434936</v>
      </c>
      <c r="V202" s="155">
        <f t="shared" si="10"/>
        <v>243494</v>
      </c>
      <c r="W202" s="155">
        <f t="shared" si="11"/>
        <v>2434940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1016610</v>
      </c>
      <c r="I203" s="22">
        <f>INDEX(Data[],MATCH($A203,Data[Dist],0),MATCH(I$5,Data[#Headers],0))</f>
        <v>1250492</v>
      </c>
      <c r="K203" s="69">
        <f>INDEX('Payment Total'!$A$7:$H$333,MATCH('Payment by Source'!$A203,'Payment Total'!$A$7:$A$333,0),4)-I203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10195534</v>
      </c>
      <c r="V203" s="155">
        <f t="shared" si="10"/>
        <v>1019553</v>
      </c>
      <c r="W203" s="155">
        <f t="shared" si="11"/>
        <v>10195530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587397</v>
      </c>
      <c r="I204" s="22">
        <f>INDEX(Data[],MATCH($A204,Data[Dist],0),MATCH(I$5,Data[#Headers],0))</f>
        <v>730306</v>
      </c>
      <c r="K204" s="69">
        <f>INDEX('Payment Total'!$A$7:$H$333,MATCH('Payment by Source'!$A204,'Payment Total'!$A$7:$A$333,0),4)-I204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5891759</v>
      </c>
      <c r="V204" s="155">
        <f t="shared" si="10"/>
        <v>589176</v>
      </c>
      <c r="W204" s="155">
        <f t="shared" si="11"/>
        <v>5891760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130080</v>
      </c>
      <c r="I205" s="22">
        <f>INDEX(Data[],MATCH($A205,Data[Dist],0),MATCH(I$5,Data[#Headers],0))</f>
        <v>162286</v>
      </c>
      <c r="K205" s="69">
        <f>INDEX('Payment Total'!$A$7:$H$333,MATCH('Payment by Source'!$A205,'Payment Total'!$A$7:$A$333,0),4)-I205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1304305</v>
      </c>
      <c r="V205" s="155">
        <f t="shared" si="10"/>
        <v>130431</v>
      </c>
      <c r="W205" s="155">
        <f t="shared" si="11"/>
        <v>1304310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2693389</v>
      </c>
      <c r="I206" s="22">
        <f>INDEX(Data[],MATCH($A206,Data[Dist],0),MATCH(I$5,Data[#Headers],0))</f>
        <v>3305363</v>
      </c>
      <c r="K206" s="69">
        <f>INDEX('Payment Total'!$A$7:$H$333,MATCH('Payment by Source'!$A206,'Payment Total'!$A$7:$A$333,0),4)-I206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27008170</v>
      </c>
      <c r="V206" s="155">
        <f t="shared" si="10"/>
        <v>2700817</v>
      </c>
      <c r="W206" s="155">
        <f t="shared" si="11"/>
        <v>27008170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297030</v>
      </c>
      <c r="I207" s="22">
        <f>INDEX(Data[],MATCH($A207,Data[Dist],0),MATCH(I$5,Data[#Headers],0))</f>
        <v>375429</v>
      </c>
      <c r="K207" s="69">
        <f>INDEX('Payment Total'!$A$7:$H$333,MATCH('Payment by Source'!$A207,'Payment Total'!$A$7:$A$333,0),4)-I207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2979728</v>
      </c>
      <c r="V207" s="155">
        <f t="shared" si="10"/>
        <v>297973</v>
      </c>
      <c r="W207" s="155">
        <f t="shared" si="11"/>
        <v>2979730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779970</v>
      </c>
      <c r="I208" s="22">
        <f>INDEX(Data[],MATCH($A208,Data[Dist],0),MATCH(I$5,Data[#Headers],0))</f>
        <v>970122</v>
      </c>
      <c r="K208" s="69">
        <f>INDEX('Payment Total'!$A$7:$H$333,MATCH('Payment by Source'!$A208,'Payment Total'!$A$7:$A$333,0),4)-I208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7823003</v>
      </c>
      <c r="V208" s="155">
        <f t="shared" si="10"/>
        <v>782300</v>
      </c>
      <c r="W208" s="155">
        <f t="shared" si="11"/>
        <v>7823000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170370</v>
      </c>
      <c r="I209" s="22">
        <f>INDEX(Data[],MATCH($A209,Data[Dist],0),MATCH(I$5,Data[#Headers],0))</f>
        <v>236955</v>
      </c>
      <c r="K209" s="69">
        <f>INDEX('Payment Total'!$A$7:$H$333,MATCH('Payment by Source'!$A209,'Payment Total'!$A$7:$A$333,0),4)-I209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1711132</v>
      </c>
      <c r="V209" s="155">
        <f t="shared" si="10"/>
        <v>171113</v>
      </c>
      <c r="W209" s="155">
        <f t="shared" si="11"/>
        <v>1711130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380021</v>
      </c>
      <c r="I210" s="22">
        <f>INDEX(Data[],MATCH($A210,Data[Dist],0),MATCH(I$5,Data[#Headers],0))</f>
        <v>499171</v>
      </c>
      <c r="K210" s="69">
        <f>INDEX('Payment Total'!$A$7:$H$333,MATCH('Payment by Source'!$A210,'Payment Total'!$A$7:$A$333,0),4)-I210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3814906</v>
      </c>
      <c r="V210" s="155">
        <f t="shared" si="10"/>
        <v>381491</v>
      </c>
      <c r="W210" s="155">
        <f t="shared" si="11"/>
        <v>3814910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294790</v>
      </c>
      <c r="I211" s="22">
        <f>INDEX(Data[],MATCH($A211,Data[Dist],0),MATCH(I$5,Data[#Headers],0))</f>
        <v>358956</v>
      </c>
      <c r="K211" s="69">
        <f>INDEX('Payment Total'!$A$7:$H$333,MATCH('Payment by Source'!$A211,'Payment Total'!$A$7:$A$333,0),4)-I211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2955849</v>
      </c>
      <c r="V211" s="155">
        <f t="shared" si="10"/>
        <v>295585</v>
      </c>
      <c r="W211" s="155">
        <f t="shared" si="11"/>
        <v>2955850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1766350</v>
      </c>
      <c r="I212" s="22">
        <f>INDEX(Data[],MATCH($A212,Data[Dist],0),MATCH(I$5,Data[#Headers],0))</f>
        <v>2118088</v>
      </c>
      <c r="K212" s="69">
        <f>INDEX('Payment Total'!$A$7:$H$333,MATCH('Payment by Source'!$A212,'Payment Total'!$A$7:$A$333,0),4)-I212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17710183</v>
      </c>
      <c r="V212" s="155">
        <f t="shared" si="10"/>
        <v>1771018</v>
      </c>
      <c r="W212" s="155">
        <f t="shared" si="11"/>
        <v>17710180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352334</v>
      </c>
      <c r="I213" s="22">
        <f>INDEX(Data[],MATCH($A213,Data[Dist],0),MATCH(I$5,Data[#Headers],0))</f>
        <v>459937</v>
      </c>
      <c r="K213" s="69">
        <f>INDEX('Payment Total'!$A$7:$H$333,MATCH('Payment by Source'!$A213,'Payment Total'!$A$7:$A$333,0),4)-I213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3535546</v>
      </c>
      <c r="V213" s="155">
        <f t="shared" si="10"/>
        <v>353555</v>
      </c>
      <c r="W213" s="155">
        <f t="shared" si="11"/>
        <v>3535550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247068</v>
      </c>
      <c r="I214" s="22">
        <f>INDEX(Data[],MATCH($A214,Data[Dist],0),MATCH(I$5,Data[#Headers],0))</f>
        <v>325082</v>
      </c>
      <c r="K214" s="69">
        <f>INDEX('Payment Total'!$A$7:$H$333,MATCH('Payment by Source'!$A214,'Payment Total'!$A$7:$A$333,0),4)-I214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2478973</v>
      </c>
      <c r="V214" s="155">
        <f t="shared" si="10"/>
        <v>247897</v>
      </c>
      <c r="W214" s="155">
        <f t="shared" si="11"/>
        <v>2478970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606105</v>
      </c>
      <c r="I215" s="22">
        <f>INDEX(Data[],MATCH($A215,Data[Dist],0),MATCH(I$5,Data[#Headers],0))</f>
        <v>748634</v>
      </c>
      <c r="K215" s="69">
        <f>INDEX('Payment Total'!$A$7:$H$333,MATCH('Payment by Source'!$A215,'Payment Total'!$A$7:$A$333,0),4)-I215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6078444</v>
      </c>
      <c r="V215" s="155">
        <f t="shared" si="10"/>
        <v>607844</v>
      </c>
      <c r="W215" s="155">
        <f t="shared" si="11"/>
        <v>6078440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208454</v>
      </c>
      <c r="I216" s="22">
        <f>INDEX(Data[],MATCH($A216,Data[Dist],0),MATCH(I$5,Data[#Headers],0))</f>
        <v>275595</v>
      </c>
      <c r="K216" s="69">
        <f>INDEX('Payment Total'!$A$7:$H$333,MATCH('Payment by Source'!$A216,'Payment Total'!$A$7:$A$333,0),4)-I216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2092265</v>
      </c>
      <c r="V216" s="155">
        <f t="shared" si="10"/>
        <v>209227</v>
      </c>
      <c r="W216" s="155">
        <f t="shared" si="11"/>
        <v>2092270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277222</v>
      </c>
      <c r="I217" s="22">
        <f>INDEX(Data[],MATCH($A217,Data[Dist],0),MATCH(I$5,Data[#Headers],0))</f>
        <v>352531</v>
      </c>
      <c r="K217" s="69">
        <f>INDEX('Payment Total'!$A$7:$H$333,MATCH('Payment by Source'!$A217,'Payment Total'!$A$7:$A$333,0),4)-I217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2781490</v>
      </c>
      <c r="V217" s="155">
        <f t="shared" si="10"/>
        <v>278149</v>
      </c>
      <c r="W217" s="155">
        <f t="shared" si="11"/>
        <v>2781490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58481</v>
      </c>
      <c r="I218" s="22">
        <f>INDEX(Data[],MATCH($A218,Data[Dist],0),MATCH(I$5,Data[#Headers],0))</f>
        <v>96258</v>
      </c>
      <c r="K218" s="69">
        <f>INDEX('Payment Total'!$A$7:$H$333,MATCH('Payment by Source'!$A218,'Payment Total'!$A$7:$A$333,0),4)-I218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589018</v>
      </c>
      <c r="V218" s="155">
        <f t="shared" si="10"/>
        <v>58902</v>
      </c>
      <c r="W218" s="155">
        <f t="shared" si="11"/>
        <v>589020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1025355</v>
      </c>
      <c r="I219" s="22">
        <f>INDEX(Data[],MATCH($A219,Data[Dist],0),MATCH(I$5,Data[#Headers],0))</f>
        <v>1257256</v>
      </c>
      <c r="K219" s="69">
        <f>INDEX('Payment Total'!$A$7:$H$333,MATCH('Payment by Source'!$A219,'Payment Total'!$A$7:$A$333,0),4)-I219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10283587</v>
      </c>
      <c r="V219" s="155">
        <f t="shared" si="10"/>
        <v>1028359</v>
      </c>
      <c r="W219" s="155">
        <f t="shared" si="11"/>
        <v>10283590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1466960</v>
      </c>
      <c r="I220" s="22">
        <f>INDEX(Data[],MATCH($A220,Data[Dist],0),MATCH(I$5,Data[#Headers],0))</f>
        <v>1858265</v>
      </c>
      <c r="K220" s="69">
        <f>INDEX('Payment Total'!$A$7:$H$333,MATCH('Payment by Source'!$A220,'Payment Total'!$A$7:$A$333,0),4)-I220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14718228</v>
      </c>
      <c r="V220" s="155">
        <f t="shared" si="10"/>
        <v>1471823</v>
      </c>
      <c r="W220" s="155">
        <f t="shared" si="11"/>
        <v>14718230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191060</v>
      </c>
      <c r="I221" s="22">
        <f>INDEX(Data[],MATCH($A221,Data[Dist],0),MATCH(I$5,Data[#Headers],0))</f>
        <v>254525</v>
      </c>
      <c r="K221" s="69">
        <f>INDEX('Payment Total'!$A$7:$H$333,MATCH('Payment by Source'!$A221,'Payment Total'!$A$7:$A$333,0),4)-I221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1917499</v>
      </c>
      <c r="V221" s="155">
        <f t="shared" si="10"/>
        <v>191750</v>
      </c>
      <c r="W221" s="155">
        <f t="shared" si="11"/>
        <v>1917500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229621</v>
      </c>
      <c r="I222" s="22">
        <f>INDEX(Data[],MATCH($A222,Data[Dist],0),MATCH(I$5,Data[#Headers],0))</f>
        <v>299592</v>
      </c>
      <c r="K222" s="69">
        <f>INDEX('Payment Total'!$A$7:$H$333,MATCH('Payment by Source'!$A222,'Payment Total'!$A$7:$A$333,0),4)-I222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2304183</v>
      </c>
      <c r="V222" s="155">
        <f t="shared" si="10"/>
        <v>230418</v>
      </c>
      <c r="W222" s="155">
        <f t="shared" si="11"/>
        <v>2304180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1960579</v>
      </c>
      <c r="I223" s="22">
        <f>INDEX(Data[],MATCH($A223,Data[Dist],0),MATCH(I$5,Data[#Headers],0))</f>
        <v>2358247</v>
      </c>
      <c r="K223" s="69">
        <f>INDEX('Payment Total'!$A$7:$H$333,MATCH('Payment by Source'!$A223,'Payment Total'!$A$7:$A$333,0),4)-I223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19656308</v>
      </c>
      <c r="V223" s="155">
        <f t="shared" si="10"/>
        <v>1965631</v>
      </c>
      <c r="W223" s="155">
        <f t="shared" si="11"/>
        <v>19656310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299427</v>
      </c>
      <c r="I224" s="22">
        <f>INDEX(Data[],MATCH($A224,Data[Dist],0),MATCH(I$5,Data[#Headers],0))</f>
        <v>388660</v>
      </c>
      <c r="K224" s="69">
        <f>INDEX('Payment Total'!$A$7:$H$333,MATCH('Payment by Source'!$A224,'Payment Total'!$A$7:$A$333,0),4)-I224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3005125</v>
      </c>
      <c r="V224" s="155">
        <f t="shared" si="10"/>
        <v>300513</v>
      </c>
      <c r="W224" s="155">
        <f t="shared" si="11"/>
        <v>3005130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425789</v>
      </c>
      <c r="I225" s="22">
        <f>INDEX(Data[],MATCH($A225,Data[Dist],0),MATCH(I$5,Data[#Headers],0))</f>
        <v>552685</v>
      </c>
      <c r="K225" s="69">
        <f>INDEX('Payment Total'!$A$7:$H$333,MATCH('Payment by Source'!$A225,'Payment Total'!$A$7:$A$333,0),4)-I225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4273197</v>
      </c>
      <c r="V225" s="155">
        <f t="shared" si="10"/>
        <v>427320</v>
      </c>
      <c r="W225" s="155">
        <f t="shared" si="11"/>
        <v>4273200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837055</v>
      </c>
      <c r="I226" s="22">
        <f>INDEX(Data[],MATCH($A226,Data[Dist],0),MATCH(I$5,Data[#Headers],0))</f>
        <v>996498</v>
      </c>
      <c r="K226" s="69">
        <f>INDEX('Payment Total'!$A$7:$H$333,MATCH('Payment by Source'!$A226,'Payment Total'!$A$7:$A$333,0),4)-I226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8391554</v>
      </c>
      <c r="V226" s="155">
        <f t="shared" si="10"/>
        <v>839155</v>
      </c>
      <c r="W226" s="155">
        <f t="shared" si="11"/>
        <v>8391550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252273</v>
      </c>
      <c r="I227" s="22">
        <f>INDEX(Data[],MATCH($A227,Data[Dist],0),MATCH(I$5,Data[#Headers],0))</f>
        <v>334473</v>
      </c>
      <c r="K227" s="69">
        <f>INDEX('Payment Total'!$A$7:$H$333,MATCH('Payment by Source'!$A227,'Payment Total'!$A$7:$A$333,0),4)-I227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2532358</v>
      </c>
      <c r="V227" s="155">
        <f t="shared" si="10"/>
        <v>253236</v>
      </c>
      <c r="W227" s="155">
        <f t="shared" si="11"/>
        <v>2532360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-109324</v>
      </c>
      <c r="I228" s="22">
        <f>INDEX(Data[],MATCH($A228,Data[Dist],0),MATCH(I$5,Data[#Headers],0))</f>
        <v>32813</v>
      </c>
      <c r="K228" s="69">
        <f>INDEX('Payment Total'!$A$7:$H$333,MATCH('Payment by Source'!$A228,'Payment Total'!$A$7:$A$333,0),4)-I228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-1076880</v>
      </c>
      <c r="V228" s="155">
        <f t="shared" si="10"/>
        <v>-107688</v>
      </c>
      <c r="W228" s="155">
        <f t="shared" si="11"/>
        <v>-1076880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109279</v>
      </c>
      <c r="I229" s="22">
        <f>INDEX(Data[],MATCH($A229,Data[Dist],0),MATCH(I$5,Data[#Headers],0))</f>
        <v>141695</v>
      </c>
      <c r="K229" s="69">
        <f>INDEX('Payment Total'!$A$7:$H$333,MATCH('Payment by Source'!$A229,'Payment Total'!$A$7:$A$333,0),4)-I229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1096248</v>
      </c>
      <c r="V229" s="155">
        <f t="shared" si="10"/>
        <v>109625</v>
      </c>
      <c r="W229" s="155">
        <f t="shared" si="11"/>
        <v>1096250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54812</v>
      </c>
      <c r="I230" s="22">
        <f>INDEX(Data[],MATCH($A230,Data[Dist],0),MATCH(I$5,Data[#Headers],0))</f>
        <v>80977</v>
      </c>
      <c r="K230" s="69">
        <f>INDEX('Payment Total'!$A$7:$H$333,MATCH('Payment by Source'!$A230,'Payment Total'!$A$7:$A$333,0),4)-I230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550807</v>
      </c>
      <c r="V230" s="155">
        <f t="shared" si="10"/>
        <v>55081</v>
      </c>
      <c r="W230" s="155">
        <f t="shared" si="11"/>
        <v>550810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425586</v>
      </c>
      <c r="I231" s="22">
        <f>INDEX(Data[],MATCH($A231,Data[Dist],0),MATCH(I$5,Data[#Headers],0))</f>
        <v>546800</v>
      </c>
      <c r="K231" s="69">
        <f>INDEX('Payment Total'!$A$7:$H$333,MATCH('Payment by Source'!$A231,'Payment Total'!$A$7:$A$333,0),4)-I231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4269904</v>
      </c>
      <c r="V231" s="155">
        <f t="shared" si="10"/>
        <v>426990</v>
      </c>
      <c r="W231" s="155">
        <f t="shared" si="11"/>
        <v>4269900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1258067</v>
      </c>
      <c r="I232" s="22">
        <f>INDEX(Data[],MATCH($A232,Data[Dist],0),MATCH(I$5,Data[#Headers],0))</f>
        <v>1552515</v>
      </c>
      <c r="K232" s="69">
        <f>INDEX('Payment Total'!$A$7:$H$333,MATCH('Payment by Source'!$A232,'Payment Total'!$A$7:$A$333,0),4)-I232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12616228</v>
      </c>
      <c r="V232" s="155">
        <f t="shared" si="10"/>
        <v>1261623</v>
      </c>
      <c r="W232" s="155">
        <f t="shared" si="11"/>
        <v>12616230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3242560</v>
      </c>
      <c r="I233" s="22">
        <f>INDEX(Data[],MATCH($A233,Data[Dist],0),MATCH(I$5,Data[#Headers],0))</f>
        <v>3852797</v>
      </c>
      <c r="K233" s="69">
        <f>INDEX('Payment Total'!$A$7:$H$333,MATCH('Payment by Source'!$A233,'Payment Total'!$A$7:$A$333,0),4)-I233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32501355</v>
      </c>
      <c r="V233" s="155">
        <f t="shared" si="10"/>
        <v>3250136</v>
      </c>
      <c r="W233" s="155">
        <f t="shared" si="11"/>
        <v>32501360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267655</v>
      </c>
      <c r="I234" s="22">
        <f>INDEX(Data[],MATCH($A234,Data[Dist],0),MATCH(I$5,Data[#Headers],0))</f>
        <v>357581</v>
      </c>
      <c r="K234" s="69">
        <f>INDEX('Payment Total'!$A$7:$H$333,MATCH('Payment by Source'!$A234,'Payment Total'!$A$7:$A$333,0),4)-I234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2687508</v>
      </c>
      <c r="V234" s="155">
        <f t="shared" si="10"/>
        <v>268751</v>
      </c>
      <c r="W234" s="155">
        <f t="shared" si="11"/>
        <v>2687510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87607</v>
      </c>
      <c r="I235" s="22">
        <f>INDEX(Data[],MATCH($A235,Data[Dist],0),MATCH(I$5,Data[#Headers],0))</f>
        <v>114092</v>
      </c>
      <c r="K235" s="69">
        <f>INDEX('Payment Total'!$A$7:$H$333,MATCH('Payment by Source'!$A235,'Payment Total'!$A$7:$A$333,0),4)-I235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879299</v>
      </c>
      <c r="V235" s="155">
        <f t="shared" si="10"/>
        <v>87930</v>
      </c>
      <c r="W235" s="155">
        <f t="shared" si="11"/>
        <v>879300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108021</v>
      </c>
      <c r="I236" s="22">
        <f>INDEX(Data[],MATCH($A236,Data[Dist],0),MATCH(I$5,Data[#Headers],0))</f>
        <v>184761</v>
      </c>
      <c r="K236" s="69">
        <f>INDEX('Payment Total'!$A$7:$H$333,MATCH('Payment by Source'!$A236,'Payment Total'!$A$7:$A$333,0),4)-I236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1089458</v>
      </c>
      <c r="V236" s="155">
        <f t="shared" si="10"/>
        <v>108946</v>
      </c>
      <c r="W236" s="155">
        <f t="shared" si="11"/>
        <v>1089460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262383</v>
      </c>
      <c r="I237" s="22">
        <f>INDEX(Data[],MATCH($A237,Data[Dist],0),MATCH(I$5,Data[#Headers],0))</f>
        <v>342125</v>
      </c>
      <c r="K237" s="69">
        <f>INDEX('Payment Total'!$A$7:$H$333,MATCH('Payment by Source'!$A237,'Payment Total'!$A$7:$A$333,0),4)-I237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2633174</v>
      </c>
      <c r="V237" s="155">
        <f t="shared" si="10"/>
        <v>263317</v>
      </c>
      <c r="W237" s="155">
        <f t="shared" si="11"/>
        <v>2633170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959474</v>
      </c>
      <c r="I238" s="22">
        <f>INDEX(Data[],MATCH($A238,Data[Dist],0),MATCH(I$5,Data[#Headers],0))</f>
        <v>1231506</v>
      </c>
      <c r="K238" s="69">
        <f>INDEX('Payment Total'!$A$7:$H$333,MATCH('Payment by Source'!$A238,'Payment Total'!$A$7:$A$333,0),4)-I238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9628617</v>
      </c>
      <c r="V238" s="155">
        <f t="shared" si="10"/>
        <v>962862</v>
      </c>
      <c r="W238" s="155">
        <f t="shared" si="11"/>
        <v>9628620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1191310</v>
      </c>
      <c r="I239" s="22">
        <f>INDEX(Data[],MATCH($A239,Data[Dist],0),MATCH(I$5,Data[#Headers],0))</f>
        <v>1428958</v>
      </c>
      <c r="K239" s="69">
        <f>INDEX('Payment Total'!$A$7:$H$333,MATCH('Payment by Source'!$A239,'Payment Total'!$A$7:$A$333,0),4)-I239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11941887</v>
      </c>
      <c r="V239" s="155">
        <f t="shared" si="10"/>
        <v>1194189</v>
      </c>
      <c r="W239" s="155">
        <f t="shared" si="11"/>
        <v>11941890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2533846</v>
      </c>
      <c r="I240" s="22">
        <f>INDEX(Data[],MATCH($A240,Data[Dist],0),MATCH(I$5,Data[#Headers],0))</f>
        <v>3153207</v>
      </c>
      <c r="K240" s="69">
        <f>INDEX('Payment Total'!$A$7:$H$333,MATCH('Payment by Source'!$A240,'Payment Total'!$A$7:$A$333,0),4)-I240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25421510</v>
      </c>
      <c r="V240" s="155">
        <f t="shared" si="10"/>
        <v>2542151</v>
      </c>
      <c r="W240" s="155">
        <f t="shared" si="11"/>
        <v>25421510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360507</v>
      </c>
      <c r="I241" s="22">
        <f>INDEX(Data[],MATCH($A241,Data[Dist],0),MATCH(I$5,Data[#Headers],0))</f>
        <v>444169</v>
      </c>
      <c r="K241" s="69">
        <f>INDEX('Payment Total'!$A$7:$H$333,MATCH('Payment by Source'!$A241,'Payment Total'!$A$7:$A$333,0),4)-I241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3615379</v>
      </c>
      <c r="V241" s="155">
        <f t="shared" si="10"/>
        <v>361538</v>
      </c>
      <c r="W241" s="155">
        <f t="shared" si="11"/>
        <v>3615380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127792</v>
      </c>
      <c r="I242" s="22">
        <f>INDEX(Data[],MATCH($A242,Data[Dist],0),MATCH(I$5,Data[#Headers],0))</f>
        <v>224030</v>
      </c>
      <c r="K242" s="69">
        <f>INDEX('Payment Total'!$A$7:$H$333,MATCH('Payment by Source'!$A242,'Payment Total'!$A$7:$A$333,0),4)-I242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1288371</v>
      </c>
      <c r="V242" s="155">
        <f t="shared" si="10"/>
        <v>128837</v>
      </c>
      <c r="W242" s="155">
        <f t="shared" si="11"/>
        <v>1288370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458039</v>
      </c>
      <c r="I243" s="22">
        <f>INDEX(Data[],MATCH($A243,Data[Dist],0),MATCH(I$5,Data[#Headers],0))</f>
        <v>549227</v>
      </c>
      <c r="K243" s="69">
        <f>INDEX('Payment Total'!$A$7:$H$333,MATCH('Payment by Source'!$A243,'Payment Total'!$A$7:$A$333,0),4)-I243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4591938</v>
      </c>
      <c r="V243" s="155">
        <f t="shared" si="10"/>
        <v>459194</v>
      </c>
      <c r="W243" s="155">
        <f t="shared" si="11"/>
        <v>4591940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532624</v>
      </c>
      <c r="I244" s="22">
        <f>INDEX(Data[],MATCH($A244,Data[Dist],0),MATCH(I$5,Data[#Headers],0))</f>
        <v>664549</v>
      </c>
      <c r="K244" s="69">
        <f>INDEX('Payment Total'!$A$7:$H$333,MATCH('Payment by Source'!$A244,'Payment Total'!$A$7:$A$333,0),4)-I244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5342447</v>
      </c>
      <c r="V244" s="155">
        <f t="shared" si="10"/>
        <v>534245</v>
      </c>
      <c r="W244" s="155">
        <f t="shared" si="11"/>
        <v>5342450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162498</v>
      </c>
      <c r="I245" s="22">
        <f>INDEX(Data[],MATCH($A245,Data[Dist],0),MATCH(I$5,Data[#Headers],0))</f>
        <v>240770</v>
      </c>
      <c r="K245" s="69">
        <f>INDEX('Payment Total'!$A$7:$H$333,MATCH('Payment by Source'!$A245,'Payment Total'!$A$7:$A$333,0),4)-I245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1634095</v>
      </c>
      <c r="V245" s="155">
        <f t="shared" si="10"/>
        <v>163410</v>
      </c>
      <c r="W245" s="155">
        <f t="shared" si="11"/>
        <v>1634100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545541</v>
      </c>
      <c r="I246" s="22">
        <f>INDEX(Data[],MATCH($A246,Data[Dist],0),MATCH(I$5,Data[#Headers],0))</f>
        <v>683613</v>
      </c>
      <c r="K246" s="69">
        <f>INDEX('Payment Total'!$A$7:$H$333,MATCH('Payment by Source'!$A246,'Payment Total'!$A$7:$A$333,0),4)-I246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5471826</v>
      </c>
      <c r="V246" s="155">
        <f t="shared" si="10"/>
        <v>547183</v>
      </c>
      <c r="W246" s="155">
        <f t="shared" si="11"/>
        <v>5471830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75801</v>
      </c>
      <c r="I247" s="22">
        <f>INDEX(Data[],MATCH($A247,Data[Dist],0),MATCH(I$5,Data[#Headers],0))</f>
        <v>120935</v>
      </c>
      <c r="K247" s="69">
        <f>INDEX('Payment Total'!$A$7:$H$333,MATCH('Payment by Source'!$A247,'Payment Total'!$A$7:$A$333,0),4)-I247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762870</v>
      </c>
      <c r="V247" s="155">
        <f t="shared" si="10"/>
        <v>76287</v>
      </c>
      <c r="W247" s="155">
        <f t="shared" si="11"/>
        <v>762870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75129</v>
      </c>
      <c r="I248" s="22">
        <f>INDEX(Data[],MATCH($A248,Data[Dist],0),MATCH(I$5,Data[#Headers],0))</f>
        <v>126009</v>
      </c>
      <c r="K248" s="69">
        <f>INDEX('Payment Total'!$A$7:$H$333,MATCH('Payment by Source'!$A248,'Payment Total'!$A$7:$A$333,0),4)-I248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756583</v>
      </c>
      <c r="V248" s="155">
        <f t="shared" si="10"/>
        <v>75658</v>
      </c>
      <c r="W248" s="155">
        <f t="shared" si="11"/>
        <v>756580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426789</v>
      </c>
      <c r="I249" s="22">
        <f>INDEX(Data[],MATCH($A249,Data[Dist],0),MATCH(I$5,Data[#Headers],0))</f>
        <v>549428</v>
      </c>
      <c r="K249" s="69">
        <f>INDEX('Payment Total'!$A$7:$H$333,MATCH('Payment by Source'!$A249,'Payment Total'!$A$7:$A$333,0),4)-I249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4280948</v>
      </c>
      <c r="V249" s="155">
        <f t="shared" si="10"/>
        <v>428095</v>
      </c>
      <c r="W249" s="155">
        <f t="shared" si="11"/>
        <v>4280950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466543</v>
      </c>
      <c r="I250" s="22">
        <f>INDEX(Data[],MATCH($A250,Data[Dist],0),MATCH(I$5,Data[#Headers],0))</f>
        <v>595715</v>
      </c>
      <c r="K250" s="69">
        <f>INDEX('Payment Total'!$A$7:$H$333,MATCH('Payment by Source'!$A250,'Payment Total'!$A$7:$A$333,0),4)-I250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4680778</v>
      </c>
      <c r="V250" s="155">
        <f t="shared" si="10"/>
        <v>468078</v>
      </c>
      <c r="W250" s="155">
        <f t="shared" si="11"/>
        <v>4680780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169638</v>
      </c>
      <c r="I251" s="22">
        <f>INDEX(Data[],MATCH($A251,Data[Dist],0),MATCH(I$5,Data[#Headers],0))</f>
        <v>223979</v>
      </c>
      <c r="K251" s="69">
        <f>INDEX('Payment Total'!$A$7:$H$333,MATCH('Payment by Source'!$A251,'Payment Total'!$A$7:$A$333,0),4)-I251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1702749</v>
      </c>
      <c r="V251" s="155">
        <f t="shared" si="10"/>
        <v>170275</v>
      </c>
      <c r="W251" s="155">
        <f t="shared" si="11"/>
        <v>1702750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109864</v>
      </c>
      <c r="I252" s="22">
        <f>INDEX(Data[],MATCH($A252,Data[Dist],0),MATCH(I$5,Data[#Headers],0))</f>
        <v>137983</v>
      </c>
      <c r="K252" s="69">
        <f>INDEX('Payment Total'!$A$7:$H$333,MATCH('Payment by Source'!$A252,'Payment Total'!$A$7:$A$333,0),4)-I252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1102193</v>
      </c>
      <c r="V252" s="155">
        <f t="shared" si="10"/>
        <v>110219</v>
      </c>
      <c r="W252" s="155">
        <f t="shared" si="11"/>
        <v>1102190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225885</v>
      </c>
      <c r="I253" s="22">
        <f>INDEX(Data[],MATCH($A253,Data[Dist],0),MATCH(I$5,Data[#Headers],0))</f>
        <v>303130</v>
      </c>
      <c r="K253" s="69">
        <f>INDEX('Payment Total'!$A$7:$H$333,MATCH('Payment by Source'!$A253,'Payment Total'!$A$7:$A$333,0),4)-I253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2268129</v>
      </c>
      <c r="V253" s="155">
        <f t="shared" si="10"/>
        <v>226813</v>
      </c>
      <c r="W253" s="155">
        <f t="shared" si="11"/>
        <v>2268130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213746</v>
      </c>
      <c r="I254" s="22">
        <f>INDEX(Data[],MATCH($A254,Data[Dist],0),MATCH(I$5,Data[#Headers],0))</f>
        <v>363076</v>
      </c>
      <c r="K254" s="69">
        <f>INDEX('Payment Total'!$A$7:$H$333,MATCH('Payment by Source'!$A254,'Payment Total'!$A$7:$A$333,0),4)-I254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2154489</v>
      </c>
      <c r="V254" s="155">
        <f t="shared" si="10"/>
        <v>215449</v>
      </c>
      <c r="W254" s="155">
        <f t="shared" si="11"/>
        <v>2154490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151092</v>
      </c>
      <c r="I255" s="22">
        <f>INDEX(Data[],MATCH($A255,Data[Dist],0),MATCH(I$5,Data[#Headers],0))</f>
        <v>201132</v>
      </c>
      <c r="K255" s="69">
        <f>INDEX('Payment Total'!$A$7:$H$333,MATCH('Payment by Source'!$A255,'Payment Total'!$A$7:$A$333,0),4)-I255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1516781</v>
      </c>
      <c r="V255" s="155">
        <f t="shared" si="10"/>
        <v>151678</v>
      </c>
      <c r="W255" s="155">
        <f t="shared" si="11"/>
        <v>1516780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89568</v>
      </c>
      <c r="I256" s="22">
        <f>INDEX(Data[],MATCH($A256,Data[Dist],0),MATCH(I$5,Data[#Headers],0))</f>
        <v>119234</v>
      </c>
      <c r="K256" s="69">
        <f>INDEX('Payment Total'!$A$7:$H$333,MATCH('Payment by Source'!$A256,'Payment Total'!$A$7:$A$333,0),4)-I256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899622</v>
      </c>
      <c r="V256" s="155">
        <f t="shared" si="10"/>
        <v>89962</v>
      </c>
      <c r="W256" s="155">
        <f t="shared" si="11"/>
        <v>899620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557365</v>
      </c>
      <c r="I257" s="22">
        <f>INDEX(Data[],MATCH($A257,Data[Dist],0),MATCH(I$5,Data[#Headers],0))</f>
        <v>738800</v>
      </c>
      <c r="K257" s="69">
        <f>INDEX('Payment Total'!$A$7:$H$333,MATCH('Payment by Source'!$A257,'Payment Total'!$A$7:$A$333,0),4)-I257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5595589</v>
      </c>
      <c r="V257" s="155">
        <f t="shared" si="10"/>
        <v>559559</v>
      </c>
      <c r="W257" s="155">
        <f t="shared" si="11"/>
        <v>5595590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113299</v>
      </c>
      <c r="I258" s="22">
        <f>INDEX(Data[],MATCH($A258,Data[Dist],0),MATCH(I$5,Data[#Headers],0))</f>
        <v>150546</v>
      </c>
      <c r="K258" s="69">
        <f>INDEX('Payment Total'!$A$7:$H$333,MATCH('Payment by Source'!$A258,'Payment Total'!$A$7:$A$333,0),4)-I258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1137040</v>
      </c>
      <c r="V258" s="155">
        <f t="shared" si="10"/>
        <v>113704</v>
      </c>
      <c r="W258" s="155">
        <f t="shared" si="11"/>
        <v>1137040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300684</v>
      </c>
      <c r="I259" s="22">
        <f>INDEX(Data[],MATCH($A259,Data[Dist],0),MATCH(I$5,Data[#Headers],0))</f>
        <v>404596</v>
      </c>
      <c r="K259" s="69">
        <f>INDEX('Payment Total'!$A$7:$H$333,MATCH('Payment by Source'!$A259,'Payment Total'!$A$7:$A$333,0),4)-I259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3018353</v>
      </c>
      <c r="V259" s="155">
        <f t="shared" si="10"/>
        <v>301835</v>
      </c>
      <c r="W259" s="155">
        <f t="shared" si="11"/>
        <v>3018350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575309</v>
      </c>
      <c r="I260" s="22">
        <f>INDEX(Data[],MATCH($A260,Data[Dist],0),MATCH(I$5,Data[#Headers],0))</f>
        <v>722849</v>
      </c>
      <c r="K260" s="69">
        <f>INDEX('Payment Total'!$A$7:$H$333,MATCH('Payment by Source'!$A260,'Payment Total'!$A$7:$A$333,0),4)-I260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5770463</v>
      </c>
      <c r="V260" s="155">
        <f t="shared" si="10"/>
        <v>577046</v>
      </c>
      <c r="W260" s="155">
        <f t="shared" si="11"/>
        <v>5770460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526589</v>
      </c>
      <c r="I261" s="22">
        <f>INDEX(Data[],MATCH($A261,Data[Dist],0),MATCH(I$5,Data[#Headers],0))</f>
        <v>667521</v>
      </c>
      <c r="K261" s="69">
        <f>INDEX('Payment Total'!$A$7:$H$333,MATCH('Payment by Source'!$A261,'Payment Total'!$A$7:$A$333,0),4)-I261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5281990</v>
      </c>
      <c r="V261" s="155">
        <f t="shared" si="10"/>
        <v>528199</v>
      </c>
      <c r="W261" s="155">
        <f t="shared" si="11"/>
        <v>5281990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320072</v>
      </c>
      <c r="I262" s="22">
        <f>INDEX(Data[],MATCH($A262,Data[Dist],0),MATCH(I$5,Data[#Headers],0))</f>
        <v>418823</v>
      </c>
      <c r="K262" s="69">
        <f>INDEX('Payment Total'!$A$7:$H$333,MATCH('Payment by Source'!$A262,'Payment Total'!$A$7:$A$333,0),4)-I262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3211960</v>
      </c>
      <c r="V262" s="155">
        <f t="shared" si="10"/>
        <v>321196</v>
      </c>
      <c r="W262" s="155">
        <f t="shared" si="11"/>
        <v>3211960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177376</v>
      </c>
      <c r="I263" s="22">
        <f>INDEX(Data[],MATCH($A263,Data[Dist],0),MATCH(I$5,Data[#Headers],0))</f>
        <v>229715</v>
      </c>
      <c r="K263" s="69">
        <f>INDEX('Payment Total'!$A$7:$H$333,MATCH('Payment by Source'!$A263,'Payment Total'!$A$7:$A$333,0),4)-I263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1779620</v>
      </c>
      <c r="V263" s="155">
        <f t="shared" ref="V263:V326" si="13">ROUND(U263/10,0)</f>
        <v>177962</v>
      </c>
      <c r="W263" s="155">
        <f t="shared" ref="W263:W326" si="14">V263*10</f>
        <v>1779620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288149</v>
      </c>
      <c r="I264" s="22">
        <f>INDEX(Data[],MATCH($A264,Data[Dist],0),MATCH(I$5,Data[#Headers],0))</f>
        <v>359599</v>
      </c>
      <c r="K264" s="69">
        <f>INDEX('Payment Total'!$A$7:$H$333,MATCH('Payment by Source'!$A264,'Payment Total'!$A$7:$A$333,0),4)-I264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2890196</v>
      </c>
      <c r="V264" s="155">
        <f t="shared" si="13"/>
        <v>289020</v>
      </c>
      <c r="W264" s="155">
        <f t="shared" si="14"/>
        <v>2890200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723752</v>
      </c>
      <c r="I265" s="22">
        <f>INDEX(Data[],MATCH($A265,Data[Dist],0),MATCH(I$5,Data[#Headers],0))</f>
        <v>927749</v>
      </c>
      <c r="K265" s="69">
        <f>INDEX('Payment Total'!$A$7:$H$333,MATCH('Payment by Source'!$A265,'Payment Total'!$A$7:$A$333,0),4)-I265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7259985</v>
      </c>
      <c r="V265" s="155">
        <f t="shared" si="13"/>
        <v>725999</v>
      </c>
      <c r="W265" s="155">
        <f t="shared" si="14"/>
        <v>7259990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10153303</v>
      </c>
      <c r="I266" s="22">
        <f>INDEX(Data[],MATCH($A266,Data[Dist],0),MATCH(I$5,Data[#Headers],0))</f>
        <v>12032940</v>
      </c>
      <c r="K266" s="69">
        <f>INDEX('Payment Total'!$A$7:$H$333,MATCH('Payment by Source'!$A266,'Payment Total'!$A$7:$A$333,0),4)-I266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101767641</v>
      </c>
      <c r="V266" s="155">
        <f t="shared" si="13"/>
        <v>10176764</v>
      </c>
      <c r="W266" s="155">
        <f t="shared" si="14"/>
        <v>101767640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190235</v>
      </c>
      <c r="I267" s="22">
        <f>INDEX(Data[],MATCH($A267,Data[Dist],0),MATCH(I$5,Data[#Headers],0))</f>
        <v>257171</v>
      </c>
      <c r="K267" s="69">
        <f>INDEX('Payment Total'!$A$7:$H$333,MATCH('Payment by Source'!$A267,'Payment Total'!$A$7:$A$333,0),4)-I267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1909672</v>
      </c>
      <c r="V267" s="155">
        <f t="shared" si="13"/>
        <v>190967</v>
      </c>
      <c r="W267" s="155">
        <f t="shared" si="14"/>
        <v>1909670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377125</v>
      </c>
      <c r="I268" s="22">
        <f>INDEX(Data[],MATCH($A268,Data[Dist],0),MATCH(I$5,Data[#Headers],0))</f>
        <v>502590</v>
      </c>
      <c r="K268" s="69">
        <f>INDEX('Payment Total'!$A$7:$H$333,MATCH('Payment by Source'!$A268,'Payment Total'!$A$7:$A$333,0),4)-I268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3785981</v>
      </c>
      <c r="V268" s="155">
        <f t="shared" si="13"/>
        <v>378598</v>
      </c>
      <c r="W268" s="155">
        <f t="shared" si="14"/>
        <v>3785980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668878</v>
      </c>
      <c r="I269" s="22">
        <f>INDEX(Data[],MATCH($A269,Data[Dist],0),MATCH(I$5,Data[#Headers],0))</f>
        <v>834706</v>
      </c>
      <c r="K269" s="69">
        <f>INDEX('Payment Total'!$A$7:$H$333,MATCH('Payment by Source'!$A269,'Payment Total'!$A$7:$A$333,0),4)-I269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6711172</v>
      </c>
      <c r="V269" s="155">
        <f t="shared" si="13"/>
        <v>671117</v>
      </c>
      <c r="W269" s="155">
        <f t="shared" si="14"/>
        <v>6711170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312669</v>
      </c>
      <c r="I270" s="22">
        <f>INDEX(Data[],MATCH($A270,Data[Dist],0),MATCH(I$5,Data[#Headers],0))</f>
        <v>380331</v>
      </c>
      <c r="K270" s="69">
        <f>INDEX('Payment Total'!$A$7:$H$333,MATCH('Payment by Source'!$A270,'Payment Total'!$A$7:$A$333,0),4)-I270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3135185</v>
      </c>
      <c r="V270" s="155">
        <f t="shared" si="13"/>
        <v>313519</v>
      </c>
      <c r="W270" s="155">
        <f t="shared" si="14"/>
        <v>3135190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252715</v>
      </c>
      <c r="I271" s="22">
        <f>INDEX(Data[],MATCH($A271,Data[Dist],0),MATCH(I$5,Data[#Headers],0))</f>
        <v>340972</v>
      </c>
      <c r="K271" s="69">
        <f>INDEX('Payment Total'!$A$7:$H$333,MATCH('Payment by Source'!$A271,'Payment Total'!$A$7:$A$333,0),4)-I271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2536972</v>
      </c>
      <c r="V271" s="155">
        <f t="shared" si="13"/>
        <v>253697</v>
      </c>
      <c r="W271" s="155">
        <f t="shared" si="14"/>
        <v>2536970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205791</v>
      </c>
      <c r="I272" s="22">
        <f>INDEX(Data[],MATCH($A272,Data[Dist],0),MATCH(I$5,Data[#Headers],0))</f>
        <v>274142</v>
      </c>
      <c r="K272" s="69">
        <f>INDEX('Payment Total'!$A$7:$H$333,MATCH('Payment by Source'!$A272,'Payment Total'!$A$7:$A$333,0),4)-I272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2066212</v>
      </c>
      <c r="V272" s="155">
        <f t="shared" si="13"/>
        <v>206621</v>
      </c>
      <c r="W272" s="155">
        <f t="shared" si="14"/>
        <v>2066210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112633</v>
      </c>
      <c r="I273" s="22">
        <f>INDEX(Data[],MATCH($A273,Data[Dist],0),MATCH(I$5,Data[#Headers],0))</f>
        <v>140085</v>
      </c>
      <c r="K273" s="69">
        <f>INDEX('Payment Total'!$A$7:$H$333,MATCH('Payment by Source'!$A273,'Payment Total'!$A$7:$A$333,0),4)-I273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1129722</v>
      </c>
      <c r="V273" s="155">
        <f t="shared" si="13"/>
        <v>112972</v>
      </c>
      <c r="W273" s="155">
        <f t="shared" si="14"/>
        <v>1129720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953611</v>
      </c>
      <c r="I274" s="22">
        <f>INDEX(Data[],MATCH($A274,Data[Dist],0),MATCH(I$5,Data[#Headers],0))</f>
        <v>1154888</v>
      </c>
      <c r="K274" s="69">
        <f>INDEX('Payment Total'!$A$7:$H$333,MATCH('Payment by Source'!$A274,'Payment Total'!$A$7:$A$333,0),4)-I274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9560058</v>
      </c>
      <c r="V274" s="155">
        <f t="shared" si="13"/>
        <v>956006</v>
      </c>
      <c r="W274" s="155">
        <f t="shared" si="14"/>
        <v>9560060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254468</v>
      </c>
      <c r="I275" s="22">
        <f>INDEX(Data[],MATCH($A275,Data[Dist],0),MATCH(I$5,Data[#Headers],0))</f>
        <v>328307</v>
      </c>
      <c r="K275" s="69">
        <f>INDEX('Payment Total'!$A$7:$H$333,MATCH('Payment by Source'!$A275,'Payment Total'!$A$7:$A$333,0),4)-I275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2552709</v>
      </c>
      <c r="V275" s="155">
        <f t="shared" si="13"/>
        <v>255271</v>
      </c>
      <c r="W275" s="155">
        <f t="shared" si="14"/>
        <v>2552710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3906595</v>
      </c>
      <c r="I276" s="22">
        <f>INDEX(Data[],MATCH($A276,Data[Dist],0),MATCH(I$5,Data[#Headers],0))</f>
        <v>4736601</v>
      </c>
      <c r="K276" s="69">
        <f>INDEX('Payment Total'!$A$7:$H$333,MATCH('Payment by Source'!$A276,'Payment Total'!$A$7:$A$333,0),4)-I276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39175393</v>
      </c>
      <c r="V276" s="155">
        <f t="shared" si="13"/>
        <v>3917539</v>
      </c>
      <c r="W276" s="155">
        <f t="shared" si="14"/>
        <v>39175390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1081418</v>
      </c>
      <c r="I277" s="22">
        <f>INDEX(Data[],MATCH($A277,Data[Dist],0),MATCH(I$5,Data[#Headers],0))</f>
        <v>1359504</v>
      </c>
      <c r="K277" s="69">
        <f>INDEX('Payment Total'!$A$7:$H$333,MATCH('Payment by Source'!$A277,'Payment Total'!$A$7:$A$333,0),4)-I277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10845363</v>
      </c>
      <c r="V277" s="155">
        <f t="shared" si="13"/>
        <v>1084536</v>
      </c>
      <c r="W277" s="155">
        <f t="shared" si="14"/>
        <v>10845360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116013</v>
      </c>
      <c r="I278" s="22">
        <f>INDEX(Data[],MATCH($A278,Data[Dist],0),MATCH(I$5,Data[#Headers],0))</f>
        <v>270604</v>
      </c>
      <c r="K278" s="69">
        <f>INDEX('Payment Total'!$A$7:$H$333,MATCH('Payment by Source'!$A278,'Payment Total'!$A$7:$A$333,0),4)-I278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1178531</v>
      </c>
      <c r="V278" s="155">
        <f t="shared" si="13"/>
        <v>117853</v>
      </c>
      <c r="W278" s="155">
        <f t="shared" si="14"/>
        <v>1178530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210511</v>
      </c>
      <c r="I279" s="22">
        <f>INDEX(Data[],MATCH($A279,Data[Dist],0),MATCH(I$5,Data[#Headers],0))</f>
        <v>265606</v>
      </c>
      <c r="K279" s="69">
        <f>INDEX('Payment Total'!$A$7:$H$333,MATCH('Payment by Source'!$A279,'Payment Total'!$A$7:$A$333,0),4)-I279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2111503</v>
      </c>
      <c r="V279" s="155">
        <f t="shared" si="13"/>
        <v>211150</v>
      </c>
      <c r="W279" s="155">
        <f t="shared" si="14"/>
        <v>2111500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105924</v>
      </c>
      <c r="I280" s="22">
        <f>INDEX(Data[],MATCH($A280,Data[Dist],0),MATCH(I$5,Data[#Headers],0))</f>
        <v>133431</v>
      </c>
      <c r="K280" s="69">
        <f>INDEX('Payment Total'!$A$7:$H$333,MATCH('Payment by Source'!$A280,'Payment Total'!$A$7:$A$333,0),4)-I280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1062199</v>
      </c>
      <c r="V280" s="155">
        <f t="shared" si="13"/>
        <v>106220</v>
      </c>
      <c r="W280" s="155">
        <f t="shared" si="14"/>
        <v>1062200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314798</v>
      </c>
      <c r="I281" s="22">
        <f>INDEX(Data[],MATCH($A281,Data[Dist],0),MATCH(I$5,Data[#Headers],0))</f>
        <v>399124</v>
      </c>
      <c r="K281" s="69">
        <f>INDEX('Payment Total'!$A$7:$H$333,MATCH('Payment by Source'!$A281,'Payment Total'!$A$7:$A$333,0),4)-I281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3157627</v>
      </c>
      <c r="V281" s="155">
        <f t="shared" si="13"/>
        <v>315763</v>
      </c>
      <c r="W281" s="155">
        <f t="shared" si="14"/>
        <v>3157630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1780245</v>
      </c>
      <c r="I282" s="22">
        <f>INDEX(Data[],MATCH($A282,Data[Dist],0),MATCH(I$5,Data[#Headers],0))</f>
        <v>2127863</v>
      </c>
      <c r="K282" s="69">
        <f>INDEX('Payment Total'!$A$7:$H$333,MATCH('Payment by Source'!$A282,'Payment Total'!$A$7:$A$333,0),4)-I282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17843687</v>
      </c>
      <c r="V282" s="155">
        <f t="shared" si="13"/>
        <v>1784369</v>
      </c>
      <c r="W282" s="155">
        <f t="shared" si="14"/>
        <v>17843690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63976</v>
      </c>
      <c r="I283" s="22">
        <f>INDEX(Data[],MATCH($A283,Data[Dist],0),MATCH(I$5,Data[#Headers],0))</f>
        <v>81305</v>
      </c>
      <c r="K283" s="69">
        <f>INDEX('Payment Total'!$A$7:$H$333,MATCH('Payment by Source'!$A283,'Payment Total'!$A$7:$A$333,0),4)-I283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641798</v>
      </c>
      <c r="V283" s="155">
        <f t="shared" si="13"/>
        <v>64180</v>
      </c>
      <c r="W283" s="155">
        <f t="shared" si="14"/>
        <v>641800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418345</v>
      </c>
      <c r="I284" s="22">
        <f>INDEX(Data[],MATCH($A284,Data[Dist],0),MATCH(I$5,Data[#Headers],0))</f>
        <v>541790</v>
      </c>
      <c r="K284" s="69">
        <f>INDEX('Payment Total'!$A$7:$H$333,MATCH('Payment by Source'!$A284,'Payment Total'!$A$7:$A$333,0),4)-I284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4198577</v>
      </c>
      <c r="V284" s="155">
        <f t="shared" si="13"/>
        <v>419858</v>
      </c>
      <c r="W284" s="155">
        <f t="shared" si="14"/>
        <v>4198580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376055</v>
      </c>
      <c r="I285" s="22">
        <f>INDEX(Data[],MATCH($A285,Data[Dist],0),MATCH(I$5,Data[#Headers],0))</f>
        <v>480599</v>
      </c>
      <c r="K285" s="69">
        <f>INDEX('Payment Total'!$A$7:$H$333,MATCH('Payment by Source'!$A285,'Payment Total'!$A$7:$A$333,0),4)-I285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3772915</v>
      </c>
      <c r="V285" s="155">
        <f t="shared" si="13"/>
        <v>377292</v>
      </c>
      <c r="W285" s="155">
        <f t="shared" si="14"/>
        <v>3772920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465506</v>
      </c>
      <c r="I286" s="22">
        <f>INDEX(Data[],MATCH($A286,Data[Dist],0),MATCH(I$5,Data[#Headers],0))</f>
        <v>573749</v>
      </c>
      <c r="K286" s="69">
        <f>INDEX('Payment Total'!$A$7:$H$333,MATCH('Payment by Source'!$A286,'Payment Total'!$A$7:$A$333,0),4)-I286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4668890</v>
      </c>
      <c r="V286" s="155">
        <f t="shared" si="13"/>
        <v>466889</v>
      </c>
      <c r="W286" s="155">
        <f t="shared" si="14"/>
        <v>4668890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261638</v>
      </c>
      <c r="I287" s="22">
        <f>INDEX(Data[],MATCH($A287,Data[Dist],0),MATCH(I$5,Data[#Headers],0))</f>
        <v>329362</v>
      </c>
      <c r="K287" s="69">
        <f>INDEX('Payment Total'!$A$7:$H$333,MATCH('Payment by Source'!$A287,'Payment Total'!$A$7:$A$333,0),4)-I287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2625711</v>
      </c>
      <c r="V287" s="155">
        <f t="shared" si="13"/>
        <v>262571</v>
      </c>
      <c r="W287" s="155">
        <f t="shared" si="14"/>
        <v>2625710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341836</v>
      </c>
      <c r="I288" s="22">
        <f>INDEX(Data[],MATCH($A288,Data[Dist],0),MATCH(I$5,Data[#Headers],0))</f>
        <v>434269</v>
      </c>
      <c r="K288" s="69">
        <f>INDEX('Payment Total'!$A$7:$H$333,MATCH('Payment by Source'!$A288,'Payment Total'!$A$7:$A$333,0),4)-I288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3428862</v>
      </c>
      <c r="V288" s="155">
        <f t="shared" si="13"/>
        <v>342886</v>
      </c>
      <c r="W288" s="155">
        <f t="shared" si="14"/>
        <v>3428860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136558</v>
      </c>
      <c r="I289" s="22">
        <f>INDEX(Data[],MATCH($A289,Data[Dist],0),MATCH(I$5,Data[#Headers],0))</f>
        <v>173511</v>
      </c>
      <c r="K289" s="69">
        <f>INDEX('Payment Total'!$A$7:$H$333,MATCH('Payment by Source'!$A289,'Payment Total'!$A$7:$A$333,0),4)-I289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1369991</v>
      </c>
      <c r="V289" s="155">
        <f t="shared" si="13"/>
        <v>136999</v>
      </c>
      <c r="W289" s="155">
        <f t="shared" si="14"/>
        <v>1369990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223823</v>
      </c>
      <c r="I290" s="22">
        <f>INDEX(Data[],MATCH($A290,Data[Dist],0),MATCH(I$5,Data[#Headers],0))</f>
        <v>276584</v>
      </c>
      <c r="K290" s="69">
        <f>INDEX('Payment Total'!$A$7:$H$333,MATCH('Payment by Source'!$A290,'Payment Total'!$A$7:$A$333,0),4)-I290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2244492</v>
      </c>
      <c r="V290" s="155">
        <f t="shared" si="13"/>
        <v>224449</v>
      </c>
      <c r="W290" s="155">
        <f t="shared" si="14"/>
        <v>2244490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140949</v>
      </c>
      <c r="I291" s="22">
        <f>INDEX(Data[],MATCH($A291,Data[Dist],0),MATCH(I$5,Data[#Headers],0))</f>
        <v>188971</v>
      </c>
      <c r="K291" s="69">
        <f>INDEX('Payment Total'!$A$7:$H$333,MATCH('Payment by Source'!$A291,'Payment Total'!$A$7:$A$333,0),4)-I291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1414989</v>
      </c>
      <c r="V291" s="155">
        <f t="shared" si="13"/>
        <v>141499</v>
      </c>
      <c r="W291" s="155">
        <f t="shared" si="14"/>
        <v>1414990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175473</v>
      </c>
      <c r="I292" s="22">
        <f>INDEX(Data[],MATCH($A292,Data[Dist],0),MATCH(I$5,Data[#Headers],0))</f>
        <v>216709</v>
      </c>
      <c r="K292" s="69">
        <f>INDEX('Payment Total'!$A$7:$H$333,MATCH('Payment by Source'!$A292,'Payment Total'!$A$7:$A$333,0),4)-I292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1759645</v>
      </c>
      <c r="V292" s="155">
        <f t="shared" si="13"/>
        <v>175965</v>
      </c>
      <c r="W292" s="155">
        <f t="shared" si="14"/>
        <v>1759650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56333</v>
      </c>
      <c r="I293" s="22">
        <f>INDEX(Data[],MATCH($A293,Data[Dist],0),MATCH(I$5,Data[#Headers],0))</f>
        <v>76950</v>
      </c>
      <c r="K293" s="69">
        <f>INDEX('Payment Total'!$A$7:$H$333,MATCH('Payment by Source'!$A293,'Payment Total'!$A$7:$A$333,0),4)-I293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565845</v>
      </c>
      <c r="V293" s="155">
        <f t="shared" si="13"/>
        <v>56585</v>
      </c>
      <c r="W293" s="155">
        <f t="shared" si="14"/>
        <v>565850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353207</v>
      </c>
      <c r="I294" s="22">
        <f>INDEX(Data[],MATCH($A294,Data[Dist],0),MATCH(I$5,Data[#Headers],0))</f>
        <v>443201</v>
      </c>
      <c r="K294" s="69">
        <f>INDEX('Payment Total'!$A$7:$H$333,MATCH('Payment by Source'!$A294,'Payment Total'!$A$7:$A$333,0),4)-I294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3543577</v>
      </c>
      <c r="V294" s="155">
        <f t="shared" si="13"/>
        <v>354358</v>
      </c>
      <c r="W294" s="155">
        <f t="shared" si="14"/>
        <v>3543580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85200</v>
      </c>
      <c r="I295" s="22">
        <f>INDEX(Data[],MATCH($A295,Data[Dist],0),MATCH(I$5,Data[#Headers],0))</f>
        <v>147918</v>
      </c>
      <c r="K295" s="69">
        <f>INDEX('Payment Total'!$A$7:$H$333,MATCH('Payment by Source'!$A295,'Payment Total'!$A$7:$A$333,0),4)-I295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857888</v>
      </c>
      <c r="V295" s="155">
        <f t="shared" si="13"/>
        <v>85789</v>
      </c>
      <c r="W295" s="155">
        <f t="shared" si="14"/>
        <v>857890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1633564</v>
      </c>
      <c r="I296" s="22">
        <f>INDEX(Data[],MATCH($A296,Data[Dist],0),MATCH(I$5,Data[#Headers],0))</f>
        <v>2063411</v>
      </c>
      <c r="K296" s="69">
        <f>INDEX('Payment Total'!$A$7:$H$333,MATCH('Payment by Source'!$A296,'Payment Total'!$A$7:$A$333,0),4)-I296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16388979</v>
      </c>
      <c r="V296" s="155">
        <f t="shared" si="13"/>
        <v>1638898</v>
      </c>
      <c r="W296" s="155">
        <f t="shared" si="14"/>
        <v>16388980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462128</v>
      </c>
      <c r="I297" s="22">
        <f>INDEX(Data[],MATCH($A297,Data[Dist],0),MATCH(I$5,Data[#Headers],0))</f>
        <v>585444</v>
      </c>
      <c r="K297" s="69">
        <f>INDEX('Payment Total'!$A$7:$H$333,MATCH('Payment by Source'!$A297,'Payment Total'!$A$7:$A$333,0),4)-I297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4636155</v>
      </c>
      <c r="V297" s="155">
        <f t="shared" si="13"/>
        <v>463616</v>
      </c>
      <c r="W297" s="155">
        <f t="shared" si="14"/>
        <v>4636160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383110</v>
      </c>
      <c r="I298" s="22">
        <f>INDEX(Data[],MATCH($A298,Data[Dist],0),MATCH(I$5,Data[#Headers],0))</f>
        <v>485762</v>
      </c>
      <c r="K298" s="69">
        <f>INDEX('Payment Total'!$A$7:$H$333,MATCH('Payment by Source'!$A298,'Payment Total'!$A$7:$A$333,0),4)-I298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3843450</v>
      </c>
      <c r="V298" s="155">
        <f t="shared" si="13"/>
        <v>384345</v>
      </c>
      <c r="W298" s="155">
        <f t="shared" si="14"/>
        <v>3843450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131156</v>
      </c>
      <c r="I299" s="22">
        <f>INDEX(Data[],MATCH($A299,Data[Dist],0),MATCH(I$5,Data[#Headers],0))</f>
        <v>167481</v>
      </c>
      <c r="K299" s="69">
        <f>INDEX('Payment Total'!$A$7:$H$333,MATCH('Payment by Source'!$A299,'Payment Total'!$A$7:$A$333,0),4)-I299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1315892</v>
      </c>
      <c r="V299" s="155">
        <f t="shared" si="13"/>
        <v>131589</v>
      </c>
      <c r="W299" s="155">
        <f t="shared" si="14"/>
        <v>1315890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815194</v>
      </c>
      <c r="I300" s="22">
        <f>INDEX(Data[],MATCH($A300,Data[Dist],0),MATCH(I$5,Data[#Headers],0))</f>
        <v>1021090</v>
      </c>
      <c r="K300" s="69">
        <f>INDEX('Payment Total'!$A$7:$H$333,MATCH('Payment by Source'!$A300,'Payment Total'!$A$7:$A$333,0),4)-I300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8176442</v>
      </c>
      <c r="V300" s="155">
        <f t="shared" si="13"/>
        <v>817644</v>
      </c>
      <c r="W300" s="155">
        <f t="shared" si="14"/>
        <v>8176440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245103</v>
      </c>
      <c r="I301" s="22">
        <f>INDEX(Data[],MATCH($A301,Data[Dist],0),MATCH(I$5,Data[#Headers],0))</f>
        <v>312622</v>
      </c>
      <c r="K301" s="69">
        <f>INDEX('Payment Total'!$A$7:$H$333,MATCH('Payment by Source'!$A301,'Payment Total'!$A$7:$A$333,0),4)-I301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2458306</v>
      </c>
      <c r="V301" s="155">
        <f t="shared" si="13"/>
        <v>245831</v>
      </c>
      <c r="W301" s="155">
        <f t="shared" si="14"/>
        <v>2458310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339083</v>
      </c>
      <c r="I302" s="22">
        <f>INDEX(Data[],MATCH($A302,Data[Dist],0),MATCH(I$5,Data[#Headers],0))</f>
        <v>445717</v>
      </c>
      <c r="K302" s="69">
        <f>INDEX('Payment Total'!$A$7:$H$333,MATCH('Payment by Source'!$A302,'Payment Total'!$A$7:$A$333,0),4)-I302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3403290</v>
      </c>
      <c r="V302" s="155">
        <f t="shared" si="13"/>
        <v>340329</v>
      </c>
      <c r="W302" s="155">
        <f t="shared" si="14"/>
        <v>3403290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287430</v>
      </c>
      <c r="I303" s="22">
        <f>INDEX(Data[],MATCH($A303,Data[Dist],0),MATCH(I$5,Data[#Headers],0))</f>
        <v>362477</v>
      </c>
      <c r="K303" s="69">
        <f>INDEX('Payment Total'!$A$7:$H$333,MATCH('Payment by Source'!$A303,'Payment Total'!$A$7:$A$333,0),4)-I303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2883115</v>
      </c>
      <c r="V303" s="155">
        <f t="shared" si="13"/>
        <v>288312</v>
      </c>
      <c r="W303" s="155">
        <f t="shared" si="14"/>
        <v>2883120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364370</v>
      </c>
      <c r="I304" s="22">
        <f>INDEX(Data[],MATCH($A304,Data[Dist],0),MATCH(I$5,Data[#Headers],0))</f>
        <v>455315</v>
      </c>
      <c r="K304" s="69">
        <f>INDEX('Payment Total'!$A$7:$H$333,MATCH('Payment by Source'!$A304,'Payment Total'!$A$7:$A$333,0),4)-I304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3654424</v>
      </c>
      <c r="V304" s="155">
        <f t="shared" si="13"/>
        <v>365442</v>
      </c>
      <c r="W304" s="155">
        <f t="shared" si="14"/>
        <v>3654420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929951</v>
      </c>
      <c r="I305" s="22">
        <f>INDEX(Data[],MATCH($A305,Data[Dist],0),MATCH(I$5,Data[#Headers],0))</f>
        <v>1146777</v>
      </c>
      <c r="K305" s="69">
        <f>INDEX('Payment Total'!$A$7:$H$333,MATCH('Payment by Source'!$A305,'Payment Total'!$A$7:$A$333,0),4)-I305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9325095</v>
      </c>
      <c r="V305" s="155">
        <f t="shared" si="13"/>
        <v>932510</v>
      </c>
      <c r="W305" s="155">
        <f t="shared" si="14"/>
        <v>9325100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7039339</v>
      </c>
      <c r="I306" s="22">
        <f>INDEX(Data[],MATCH($A306,Data[Dist],0),MATCH(I$5,Data[#Headers],0))</f>
        <v>8371344</v>
      </c>
      <c r="K306" s="69">
        <f>INDEX('Payment Total'!$A$7:$H$333,MATCH('Payment by Source'!$A306,'Payment Total'!$A$7:$A$333,0),4)-I306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70561674</v>
      </c>
      <c r="V306" s="155">
        <f t="shared" si="13"/>
        <v>7056167</v>
      </c>
      <c r="W306" s="155">
        <f t="shared" si="14"/>
        <v>70561670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5595057</v>
      </c>
      <c r="I307" s="22">
        <f>INDEX(Data[],MATCH($A307,Data[Dist],0),MATCH(I$5,Data[#Headers],0))</f>
        <v>6861986</v>
      </c>
      <c r="K307" s="69">
        <f>INDEX('Payment Total'!$A$7:$H$333,MATCH('Payment by Source'!$A307,'Payment Total'!$A$7:$A$333,0),4)-I307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56140520</v>
      </c>
      <c r="V307" s="155">
        <f t="shared" si="13"/>
        <v>5614052</v>
      </c>
      <c r="W307" s="155">
        <f t="shared" si="14"/>
        <v>56140520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1087929</v>
      </c>
      <c r="I308" s="22">
        <f>INDEX(Data[],MATCH($A308,Data[Dist],0),MATCH(I$5,Data[#Headers],0))</f>
        <v>1366396</v>
      </c>
      <c r="K308" s="69">
        <f>INDEX('Payment Total'!$A$7:$H$333,MATCH('Payment by Source'!$A308,'Payment Total'!$A$7:$A$333,0),4)-I308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10912844</v>
      </c>
      <c r="V308" s="155">
        <f t="shared" si="13"/>
        <v>1091284</v>
      </c>
      <c r="W308" s="155">
        <f t="shared" si="14"/>
        <v>10912840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245081</v>
      </c>
      <c r="I309" s="22">
        <f>INDEX(Data[],MATCH($A309,Data[Dist],0),MATCH(I$5,Data[#Headers],0))</f>
        <v>329153</v>
      </c>
      <c r="K309" s="69">
        <f>INDEX('Payment Total'!$A$7:$H$333,MATCH('Payment by Source'!$A309,'Payment Total'!$A$7:$A$333,0),4)-I309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2459443</v>
      </c>
      <c r="V309" s="155">
        <f t="shared" si="13"/>
        <v>245944</v>
      </c>
      <c r="W309" s="155">
        <f t="shared" si="14"/>
        <v>2459440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980918</v>
      </c>
      <c r="I310" s="22">
        <f>INDEX(Data[],MATCH($A310,Data[Dist],0),MATCH(I$5,Data[#Headers],0))</f>
        <v>1218844</v>
      </c>
      <c r="K310" s="69">
        <f>INDEX('Payment Total'!$A$7:$H$333,MATCH('Payment by Source'!$A310,'Payment Total'!$A$7:$A$333,0),4)-I310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9836733</v>
      </c>
      <c r="V310" s="155">
        <f t="shared" si="13"/>
        <v>983673</v>
      </c>
      <c r="W310" s="155">
        <f t="shared" si="14"/>
        <v>9836730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107429</v>
      </c>
      <c r="I311" s="22">
        <f>INDEX(Data[],MATCH($A311,Data[Dist],0),MATCH(I$5,Data[#Headers],0))</f>
        <v>153640</v>
      </c>
      <c r="K311" s="69">
        <f>INDEX('Payment Total'!$A$7:$H$333,MATCH('Payment by Source'!$A311,'Payment Total'!$A$7:$A$333,0),4)-I311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1079146</v>
      </c>
      <c r="V311" s="155">
        <f t="shared" si="13"/>
        <v>107915</v>
      </c>
      <c r="W311" s="155">
        <f t="shared" si="14"/>
        <v>1079150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326504</v>
      </c>
      <c r="I312" s="22">
        <f>INDEX(Data[],MATCH($A312,Data[Dist],0),MATCH(I$5,Data[#Headers],0))</f>
        <v>427280</v>
      </c>
      <c r="K312" s="69">
        <f>INDEX('Payment Total'!$A$7:$H$333,MATCH('Payment by Source'!$A312,'Payment Total'!$A$7:$A$333,0),4)-I312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3277039</v>
      </c>
      <c r="V312" s="155">
        <f t="shared" si="13"/>
        <v>327704</v>
      </c>
      <c r="W312" s="155">
        <f t="shared" si="14"/>
        <v>3277040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219179</v>
      </c>
      <c r="I313" s="22">
        <f>INDEX(Data[],MATCH($A313,Data[Dist],0),MATCH(I$5,Data[#Headers],0))</f>
        <v>295519</v>
      </c>
      <c r="K313" s="69">
        <f>INDEX('Payment Total'!$A$7:$H$333,MATCH('Payment by Source'!$A313,'Payment Total'!$A$7:$A$333,0),4)-I313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2198830</v>
      </c>
      <c r="V313" s="155">
        <f t="shared" si="13"/>
        <v>219883</v>
      </c>
      <c r="W313" s="155">
        <f t="shared" si="14"/>
        <v>2198830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107420</v>
      </c>
      <c r="I314" s="22">
        <f>INDEX(Data[],MATCH($A314,Data[Dist],0),MATCH(I$5,Data[#Headers],0))</f>
        <v>140998</v>
      </c>
      <c r="K314" s="69">
        <f>INDEX('Payment Total'!$A$7:$H$333,MATCH('Payment by Source'!$A314,'Payment Total'!$A$7:$A$333,0),4)-I314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1078349</v>
      </c>
      <c r="V314" s="155">
        <f t="shared" si="13"/>
        <v>107835</v>
      </c>
      <c r="W314" s="155">
        <f t="shared" si="14"/>
        <v>1078350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660017</v>
      </c>
      <c r="I315" s="22">
        <f>INDEX(Data[],MATCH($A315,Data[Dist],0),MATCH(I$5,Data[#Headers],0))</f>
        <v>836783</v>
      </c>
      <c r="K315" s="69">
        <f>INDEX('Payment Total'!$A$7:$H$333,MATCH('Payment by Source'!$A315,'Payment Total'!$A$7:$A$333,0),4)-I315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6622321</v>
      </c>
      <c r="V315" s="155">
        <f t="shared" si="13"/>
        <v>662232</v>
      </c>
      <c r="W315" s="155">
        <f t="shared" si="14"/>
        <v>6622320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3546915</v>
      </c>
      <c r="I316" s="22">
        <f>INDEX(Data[],MATCH($A316,Data[Dist],0),MATCH(I$5,Data[#Headers],0))</f>
        <v>4639101</v>
      </c>
      <c r="K316" s="69">
        <f>INDEX('Payment Total'!$A$7:$H$333,MATCH('Payment by Source'!$A316,'Payment Total'!$A$7:$A$333,0),4)-I316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35608818</v>
      </c>
      <c r="V316" s="155">
        <f t="shared" si="13"/>
        <v>3560882</v>
      </c>
      <c r="W316" s="155">
        <f t="shared" si="14"/>
        <v>35608820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1424266</v>
      </c>
      <c r="I317" s="22">
        <f>INDEX(Data[],MATCH($A317,Data[Dist],0),MATCH(I$5,Data[#Headers],0))</f>
        <v>1874695</v>
      </c>
      <c r="K317" s="69">
        <f>INDEX('Payment Total'!$A$7:$H$333,MATCH('Payment by Source'!$A317,'Payment Total'!$A$7:$A$333,0),4)-I317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14293299</v>
      </c>
      <c r="V317" s="155">
        <f t="shared" si="13"/>
        <v>1429330</v>
      </c>
      <c r="W317" s="155">
        <f t="shared" si="14"/>
        <v>14293300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122414</v>
      </c>
      <c r="I318" s="22">
        <f>INDEX(Data[],MATCH($A318,Data[Dist],0),MATCH(I$5,Data[#Headers],0))</f>
        <v>167141</v>
      </c>
      <c r="K318" s="69">
        <f>INDEX('Payment Total'!$A$7:$H$333,MATCH('Payment by Source'!$A318,'Payment Total'!$A$7:$A$333,0),4)-I318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1229505</v>
      </c>
      <c r="V318" s="155">
        <f t="shared" si="13"/>
        <v>122951</v>
      </c>
      <c r="W318" s="155">
        <f t="shared" si="14"/>
        <v>1229510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759019</v>
      </c>
      <c r="I319" s="22">
        <f>INDEX(Data[],MATCH($A319,Data[Dist],0),MATCH(I$5,Data[#Headers],0))</f>
        <v>932934</v>
      </c>
      <c r="K319" s="69">
        <f>INDEX('Payment Total'!$A$7:$H$333,MATCH('Payment by Source'!$A319,'Payment Total'!$A$7:$A$333,0),4)-I319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7609815</v>
      </c>
      <c r="V319" s="155">
        <f t="shared" si="13"/>
        <v>760982</v>
      </c>
      <c r="W319" s="155">
        <f t="shared" si="14"/>
        <v>7609820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371511</v>
      </c>
      <c r="I320" s="22">
        <f>INDEX(Data[],MATCH($A320,Data[Dist],0),MATCH(I$5,Data[#Headers],0))</f>
        <v>494352</v>
      </c>
      <c r="K320" s="69">
        <f>INDEX('Payment Total'!$A$7:$H$333,MATCH('Payment by Source'!$A320,'Payment Total'!$A$7:$A$333,0),4)-I320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3730018</v>
      </c>
      <c r="V320" s="155">
        <f t="shared" si="13"/>
        <v>373002</v>
      </c>
      <c r="W320" s="155">
        <f t="shared" si="14"/>
        <v>3730020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403868</v>
      </c>
      <c r="I321" s="22">
        <f>INDEX(Data[],MATCH($A321,Data[Dist],0),MATCH(I$5,Data[#Headers],0))</f>
        <v>511301</v>
      </c>
      <c r="K321" s="69">
        <f>INDEX('Payment Total'!$A$7:$H$333,MATCH('Payment by Source'!$A321,'Payment Total'!$A$7:$A$333,0),4)-I321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4051583</v>
      </c>
      <c r="V321" s="155">
        <f t="shared" si="13"/>
        <v>405158</v>
      </c>
      <c r="W321" s="155">
        <f t="shared" si="14"/>
        <v>4051580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300775</v>
      </c>
      <c r="I322" s="22">
        <f>INDEX(Data[],MATCH($A322,Data[Dist],0),MATCH(I$5,Data[#Headers],0))</f>
        <v>389042</v>
      </c>
      <c r="K322" s="69">
        <f>INDEX('Payment Total'!$A$7:$H$333,MATCH('Payment by Source'!$A322,'Payment Total'!$A$7:$A$333,0),4)-I322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3017726</v>
      </c>
      <c r="V322" s="155">
        <f t="shared" si="13"/>
        <v>301773</v>
      </c>
      <c r="W322" s="155">
        <f t="shared" si="14"/>
        <v>3017730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516705</v>
      </c>
      <c r="I323" s="22">
        <f>INDEX(Data[],MATCH($A323,Data[Dist],0),MATCH(I$5,Data[#Headers],0))</f>
        <v>632971</v>
      </c>
      <c r="K323" s="69">
        <f>INDEX('Payment Total'!$A$7:$H$333,MATCH('Payment by Source'!$A323,'Payment Total'!$A$7:$A$333,0),4)-I323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5180198</v>
      </c>
      <c r="V323" s="155">
        <f t="shared" si="13"/>
        <v>518020</v>
      </c>
      <c r="W323" s="155">
        <f t="shared" si="14"/>
        <v>5180200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199995</v>
      </c>
      <c r="I324" s="22">
        <f>INDEX(Data[],MATCH($A324,Data[Dist],0),MATCH(I$5,Data[#Headers],0))</f>
        <v>273798</v>
      </c>
      <c r="K324" s="69">
        <f>INDEX('Payment Total'!$A$7:$H$333,MATCH('Payment by Source'!$A324,'Payment Total'!$A$7:$A$333,0),4)-I324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2008376</v>
      </c>
      <c r="V324" s="155">
        <f t="shared" si="13"/>
        <v>200838</v>
      </c>
      <c r="W324" s="155">
        <f t="shared" si="14"/>
        <v>2008380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75541</v>
      </c>
      <c r="I325" s="22">
        <f>INDEX(Data[],MATCH($A325,Data[Dist],0),MATCH(I$5,Data[#Headers],0))</f>
        <v>104258</v>
      </c>
      <c r="K325" s="69">
        <f>INDEX('Payment Total'!$A$7:$H$333,MATCH('Payment by Source'!$A325,'Payment Total'!$A$7:$A$333,0),4)-I325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758370</v>
      </c>
      <c r="V325" s="155">
        <f t="shared" si="13"/>
        <v>75837</v>
      </c>
      <c r="W325" s="155">
        <f t="shared" si="14"/>
        <v>758370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551713</v>
      </c>
      <c r="I326" s="22">
        <f>INDEX(Data[],MATCH($A326,Data[Dist],0),MATCH(I$5,Data[#Headers],0))</f>
        <v>697746</v>
      </c>
      <c r="K326" s="69">
        <f>INDEX('Payment Total'!$A$7:$H$333,MATCH('Payment by Source'!$A326,'Payment Total'!$A$7:$A$333,0),4)-I326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5535230</v>
      </c>
      <c r="V326" s="155">
        <f t="shared" si="13"/>
        <v>553523</v>
      </c>
      <c r="W326" s="155">
        <f t="shared" si="14"/>
        <v>5535230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445351</v>
      </c>
      <c r="I327" s="22">
        <f>INDEX(Data[],MATCH($A327,Data[Dist],0),MATCH(I$5,Data[#Headers],0))</f>
        <v>551624</v>
      </c>
      <c r="K327" s="69">
        <f>INDEX('Payment Total'!$A$7:$H$333,MATCH('Payment by Source'!$A327,'Payment Total'!$A$7:$A$333,0),4)-I327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4466879</v>
      </c>
      <c r="V327" s="155">
        <f t="shared" ref="V327:V332" si="16">ROUND(U327/10,0)</f>
        <v>446688</v>
      </c>
      <c r="W327" s="155">
        <f t="shared" ref="W327:W332" si="17">V327*10</f>
        <v>4466880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150787</v>
      </c>
      <c r="I328" s="22">
        <f>INDEX(Data[],MATCH($A328,Data[Dist],0),MATCH(I$5,Data[#Headers],0))</f>
        <v>195094</v>
      </c>
      <c r="K328" s="69">
        <f>INDEX('Payment Total'!$A$7:$H$333,MATCH('Payment by Source'!$A328,'Payment Total'!$A$7:$A$333,0),4)-I328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1512843</v>
      </c>
      <c r="V328" s="155">
        <f t="shared" si="16"/>
        <v>151284</v>
      </c>
      <c r="W328" s="155">
        <f t="shared" si="17"/>
        <v>1512840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874759</v>
      </c>
      <c r="I329" s="22">
        <f>INDEX(Data[],MATCH($A329,Data[Dist],0),MATCH(I$5,Data[#Headers],0))</f>
        <v>1085268</v>
      </c>
      <c r="K329" s="69">
        <f>INDEX('Payment Total'!$A$7:$H$333,MATCH('Payment by Source'!$A329,'Payment Total'!$A$7:$A$333,0),4)-I329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8774032</v>
      </c>
      <c r="V329" s="155">
        <f t="shared" si="16"/>
        <v>877403</v>
      </c>
      <c r="W329" s="155">
        <f t="shared" si="17"/>
        <v>8774030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233147</v>
      </c>
      <c r="I330" s="22">
        <f>INDEX(Data[],MATCH($A330,Data[Dist],0),MATCH(I$5,Data[#Headers],0))</f>
        <v>302070</v>
      </c>
      <c r="K330" s="69">
        <f>INDEX('Payment Total'!$A$7:$H$333,MATCH('Payment by Source'!$A330,'Payment Total'!$A$7:$A$333,0),4)-I330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2338915</v>
      </c>
      <c r="V330" s="155">
        <f>ROUND(U330/10,0)</f>
        <v>233892</v>
      </c>
      <c r="W330" s="155">
        <f>V330*10</f>
        <v>2338920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287528</v>
      </c>
      <c r="I331" s="22">
        <f>INDEX(Data[],MATCH($A331,Data[Dist],0),MATCH(I$5,Data[#Headers],0))</f>
        <v>358080</v>
      </c>
      <c r="K331" s="69">
        <f>INDEX('Payment Total'!$A$7:$H$333,MATCH('Payment by Source'!$A331,'Payment Total'!$A$7:$A$333,0),4)-I331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2883688</v>
      </c>
      <c r="V331" s="155">
        <f t="shared" si="16"/>
        <v>288369</v>
      </c>
      <c r="W331" s="155">
        <f t="shared" si="17"/>
        <v>2883690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520243</v>
      </c>
      <c r="I332" s="22">
        <f>INDEX(Data[],MATCH($A332,Data[Dist],0),MATCH(I$5,Data[#Headers],0))</f>
        <v>655679</v>
      </c>
      <c r="K332" s="69">
        <f>INDEX('Payment Total'!$A$7:$H$333,MATCH('Payment by Source'!$A332,'Payment Total'!$A$7:$A$333,0),4)-I332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5218376</v>
      </c>
      <c r="V332" s="155">
        <f t="shared" si="16"/>
        <v>521838</v>
      </c>
      <c r="W332" s="155">
        <f t="shared" si="17"/>
        <v>5218380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254633370</v>
      </c>
      <c r="I333" s="24">
        <f t="shared" si="18"/>
        <v>316856454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2" t="str">
        <f>CONCATENATE("FY ",Notes!$B$1," Summary of State Aid Payments to School Districts")</f>
        <v>FY 2022 Summary of State Aid Payments to School Districts</v>
      </c>
      <c r="B1" s="223"/>
      <c r="C1" s="223"/>
      <c r="D1" s="223"/>
      <c r="E1" s="224"/>
      <c r="F1" s="70"/>
    </row>
    <row r="2" spans="1:25" ht="19.5" customHeight="1" x14ac:dyDescent="0.3">
      <c r="A2" s="72"/>
      <c r="B2" s="73" t="s">
        <v>789</v>
      </c>
      <c r="C2" s="225"/>
      <c r="D2" s="225"/>
      <c r="E2" s="22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-11500469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7"/>
      <c r="H10" s="140"/>
      <c r="I10" s="231" t="str">
        <f>CONCATENATE("FY ",Notes!$B$1," Budget for State Payments to School Districts by Month by Source")</f>
        <v>FY 2022 Budget for State Payments to School Districts by Month by Source</v>
      </c>
      <c r="J10" s="231"/>
      <c r="K10" s="231"/>
      <c r="L10" s="231"/>
      <c r="M10" s="231"/>
      <c r="N10" s="231"/>
      <c r="O10" s="231"/>
      <c r="P10" s="231"/>
      <c r="Q10" s="232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-10942980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3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3177160215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7" t="s">
        <v>709</v>
      </c>
      <c r="J13" s="227" t="str">
        <f>Data!$L$1</f>
        <v>Preschool State Aid (Code 3117)</v>
      </c>
      <c r="K13" s="227" t="str">
        <f>Data!M1</f>
        <v>Teacher Salary (Code 3204)</v>
      </c>
      <c r="L13" s="229" t="str">
        <f>Data!N1</f>
        <v>Early Intervention (Code 3216)</v>
      </c>
      <c r="M13" s="227" t="str">
        <f>Data!O1</f>
        <v>Professional Development (Code 3376)</v>
      </c>
      <c r="N13" s="227" t="str">
        <f>Data!P1</f>
        <v>Teacher Leadership (Code 3116)</v>
      </c>
      <c r="O13" s="229" t="s">
        <v>758</v>
      </c>
      <c r="P13" s="229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7"/>
      <c r="J14" s="227"/>
      <c r="K14" s="227"/>
      <c r="L14" s="229"/>
      <c r="M14" s="227"/>
      <c r="N14" s="227"/>
      <c r="O14" s="229"/>
      <c r="P14" s="229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8"/>
      <c r="J15" s="228"/>
      <c r="K15" s="228"/>
      <c r="L15" s="230"/>
      <c r="M15" s="228"/>
      <c r="N15" s="228"/>
      <c r="O15" s="230"/>
      <c r="P15" s="230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316856454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254633464</v>
      </c>
      <c r="P20" s="91">
        <f t="shared" si="1"/>
        <v>316856454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316856454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254633464</v>
      </c>
      <c r="P21" s="91">
        <f t="shared" si="1"/>
        <v>316856454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316856455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254633465</v>
      </c>
      <c r="P22" s="91">
        <f t="shared" si="1"/>
        <v>316856455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316856455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254633465</v>
      </c>
      <c r="P23" s="91">
        <f t="shared" si="1"/>
        <v>316856455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316856455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254633465</v>
      </c>
      <c r="P24" s="91">
        <f t="shared" si="1"/>
        <v>316856455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316856289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254633370</v>
      </c>
      <c r="P25" s="91">
        <f t="shared" si="1"/>
        <v>316856289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2554001517</v>
      </c>
      <c r="P26" s="95">
        <f>SUM(P16:P25)</f>
        <v>3176231346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3177160215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34" t="s">
        <v>796</v>
      </c>
      <c r="K33" s="234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35"/>
      <c r="K34" s="235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36"/>
      <c r="K35" s="236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9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16062</v>
      </c>
      <c r="H2" s="1">
        <v>0</v>
      </c>
      <c r="I2" s="3">
        <v>3484354</v>
      </c>
      <c r="J2" s="3">
        <v>3468292</v>
      </c>
      <c r="K2" s="3">
        <v>3468292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2542737</v>
      </c>
      <c r="S2" s="3">
        <v>2542737</v>
      </c>
      <c r="T2" s="3">
        <v>348435</v>
      </c>
      <c r="U2" s="3">
        <v>348435</v>
      </c>
      <c r="V2" s="3">
        <v>348435</v>
      </c>
      <c r="W2" s="3">
        <v>348435</v>
      </c>
      <c r="X2" s="3">
        <v>345759</v>
      </c>
      <c r="Y2" s="3">
        <v>345759</v>
      </c>
      <c r="Z2" s="4">
        <v>345759</v>
      </c>
      <c r="AA2" s="4">
        <v>345759</v>
      </c>
      <c r="AB2" s="4">
        <v>345759</v>
      </c>
      <c r="AC2" s="4">
        <v>345757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1739499</v>
      </c>
      <c r="AI2" s="4">
        <v>2085258</v>
      </c>
      <c r="AJ2" s="4">
        <v>2431017</v>
      </c>
      <c r="AK2" s="4">
        <v>2776776</v>
      </c>
      <c r="AL2" s="4">
        <v>3122535</v>
      </c>
      <c r="AM2" s="4">
        <v>3468292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7012</v>
      </c>
      <c r="H3" s="3">
        <v>0</v>
      </c>
      <c r="I3" s="3">
        <v>1511793</v>
      </c>
      <c r="J3" s="3">
        <v>1504781</v>
      </c>
      <c r="K3" s="3">
        <v>1504781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1096427</v>
      </c>
      <c r="S3" s="3">
        <v>1096427</v>
      </c>
      <c r="T3" s="3">
        <v>151179</v>
      </c>
      <c r="U3" s="3">
        <v>151179</v>
      </c>
      <c r="V3" s="3">
        <v>151179</v>
      </c>
      <c r="W3" s="3">
        <v>151179</v>
      </c>
      <c r="X3" s="3">
        <v>150011</v>
      </c>
      <c r="Y3" s="3">
        <v>150011</v>
      </c>
      <c r="Z3" s="4">
        <v>150011</v>
      </c>
      <c r="AA3" s="4">
        <v>150011</v>
      </c>
      <c r="AB3" s="4">
        <v>150011</v>
      </c>
      <c r="AC3" s="4">
        <v>150010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754727</v>
      </c>
      <c r="AI3" s="4">
        <v>904738</v>
      </c>
      <c r="AJ3" s="4">
        <v>1054749</v>
      </c>
      <c r="AK3" s="4">
        <v>1204760</v>
      </c>
      <c r="AL3" s="4">
        <v>1354771</v>
      </c>
      <c r="AM3" s="4">
        <v>1504781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47609</v>
      </c>
      <c r="H4" s="1">
        <v>0</v>
      </c>
      <c r="I4" s="3">
        <v>13528656</v>
      </c>
      <c r="J4" s="3">
        <v>13481047</v>
      </c>
      <c r="K4" s="3">
        <v>13481047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11235309</v>
      </c>
      <c r="S4" s="3">
        <v>11235309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1344931</v>
      </c>
      <c r="Y4" s="3">
        <v>1344931</v>
      </c>
      <c r="Z4" s="4">
        <v>1344930</v>
      </c>
      <c r="AA4" s="4">
        <v>1344930</v>
      </c>
      <c r="AB4" s="4">
        <v>1344930</v>
      </c>
      <c r="AC4" s="4">
        <v>1344931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6756395</v>
      </c>
      <c r="AI4" s="4">
        <v>8101326</v>
      </c>
      <c r="AJ4" s="4">
        <v>9446256</v>
      </c>
      <c r="AK4" s="4">
        <v>10791186</v>
      </c>
      <c r="AL4" s="4">
        <v>12136116</v>
      </c>
      <c r="AM4" s="4">
        <v>13481047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12815</v>
      </c>
      <c r="H5" s="1">
        <v>0</v>
      </c>
      <c r="I5" s="3">
        <v>3690478</v>
      </c>
      <c r="J5" s="3">
        <v>3677663</v>
      </c>
      <c r="K5" s="3">
        <v>3677663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2922102</v>
      </c>
      <c r="S5" s="3">
        <v>2922102</v>
      </c>
      <c r="T5" s="3">
        <v>369048</v>
      </c>
      <c r="U5" s="3">
        <v>369048</v>
      </c>
      <c r="V5" s="3">
        <v>369048</v>
      </c>
      <c r="W5" s="3">
        <v>369048</v>
      </c>
      <c r="X5" s="3">
        <v>366912</v>
      </c>
      <c r="Y5" s="3">
        <v>366912</v>
      </c>
      <c r="Z5" s="4">
        <v>366912</v>
      </c>
      <c r="AA5" s="4">
        <v>366912</v>
      </c>
      <c r="AB5" s="4">
        <v>366912</v>
      </c>
      <c r="AC5" s="4">
        <v>366911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1843104</v>
      </c>
      <c r="AI5" s="4">
        <v>2210016</v>
      </c>
      <c r="AJ5" s="4">
        <v>2576928</v>
      </c>
      <c r="AK5" s="4">
        <v>2943840</v>
      </c>
      <c r="AL5" s="4">
        <v>3310752</v>
      </c>
      <c r="AM5" s="4">
        <v>3677663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5124</v>
      </c>
      <c r="H6" s="3">
        <v>0</v>
      </c>
      <c r="I6" s="3">
        <v>1133020</v>
      </c>
      <c r="J6" s="3">
        <v>1127896</v>
      </c>
      <c r="K6" s="3">
        <v>1127896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875943</v>
      </c>
      <c r="S6" s="3">
        <v>875943</v>
      </c>
      <c r="T6" s="3">
        <v>113302</v>
      </c>
      <c r="U6" s="3">
        <v>113302</v>
      </c>
      <c r="V6" s="3">
        <v>113302</v>
      </c>
      <c r="W6" s="3">
        <v>113302</v>
      </c>
      <c r="X6" s="3">
        <v>112448</v>
      </c>
      <c r="Y6" s="3">
        <v>112448</v>
      </c>
      <c r="Z6" s="4">
        <v>112448</v>
      </c>
      <c r="AA6" s="4">
        <v>112448</v>
      </c>
      <c r="AB6" s="4">
        <v>112448</v>
      </c>
      <c r="AC6" s="4">
        <v>112448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565656</v>
      </c>
      <c r="AI6" s="4">
        <v>678104</v>
      </c>
      <c r="AJ6" s="4">
        <v>790552</v>
      </c>
      <c r="AK6" s="4">
        <v>903000</v>
      </c>
      <c r="AL6" s="4">
        <v>1015448</v>
      </c>
      <c r="AM6" s="4">
        <v>1127896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27314</v>
      </c>
      <c r="H7" s="3">
        <v>0</v>
      </c>
      <c r="I7" s="3">
        <v>8116979</v>
      </c>
      <c r="J7" s="3">
        <v>8089665</v>
      </c>
      <c r="K7" s="3">
        <v>8089665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6616067</v>
      </c>
      <c r="S7" s="3">
        <v>6616067</v>
      </c>
      <c r="T7" s="3">
        <v>811698</v>
      </c>
      <c r="U7" s="3">
        <v>811698</v>
      </c>
      <c r="V7" s="3">
        <v>811698</v>
      </c>
      <c r="W7" s="3">
        <v>811698</v>
      </c>
      <c r="X7" s="3">
        <v>807146</v>
      </c>
      <c r="Y7" s="3">
        <v>807146</v>
      </c>
      <c r="Z7" s="4">
        <v>807145</v>
      </c>
      <c r="AA7" s="4">
        <v>807145</v>
      </c>
      <c r="AB7" s="4">
        <v>807145</v>
      </c>
      <c r="AC7" s="4">
        <v>807146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4053938</v>
      </c>
      <c r="AI7" s="4">
        <v>4861084</v>
      </c>
      <c r="AJ7" s="4">
        <v>5668229</v>
      </c>
      <c r="AK7" s="4">
        <v>6475374</v>
      </c>
      <c r="AL7" s="4">
        <v>7282519</v>
      </c>
      <c r="AM7" s="4">
        <v>8089665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12259</v>
      </c>
      <c r="H8" s="1">
        <v>0</v>
      </c>
      <c r="I8" s="3">
        <v>3111589</v>
      </c>
      <c r="J8" s="3">
        <v>3099330</v>
      </c>
      <c r="K8" s="3">
        <v>3099330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2396794</v>
      </c>
      <c r="S8" s="3">
        <v>2396794</v>
      </c>
      <c r="T8" s="3">
        <v>311159</v>
      </c>
      <c r="U8" s="3">
        <v>311159</v>
      </c>
      <c r="V8" s="3">
        <v>311159</v>
      </c>
      <c r="W8" s="3">
        <v>311159</v>
      </c>
      <c r="X8" s="3">
        <v>309116</v>
      </c>
      <c r="Y8" s="3">
        <v>309116</v>
      </c>
      <c r="Z8" s="4">
        <v>309116</v>
      </c>
      <c r="AA8" s="4">
        <v>309116</v>
      </c>
      <c r="AB8" s="4">
        <v>309116</v>
      </c>
      <c r="AC8" s="4">
        <v>309114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1553752</v>
      </c>
      <c r="AI8" s="4">
        <v>1862868</v>
      </c>
      <c r="AJ8" s="4">
        <v>2171984</v>
      </c>
      <c r="AK8" s="4">
        <v>2481100</v>
      </c>
      <c r="AL8" s="4">
        <v>2790216</v>
      </c>
      <c r="AM8" s="4">
        <v>3099330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6017</v>
      </c>
      <c r="H9" s="1">
        <v>0</v>
      </c>
      <c r="I9" s="3">
        <v>1494136</v>
      </c>
      <c r="J9" s="3">
        <v>1488119</v>
      </c>
      <c r="K9" s="3">
        <v>1488119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1141810</v>
      </c>
      <c r="S9" s="3">
        <v>1141810</v>
      </c>
      <c r="T9" s="3">
        <v>149414</v>
      </c>
      <c r="U9" s="3">
        <v>149414</v>
      </c>
      <c r="V9" s="3">
        <v>149414</v>
      </c>
      <c r="W9" s="3">
        <v>149414</v>
      </c>
      <c r="X9" s="3">
        <v>148411</v>
      </c>
      <c r="Y9" s="3">
        <v>148411</v>
      </c>
      <c r="Z9" s="4">
        <v>148410</v>
      </c>
      <c r="AA9" s="4">
        <v>148410</v>
      </c>
      <c r="AB9" s="4">
        <v>148410</v>
      </c>
      <c r="AC9" s="4">
        <v>148411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746067</v>
      </c>
      <c r="AI9" s="4">
        <v>894478</v>
      </c>
      <c r="AJ9" s="4">
        <v>1042888</v>
      </c>
      <c r="AK9" s="4">
        <v>1191298</v>
      </c>
      <c r="AL9" s="4">
        <v>1339708</v>
      </c>
      <c r="AM9" s="4">
        <v>1488119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30462</v>
      </c>
      <c r="H10" s="1">
        <v>0</v>
      </c>
      <c r="I10" s="3">
        <v>7439551</v>
      </c>
      <c r="J10" s="3">
        <v>7409089</v>
      </c>
      <c r="K10" s="3">
        <v>7409089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5584103</v>
      </c>
      <c r="S10" s="3">
        <v>5584103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738878</v>
      </c>
      <c r="Y10" s="3">
        <v>738878</v>
      </c>
      <c r="Z10" s="4">
        <v>738878</v>
      </c>
      <c r="AA10" s="4">
        <v>738878</v>
      </c>
      <c r="AB10" s="4">
        <v>738878</v>
      </c>
      <c r="AC10" s="4">
        <v>738879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3714698</v>
      </c>
      <c r="AI10" s="4">
        <v>4453576</v>
      </c>
      <c r="AJ10" s="4">
        <v>5192454</v>
      </c>
      <c r="AK10" s="4">
        <v>5931332</v>
      </c>
      <c r="AL10" s="4">
        <v>6670210</v>
      </c>
      <c r="AM10" s="4">
        <v>7409089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25438</v>
      </c>
      <c r="H11" s="1">
        <v>0</v>
      </c>
      <c r="I11" s="3">
        <v>6271898</v>
      </c>
      <c r="J11" s="3">
        <v>6246460</v>
      </c>
      <c r="K11" s="3">
        <v>6246460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4831096</v>
      </c>
      <c r="S11" s="3">
        <v>4831096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622950</v>
      </c>
      <c r="Y11" s="3">
        <v>622950</v>
      </c>
      <c r="Z11" s="4">
        <v>622950</v>
      </c>
      <c r="AA11" s="4">
        <v>622950</v>
      </c>
      <c r="AB11" s="4">
        <v>622950</v>
      </c>
      <c r="AC11" s="4">
        <v>622950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3131710</v>
      </c>
      <c r="AI11" s="4">
        <v>3754660</v>
      </c>
      <c r="AJ11" s="4">
        <v>4377610</v>
      </c>
      <c r="AK11" s="4">
        <v>5000560</v>
      </c>
      <c r="AL11" s="4">
        <v>5623510</v>
      </c>
      <c r="AM11" s="4">
        <v>6246460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13335</v>
      </c>
      <c r="H12" s="1">
        <v>0</v>
      </c>
      <c r="I12" s="3">
        <v>3398539</v>
      </c>
      <c r="J12" s="3">
        <v>3385204</v>
      </c>
      <c r="K12" s="3">
        <v>3385204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2630758</v>
      </c>
      <c r="S12" s="3">
        <v>2630758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337631</v>
      </c>
      <c r="Y12" s="3">
        <v>337631</v>
      </c>
      <c r="Z12" s="4">
        <v>337632</v>
      </c>
      <c r="AA12" s="4">
        <v>337632</v>
      </c>
      <c r="AB12" s="4">
        <v>337632</v>
      </c>
      <c r="AC12" s="4">
        <v>337630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1697047</v>
      </c>
      <c r="AI12" s="4">
        <v>2034678</v>
      </c>
      <c r="AJ12" s="4">
        <v>2372310</v>
      </c>
      <c r="AK12" s="4">
        <v>2709942</v>
      </c>
      <c r="AL12" s="4">
        <v>3047574</v>
      </c>
      <c r="AM12" s="4">
        <v>3385204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19620</v>
      </c>
      <c r="H13" s="1">
        <v>0</v>
      </c>
      <c r="I13" s="3">
        <v>4837079</v>
      </c>
      <c r="J13" s="3">
        <v>4817459</v>
      </c>
      <c r="K13" s="3">
        <v>4817459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3620654</v>
      </c>
      <c r="S13" s="3">
        <v>3620654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480438</v>
      </c>
      <c r="Y13" s="3">
        <v>480438</v>
      </c>
      <c r="Z13" s="4">
        <v>480438</v>
      </c>
      <c r="AA13" s="4">
        <v>480438</v>
      </c>
      <c r="AB13" s="4">
        <v>480438</v>
      </c>
      <c r="AC13" s="4">
        <v>480437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2415270</v>
      </c>
      <c r="AI13" s="4">
        <v>2895708</v>
      </c>
      <c r="AJ13" s="4">
        <v>3376146</v>
      </c>
      <c r="AK13" s="4">
        <v>3856584</v>
      </c>
      <c r="AL13" s="4">
        <v>4337022</v>
      </c>
      <c r="AM13" s="4">
        <v>4817459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103354</v>
      </c>
      <c r="H14" s="1">
        <v>0</v>
      </c>
      <c r="I14" s="3">
        <v>20466001</v>
      </c>
      <c r="J14" s="3">
        <v>20362647</v>
      </c>
      <c r="K14" s="3">
        <v>20362647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14580813</v>
      </c>
      <c r="S14" s="3">
        <v>14580813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2029375</v>
      </c>
      <c r="Y14" s="3">
        <v>2029375</v>
      </c>
      <c r="Z14" s="4">
        <v>2029374</v>
      </c>
      <c r="AA14" s="4">
        <v>2029374</v>
      </c>
      <c r="AB14" s="4">
        <v>2029374</v>
      </c>
      <c r="AC14" s="4">
        <v>2029375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10215775</v>
      </c>
      <c r="AI14" s="4">
        <v>12245150</v>
      </c>
      <c r="AJ14" s="4">
        <v>14274524</v>
      </c>
      <c r="AK14" s="4">
        <v>16303898</v>
      </c>
      <c r="AL14" s="4">
        <v>18333272</v>
      </c>
      <c r="AM14" s="4">
        <v>20362647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30533</v>
      </c>
      <c r="H15" s="1">
        <v>0</v>
      </c>
      <c r="I15" s="3">
        <v>8560126</v>
      </c>
      <c r="J15" s="3">
        <v>8529593</v>
      </c>
      <c r="K15" s="3">
        <v>8529593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6859197</v>
      </c>
      <c r="S15" s="3">
        <v>6859197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850924</v>
      </c>
      <c r="Y15" s="3">
        <v>850924</v>
      </c>
      <c r="Z15" s="4">
        <v>850923</v>
      </c>
      <c r="AA15" s="4">
        <v>850923</v>
      </c>
      <c r="AB15" s="4">
        <v>850923</v>
      </c>
      <c r="AC15" s="4">
        <v>850924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4274976</v>
      </c>
      <c r="AI15" s="4">
        <v>5125900</v>
      </c>
      <c r="AJ15" s="4">
        <v>5976823</v>
      </c>
      <c r="AK15" s="4">
        <v>6827746</v>
      </c>
      <c r="AL15" s="4">
        <v>7678669</v>
      </c>
      <c r="AM15" s="4">
        <v>8529593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5152</v>
      </c>
      <c r="H16" s="1">
        <v>0</v>
      </c>
      <c r="I16" s="3">
        <v>1304896</v>
      </c>
      <c r="J16" s="3">
        <v>1299744</v>
      </c>
      <c r="K16" s="3">
        <v>1299744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999206</v>
      </c>
      <c r="S16" s="3">
        <v>999206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129631</v>
      </c>
      <c r="Y16" s="3">
        <v>129631</v>
      </c>
      <c r="Z16" s="4">
        <v>129631</v>
      </c>
      <c r="AA16" s="4">
        <v>129631</v>
      </c>
      <c r="AB16" s="4">
        <v>129631</v>
      </c>
      <c r="AC16" s="4">
        <v>129629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651591</v>
      </c>
      <c r="AI16" s="4">
        <v>781222</v>
      </c>
      <c r="AJ16" s="4">
        <v>910853</v>
      </c>
      <c r="AK16" s="4">
        <v>1040484</v>
      </c>
      <c r="AL16" s="4">
        <v>1170115</v>
      </c>
      <c r="AM16" s="4">
        <v>1299744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288543</v>
      </c>
      <c r="H17" s="1">
        <v>0</v>
      </c>
      <c r="I17" s="3">
        <v>75379554</v>
      </c>
      <c r="J17" s="3">
        <v>75091011</v>
      </c>
      <c r="K17" s="3">
        <v>75091011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61442223</v>
      </c>
      <c r="S17" s="3">
        <v>61442223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7489865</v>
      </c>
      <c r="Y17" s="3">
        <v>7489865</v>
      </c>
      <c r="Z17" s="4">
        <v>7489865</v>
      </c>
      <c r="AA17" s="4">
        <v>7489865</v>
      </c>
      <c r="AB17" s="4">
        <v>7489865</v>
      </c>
      <c r="AC17" s="4">
        <v>7489866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37641685</v>
      </c>
      <c r="AI17" s="4">
        <v>45131550</v>
      </c>
      <c r="AJ17" s="4">
        <v>52621415</v>
      </c>
      <c r="AK17" s="4">
        <v>60111280</v>
      </c>
      <c r="AL17" s="4">
        <v>67601145</v>
      </c>
      <c r="AM17" s="4">
        <v>75091011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18889</v>
      </c>
      <c r="H18" s="1">
        <v>0</v>
      </c>
      <c r="I18" s="3">
        <v>5308954</v>
      </c>
      <c r="J18" s="3">
        <v>5290065</v>
      </c>
      <c r="K18" s="3">
        <v>5290065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4193887</v>
      </c>
      <c r="S18" s="3">
        <v>4193887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527748</v>
      </c>
      <c r="Y18" s="3">
        <v>527748</v>
      </c>
      <c r="Z18" s="4">
        <v>527747</v>
      </c>
      <c r="AA18" s="4">
        <v>527747</v>
      </c>
      <c r="AB18" s="4">
        <v>527747</v>
      </c>
      <c r="AC18" s="4">
        <v>527748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2651328</v>
      </c>
      <c r="AI18" s="4">
        <v>3179076</v>
      </c>
      <c r="AJ18" s="4">
        <v>3706823</v>
      </c>
      <c r="AK18" s="4">
        <v>4234570</v>
      </c>
      <c r="AL18" s="4">
        <v>4762317</v>
      </c>
      <c r="AM18" s="4">
        <v>5290065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9525</v>
      </c>
      <c r="H19" s="1">
        <v>0</v>
      </c>
      <c r="I19" s="3">
        <v>1617994</v>
      </c>
      <c r="J19" s="3">
        <v>1608469</v>
      </c>
      <c r="K19" s="3">
        <v>1608469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1066594</v>
      </c>
      <c r="S19" s="3">
        <v>1066594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160212</v>
      </c>
      <c r="Y19" s="3">
        <v>160212</v>
      </c>
      <c r="Z19" s="4">
        <v>160212</v>
      </c>
      <c r="AA19" s="4">
        <v>160212</v>
      </c>
      <c r="AB19" s="4">
        <v>160212</v>
      </c>
      <c r="AC19" s="4">
        <v>160213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807408</v>
      </c>
      <c r="AI19" s="4">
        <v>967620</v>
      </c>
      <c r="AJ19" s="4">
        <v>1127832</v>
      </c>
      <c r="AK19" s="4">
        <v>1288044</v>
      </c>
      <c r="AL19" s="4">
        <v>1448256</v>
      </c>
      <c r="AM19" s="4">
        <v>1608469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6603</v>
      </c>
      <c r="H20" s="1">
        <v>0</v>
      </c>
      <c r="I20" s="3">
        <v>1079584</v>
      </c>
      <c r="J20" s="3">
        <v>1072981</v>
      </c>
      <c r="K20" s="3">
        <v>1072981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694642</v>
      </c>
      <c r="S20" s="3">
        <v>694642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106858</v>
      </c>
      <c r="Y20" s="3">
        <v>106858</v>
      </c>
      <c r="Z20" s="4">
        <v>106858</v>
      </c>
      <c r="AA20" s="4">
        <v>106858</v>
      </c>
      <c r="AB20" s="4">
        <v>106858</v>
      </c>
      <c r="AC20" s="4">
        <v>106859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538690</v>
      </c>
      <c r="AI20" s="4">
        <v>645548</v>
      </c>
      <c r="AJ20" s="4">
        <v>752406</v>
      </c>
      <c r="AK20" s="4">
        <v>859264</v>
      </c>
      <c r="AL20" s="4">
        <v>966122</v>
      </c>
      <c r="AM20" s="4">
        <v>1072981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31671</v>
      </c>
      <c r="H21" s="1">
        <v>0</v>
      </c>
      <c r="I21" s="3">
        <v>9139695</v>
      </c>
      <c r="J21" s="3">
        <v>9108024</v>
      </c>
      <c r="K21" s="3">
        <v>9108024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7282548</v>
      </c>
      <c r="S21" s="3">
        <v>7282548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908691</v>
      </c>
      <c r="Y21" s="3">
        <v>908691</v>
      </c>
      <c r="Z21" s="4">
        <v>908691</v>
      </c>
      <c r="AA21" s="4">
        <v>908691</v>
      </c>
      <c r="AB21" s="4">
        <v>908691</v>
      </c>
      <c r="AC21" s="4">
        <v>908689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4564571</v>
      </c>
      <c r="AI21" s="4">
        <v>5473262</v>
      </c>
      <c r="AJ21" s="4">
        <v>6381953</v>
      </c>
      <c r="AK21" s="4">
        <v>7290644</v>
      </c>
      <c r="AL21" s="4">
        <v>8199335</v>
      </c>
      <c r="AM21" s="4">
        <v>9108024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11927</v>
      </c>
      <c r="H22" s="3">
        <v>0</v>
      </c>
      <c r="I22" s="3">
        <v>2994452</v>
      </c>
      <c r="J22" s="3">
        <v>2982525</v>
      </c>
      <c r="K22" s="3">
        <v>2982525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2300101</v>
      </c>
      <c r="S22" s="3">
        <v>2300101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297458</v>
      </c>
      <c r="Y22" s="3">
        <v>297458</v>
      </c>
      <c r="Z22" s="4">
        <v>297457</v>
      </c>
      <c r="AA22" s="4">
        <v>297457</v>
      </c>
      <c r="AB22" s="4">
        <v>297457</v>
      </c>
      <c r="AC22" s="4">
        <v>297458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1495238</v>
      </c>
      <c r="AI22" s="4">
        <v>1792696</v>
      </c>
      <c r="AJ22" s="4">
        <v>2090153</v>
      </c>
      <c r="AK22" s="4">
        <v>2387610</v>
      </c>
      <c r="AL22" s="4">
        <v>2685067</v>
      </c>
      <c r="AM22" s="4">
        <v>2982525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17934</v>
      </c>
      <c r="H23" s="1">
        <v>0</v>
      </c>
      <c r="I23" s="3">
        <v>3792157</v>
      </c>
      <c r="J23" s="3">
        <v>3774223</v>
      </c>
      <c r="K23" s="3">
        <v>3774223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2795841</v>
      </c>
      <c r="S23" s="3">
        <v>2795841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376227</v>
      </c>
      <c r="Y23" s="3">
        <v>376227</v>
      </c>
      <c r="Z23" s="4">
        <v>376226</v>
      </c>
      <c r="AA23" s="4">
        <v>376226</v>
      </c>
      <c r="AB23" s="4">
        <v>376226</v>
      </c>
      <c r="AC23" s="4">
        <v>376227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1893091</v>
      </c>
      <c r="AI23" s="4">
        <v>2269318</v>
      </c>
      <c r="AJ23" s="4">
        <v>2645544</v>
      </c>
      <c r="AK23" s="4">
        <v>3021770</v>
      </c>
      <c r="AL23" s="4">
        <v>3397996</v>
      </c>
      <c r="AM23" s="4">
        <v>3774223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39072</v>
      </c>
      <c r="H24" s="1">
        <v>0</v>
      </c>
      <c r="I24" s="3">
        <v>11497308</v>
      </c>
      <c r="J24" s="3">
        <v>11458236</v>
      </c>
      <c r="K24" s="3">
        <v>11458236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9263519</v>
      </c>
      <c r="S24" s="3">
        <v>9263519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1143219</v>
      </c>
      <c r="Y24" s="3">
        <v>1143219</v>
      </c>
      <c r="Z24" s="4">
        <v>1143219</v>
      </c>
      <c r="AA24" s="4">
        <v>1143219</v>
      </c>
      <c r="AB24" s="4">
        <v>1143219</v>
      </c>
      <c r="AC24" s="4">
        <v>1143217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5742143</v>
      </c>
      <c r="AI24" s="4">
        <v>6885362</v>
      </c>
      <c r="AJ24" s="4">
        <v>8028581</v>
      </c>
      <c r="AK24" s="4">
        <v>9171800</v>
      </c>
      <c r="AL24" s="4">
        <v>10315019</v>
      </c>
      <c r="AM24" s="4">
        <v>11458236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8107</v>
      </c>
      <c r="H25" s="3">
        <v>0</v>
      </c>
      <c r="I25" s="3">
        <v>2372859</v>
      </c>
      <c r="J25" s="3">
        <v>2364752</v>
      </c>
      <c r="K25" s="3">
        <v>2364752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1883692</v>
      </c>
      <c r="S25" s="3">
        <v>1883692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235935</v>
      </c>
      <c r="Y25" s="3">
        <v>235935</v>
      </c>
      <c r="Z25" s="4">
        <v>235935</v>
      </c>
      <c r="AA25" s="4">
        <v>235935</v>
      </c>
      <c r="AB25" s="4">
        <v>235935</v>
      </c>
      <c r="AC25" s="4">
        <v>235933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1185079</v>
      </c>
      <c r="AI25" s="4">
        <v>1421014</v>
      </c>
      <c r="AJ25" s="4">
        <v>1656949</v>
      </c>
      <c r="AK25" s="4">
        <v>1892884</v>
      </c>
      <c r="AL25" s="4">
        <v>2128819</v>
      </c>
      <c r="AM25" s="4">
        <v>2364752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11689</v>
      </c>
      <c r="H26" s="1">
        <v>0</v>
      </c>
      <c r="I26" s="3">
        <v>2611979</v>
      </c>
      <c r="J26" s="3">
        <v>2600290</v>
      </c>
      <c r="K26" s="3">
        <v>2600290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1975592</v>
      </c>
      <c r="S26" s="3">
        <v>1975592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259250</v>
      </c>
      <c r="Y26" s="3">
        <v>259250</v>
      </c>
      <c r="Z26" s="4">
        <v>259250</v>
      </c>
      <c r="AA26" s="4">
        <v>259250</v>
      </c>
      <c r="AB26" s="4">
        <v>259250</v>
      </c>
      <c r="AC26" s="4">
        <v>259248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1304042</v>
      </c>
      <c r="AI26" s="4">
        <v>1563292</v>
      </c>
      <c r="AJ26" s="4">
        <v>1822542</v>
      </c>
      <c r="AK26" s="4">
        <v>2081792</v>
      </c>
      <c r="AL26" s="4">
        <v>2341042</v>
      </c>
      <c r="AM26" s="4">
        <v>2600290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11627</v>
      </c>
      <c r="H27" s="1">
        <v>0</v>
      </c>
      <c r="I27" s="3">
        <v>3040049</v>
      </c>
      <c r="J27" s="3">
        <v>3028422</v>
      </c>
      <c r="K27" s="3">
        <v>3028422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2328117</v>
      </c>
      <c r="S27" s="3">
        <v>2328117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302067</v>
      </c>
      <c r="Y27" s="3">
        <v>302067</v>
      </c>
      <c r="Z27" s="4">
        <v>302067</v>
      </c>
      <c r="AA27" s="4">
        <v>302067</v>
      </c>
      <c r="AB27" s="4">
        <v>302067</v>
      </c>
      <c r="AC27" s="4">
        <v>302067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1518087</v>
      </c>
      <c r="AI27" s="4">
        <v>1820154</v>
      </c>
      <c r="AJ27" s="4">
        <v>2122221</v>
      </c>
      <c r="AK27" s="4">
        <v>2424288</v>
      </c>
      <c r="AL27" s="4">
        <v>2726355</v>
      </c>
      <c r="AM27" s="4">
        <v>3028422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11119</v>
      </c>
      <c r="H28" s="1">
        <v>0</v>
      </c>
      <c r="I28" s="3">
        <v>2938335</v>
      </c>
      <c r="J28" s="3">
        <v>2927216</v>
      </c>
      <c r="K28" s="3">
        <v>2927216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2335816</v>
      </c>
      <c r="S28" s="3">
        <v>2335816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291980</v>
      </c>
      <c r="Y28" s="3">
        <v>291980</v>
      </c>
      <c r="Z28" s="4">
        <v>291980</v>
      </c>
      <c r="AA28" s="4">
        <v>291980</v>
      </c>
      <c r="AB28" s="4">
        <v>291980</v>
      </c>
      <c r="AC28" s="4">
        <v>291980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1467316</v>
      </c>
      <c r="AI28" s="4">
        <v>1759296</v>
      </c>
      <c r="AJ28" s="4">
        <v>2051276</v>
      </c>
      <c r="AK28" s="4">
        <v>2343256</v>
      </c>
      <c r="AL28" s="4">
        <v>2635236</v>
      </c>
      <c r="AM28" s="4">
        <v>2927216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14031</v>
      </c>
      <c r="H29" s="3">
        <v>0</v>
      </c>
      <c r="I29" s="3">
        <v>3464928</v>
      </c>
      <c r="J29" s="3">
        <v>3450897</v>
      </c>
      <c r="K29" s="3">
        <v>3450897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2525846</v>
      </c>
      <c r="S29" s="3">
        <v>2525846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344154</v>
      </c>
      <c r="Y29" s="3">
        <v>344154</v>
      </c>
      <c r="Z29" s="4">
        <v>344154</v>
      </c>
      <c r="AA29" s="4">
        <v>344154</v>
      </c>
      <c r="AB29" s="4">
        <v>344154</v>
      </c>
      <c r="AC29" s="4">
        <v>344155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1730126</v>
      </c>
      <c r="AI29" s="4">
        <v>2074280</v>
      </c>
      <c r="AJ29" s="4">
        <v>2418434</v>
      </c>
      <c r="AK29" s="4">
        <v>2762588</v>
      </c>
      <c r="AL29" s="4">
        <v>3106742</v>
      </c>
      <c r="AM29" s="4">
        <v>3450897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18195</v>
      </c>
      <c r="H30" s="1">
        <v>0</v>
      </c>
      <c r="I30" s="3">
        <v>4759373</v>
      </c>
      <c r="J30" s="3">
        <v>4741178</v>
      </c>
      <c r="K30" s="3">
        <v>4741178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3801595</v>
      </c>
      <c r="S30" s="3">
        <v>3801595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472905</v>
      </c>
      <c r="Y30" s="3">
        <v>472905</v>
      </c>
      <c r="Z30" s="4">
        <v>472905</v>
      </c>
      <c r="AA30" s="4">
        <v>472905</v>
      </c>
      <c r="AB30" s="4">
        <v>472905</v>
      </c>
      <c r="AC30" s="4">
        <v>472905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2376653</v>
      </c>
      <c r="AI30" s="4">
        <v>2849558</v>
      </c>
      <c r="AJ30" s="4">
        <v>3322463</v>
      </c>
      <c r="AK30" s="4">
        <v>3795368</v>
      </c>
      <c r="AL30" s="4">
        <v>4268273</v>
      </c>
      <c r="AM30" s="4">
        <v>4741178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4801</v>
      </c>
      <c r="H31" s="3">
        <v>0</v>
      </c>
      <c r="I31" s="3">
        <v>1178245</v>
      </c>
      <c r="J31" s="3">
        <v>1173444</v>
      </c>
      <c r="K31" s="3">
        <v>1173444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936460</v>
      </c>
      <c r="S31" s="3">
        <v>936460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117024</v>
      </c>
      <c r="Y31" s="3">
        <v>117024</v>
      </c>
      <c r="Z31" s="4">
        <v>117024</v>
      </c>
      <c r="AA31" s="4">
        <v>117024</v>
      </c>
      <c r="AB31" s="4">
        <v>117024</v>
      </c>
      <c r="AC31" s="4">
        <v>117024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588324</v>
      </c>
      <c r="AI31" s="4">
        <v>705348</v>
      </c>
      <c r="AJ31" s="4">
        <v>822372</v>
      </c>
      <c r="AK31" s="4">
        <v>939396</v>
      </c>
      <c r="AL31" s="4">
        <v>1056420</v>
      </c>
      <c r="AM31" s="4">
        <v>1173444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35652</v>
      </c>
      <c r="H32" s="1">
        <v>0</v>
      </c>
      <c r="I32" s="3">
        <v>8736314</v>
      </c>
      <c r="J32" s="3">
        <v>8700662</v>
      </c>
      <c r="K32" s="3">
        <v>8700662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6697475</v>
      </c>
      <c r="S32" s="3">
        <v>6697475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867690</v>
      </c>
      <c r="Y32" s="3">
        <v>867690</v>
      </c>
      <c r="Z32" s="4">
        <v>867690</v>
      </c>
      <c r="AA32" s="4">
        <v>867690</v>
      </c>
      <c r="AB32" s="4">
        <v>867690</v>
      </c>
      <c r="AC32" s="4">
        <v>867688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4362214</v>
      </c>
      <c r="AI32" s="4">
        <v>5229904</v>
      </c>
      <c r="AJ32" s="4">
        <v>6097594</v>
      </c>
      <c r="AK32" s="4">
        <v>6965284</v>
      </c>
      <c r="AL32" s="4">
        <v>7832974</v>
      </c>
      <c r="AM32" s="4">
        <v>8700662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96703</v>
      </c>
      <c r="H33" s="1">
        <v>0</v>
      </c>
      <c r="I33" s="3">
        <v>25359221</v>
      </c>
      <c r="J33" s="3">
        <v>25262518</v>
      </c>
      <c r="K33" s="3">
        <v>25262518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19994415</v>
      </c>
      <c r="S33" s="3">
        <v>19994415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2519805</v>
      </c>
      <c r="Y33" s="3">
        <v>2519805</v>
      </c>
      <c r="Z33" s="4">
        <v>2519805</v>
      </c>
      <c r="AA33" s="4">
        <v>2519805</v>
      </c>
      <c r="AB33" s="4">
        <v>2519805</v>
      </c>
      <c r="AC33" s="4">
        <v>2519805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12663493</v>
      </c>
      <c r="AI33" s="4">
        <v>15183298</v>
      </c>
      <c r="AJ33" s="4">
        <v>17703103</v>
      </c>
      <c r="AK33" s="4">
        <v>20222908</v>
      </c>
      <c r="AL33" s="4">
        <v>22742713</v>
      </c>
      <c r="AM33" s="4">
        <v>25262518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20687</v>
      </c>
      <c r="H34" s="1">
        <v>0</v>
      </c>
      <c r="I34" s="3">
        <v>4415786</v>
      </c>
      <c r="J34" s="3">
        <v>4395099</v>
      </c>
      <c r="K34" s="3">
        <v>4395099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3254258</v>
      </c>
      <c r="S34" s="3">
        <v>3254258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438131</v>
      </c>
      <c r="Y34" s="3">
        <v>438131</v>
      </c>
      <c r="Z34" s="4">
        <v>438130</v>
      </c>
      <c r="AA34" s="4">
        <v>438130</v>
      </c>
      <c r="AB34" s="4">
        <v>438130</v>
      </c>
      <c r="AC34" s="4">
        <v>438131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2204447</v>
      </c>
      <c r="AI34" s="4">
        <v>2642578</v>
      </c>
      <c r="AJ34" s="4">
        <v>3080708</v>
      </c>
      <c r="AK34" s="4">
        <v>3518838</v>
      </c>
      <c r="AL34" s="4">
        <v>3956968</v>
      </c>
      <c r="AM34" s="4">
        <v>4395099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54902</v>
      </c>
      <c r="H35" s="1">
        <v>0</v>
      </c>
      <c r="I35" s="3">
        <v>16350035</v>
      </c>
      <c r="J35" s="3">
        <v>16295133</v>
      </c>
      <c r="K35" s="3">
        <v>16295133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13445426</v>
      </c>
      <c r="S35" s="3">
        <v>13445426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1625853</v>
      </c>
      <c r="Y35" s="3">
        <v>1625853</v>
      </c>
      <c r="Z35" s="4">
        <v>1625853</v>
      </c>
      <c r="AA35" s="4">
        <v>1625853</v>
      </c>
      <c r="AB35" s="4">
        <v>1625853</v>
      </c>
      <c r="AC35" s="4">
        <v>1625852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8165869</v>
      </c>
      <c r="AI35" s="4">
        <v>9791722</v>
      </c>
      <c r="AJ35" s="4">
        <v>11417575</v>
      </c>
      <c r="AK35" s="4">
        <v>13043428</v>
      </c>
      <c r="AL35" s="4">
        <v>14669281</v>
      </c>
      <c r="AM35" s="4">
        <v>16295133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48006</v>
      </c>
      <c r="H36" s="1">
        <v>0</v>
      </c>
      <c r="I36" s="3">
        <v>14958609</v>
      </c>
      <c r="J36" s="3">
        <v>14910603</v>
      </c>
      <c r="K36" s="3">
        <v>14910603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12277386</v>
      </c>
      <c r="S36" s="3">
        <v>12277386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1487860</v>
      </c>
      <c r="Y36" s="3">
        <v>1487860</v>
      </c>
      <c r="Z36" s="4">
        <v>1487860</v>
      </c>
      <c r="AA36" s="4">
        <v>1487860</v>
      </c>
      <c r="AB36" s="4">
        <v>1487860</v>
      </c>
      <c r="AC36" s="4">
        <v>1487859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7471304</v>
      </c>
      <c r="AI36" s="4">
        <v>8959164</v>
      </c>
      <c r="AJ36" s="4">
        <v>10447024</v>
      </c>
      <c r="AK36" s="4">
        <v>11934884</v>
      </c>
      <c r="AL36" s="4">
        <v>13422744</v>
      </c>
      <c r="AM36" s="4">
        <v>14910603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14117</v>
      </c>
      <c r="H37" s="1">
        <v>0</v>
      </c>
      <c r="I37" s="3">
        <v>3897868</v>
      </c>
      <c r="J37" s="3">
        <v>3883751</v>
      </c>
      <c r="K37" s="3">
        <v>3883751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2995886</v>
      </c>
      <c r="S37" s="3">
        <v>2995886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387434</v>
      </c>
      <c r="Y37" s="3">
        <v>387434</v>
      </c>
      <c r="Z37" s="4">
        <v>387434</v>
      </c>
      <c r="AA37" s="4">
        <v>387434</v>
      </c>
      <c r="AB37" s="4">
        <v>387434</v>
      </c>
      <c r="AC37" s="4">
        <v>387433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1946582</v>
      </c>
      <c r="AI37" s="4">
        <v>2334016</v>
      </c>
      <c r="AJ37" s="4">
        <v>2721450</v>
      </c>
      <c r="AK37" s="4">
        <v>3108884</v>
      </c>
      <c r="AL37" s="4">
        <v>3496318</v>
      </c>
      <c r="AM37" s="4">
        <v>3883751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13454</v>
      </c>
      <c r="H38" s="1">
        <v>0</v>
      </c>
      <c r="I38" s="3">
        <v>3055011</v>
      </c>
      <c r="J38" s="3">
        <v>3041557</v>
      </c>
      <c r="K38" s="3">
        <v>3041557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2264660</v>
      </c>
      <c r="S38" s="3">
        <v>2264660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303259</v>
      </c>
      <c r="Y38" s="3">
        <v>303259</v>
      </c>
      <c r="Z38" s="4">
        <v>303259</v>
      </c>
      <c r="AA38" s="4">
        <v>303259</v>
      </c>
      <c r="AB38" s="4">
        <v>303259</v>
      </c>
      <c r="AC38" s="4">
        <v>303258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1525263</v>
      </c>
      <c r="AI38" s="4">
        <v>1828522</v>
      </c>
      <c r="AJ38" s="4">
        <v>2131781</v>
      </c>
      <c r="AK38" s="4">
        <v>2435040</v>
      </c>
      <c r="AL38" s="4">
        <v>2738299</v>
      </c>
      <c r="AM38" s="4">
        <v>3041557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12749</v>
      </c>
      <c r="H39" s="1">
        <v>0</v>
      </c>
      <c r="I39" s="3">
        <v>3335655</v>
      </c>
      <c r="J39" s="3">
        <v>3322906</v>
      </c>
      <c r="K39" s="3">
        <v>3322906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2580735</v>
      </c>
      <c r="S39" s="3">
        <v>2580735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331440</v>
      </c>
      <c r="Y39" s="3">
        <v>331440</v>
      </c>
      <c r="Z39" s="4">
        <v>331441</v>
      </c>
      <c r="AA39" s="4">
        <v>331441</v>
      </c>
      <c r="AB39" s="4">
        <v>331441</v>
      </c>
      <c r="AC39" s="4">
        <v>331439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1665704</v>
      </c>
      <c r="AI39" s="4">
        <v>1997144</v>
      </c>
      <c r="AJ39" s="4">
        <v>2328585</v>
      </c>
      <c r="AK39" s="4">
        <v>2660026</v>
      </c>
      <c r="AL39" s="4">
        <v>2991467</v>
      </c>
      <c r="AM39" s="4">
        <v>3322906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9848</v>
      </c>
      <c r="H40" s="1">
        <v>0</v>
      </c>
      <c r="I40" s="3">
        <v>1765899</v>
      </c>
      <c r="J40" s="3">
        <v>1756051</v>
      </c>
      <c r="K40" s="3">
        <v>1756051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1149097</v>
      </c>
      <c r="S40" s="3">
        <v>1149097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174949</v>
      </c>
      <c r="Y40" s="3">
        <v>174949</v>
      </c>
      <c r="Z40" s="4">
        <v>174948</v>
      </c>
      <c r="AA40" s="4">
        <v>174948</v>
      </c>
      <c r="AB40" s="4">
        <v>174948</v>
      </c>
      <c r="AC40" s="4">
        <v>174949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881309</v>
      </c>
      <c r="AI40" s="4">
        <v>1056258</v>
      </c>
      <c r="AJ40" s="4">
        <v>1231206</v>
      </c>
      <c r="AK40" s="4">
        <v>1406154</v>
      </c>
      <c r="AL40" s="4">
        <v>1581102</v>
      </c>
      <c r="AM40" s="4">
        <v>1756051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92950</v>
      </c>
      <c r="H41" s="3">
        <v>0</v>
      </c>
      <c r="I41" s="3">
        <v>29758742</v>
      </c>
      <c r="J41" s="3">
        <v>29665792</v>
      </c>
      <c r="K41" s="3">
        <v>29665792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24828956</v>
      </c>
      <c r="S41" s="3">
        <v>24828956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2960383</v>
      </c>
      <c r="Y41" s="3">
        <v>2960383</v>
      </c>
      <c r="Z41" s="4">
        <v>2960383</v>
      </c>
      <c r="AA41" s="4">
        <v>2960383</v>
      </c>
      <c r="AB41" s="4">
        <v>2960383</v>
      </c>
      <c r="AC41" s="4">
        <v>2960381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14863879</v>
      </c>
      <c r="AI41" s="4">
        <v>17824262</v>
      </c>
      <c r="AJ41" s="4">
        <v>20784645</v>
      </c>
      <c r="AK41" s="4">
        <v>23745028</v>
      </c>
      <c r="AL41" s="4">
        <v>26705411</v>
      </c>
      <c r="AM41" s="4">
        <v>29665792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11739</v>
      </c>
      <c r="H42" s="1">
        <v>0</v>
      </c>
      <c r="I42" s="3">
        <v>1849874</v>
      </c>
      <c r="J42" s="3">
        <v>1838135</v>
      </c>
      <c r="K42" s="3">
        <v>1838135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1165582</v>
      </c>
      <c r="S42" s="3">
        <v>1165582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183031</v>
      </c>
      <c r="Y42" s="3">
        <v>183031</v>
      </c>
      <c r="Z42" s="4">
        <v>183031</v>
      </c>
      <c r="AA42" s="4">
        <v>183031</v>
      </c>
      <c r="AB42" s="4">
        <v>183031</v>
      </c>
      <c r="AC42" s="4">
        <v>183032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922979</v>
      </c>
      <c r="AI42" s="4">
        <v>1106010</v>
      </c>
      <c r="AJ42" s="4">
        <v>1289041</v>
      </c>
      <c r="AK42" s="4">
        <v>1472072</v>
      </c>
      <c r="AL42" s="4">
        <v>1655103</v>
      </c>
      <c r="AM42" s="4">
        <v>1838135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5910</v>
      </c>
      <c r="H43" s="1">
        <v>0</v>
      </c>
      <c r="I43" s="3">
        <v>1515986</v>
      </c>
      <c r="J43" s="3">
        <v>1510076</v>
      </c>
      <c r="K43" s="3">
        <v>1510076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1146547</v>
      </c>
      <c r="S43" s="3">
        <v>1146547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150613</v>
      </c>
      <c r="Y43" s="3">
        <v>150613</v>
      </c>
      <c r="Z43" s="4">
        <v>150614</v>
      </c>
      <c r="AA43" s="4">
        <v>150614</v>
      </c>
      <c r="AB43" s="4">
        <v>150614</v>
      </c>
      <c r="AC43" s="4">
        <v>150612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757009</v>
      </c>
      <c r="AI43" s="4">
        <v>907622</v>
      </c>
      <c r="AJ43" s="4">
        <v>1058236</v>
      </c>
      <c r="AK43" s="4">
        <v>1208850</v>
      </c>
      <c r="AL43" s="4">
        <v>1359464</v>
      </c>
      <c r="AM43" s="4">
        <v>1510076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9316</v>
      </c>
      <c r="H44" s="1">
        <v>0</v>
      </c>
      <c r="I44" s="3">
        <v>2402990</v>
      </c>
      <c r="J44" s="3">
        <v>2393674</v>
      </c>
      <c r="K44" s="3">
        <v>2393674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1819596</v>
      </c>
      <c r="S44" s="3">
        <v>1819596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238746</v>
      </c>
      <c r="Y44" s="3">
        <v>238746</v>
      </c>
      <c r="Z44" s="4">
        <v>238747</v>
      </c>
      <c r="AA44" s="4">
        <v>238747</v>
      </c>
      <c r="AB44" s="4">
        <v>238747</v>
      </c>
      <c r="AC44" s="4">
        <v>238745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1199942</v>
      </c>
      <c r="AI44" s="4">
        <v>1438688</v>
      </c>
      <c r="AJ44" s="4">
        <v>1677435</v>
      </c>
      <c r="AK44" s="4">
        <v>1916182</v>
      </c>
      <c r="AL44" s="4">
        <v>2154929</v>
      </c>
      <c r="AM44" s="4">
        <v>2393674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19290</v>
      </c>
      <c r="H45" s="1">
        <v>0</v>
      </c>
      <c r="I45" s="3">
        <v>4918894</v>
      </c>
      <c r="J45" s="3">
        <v>4899604</v>
      </c>
      <c r="K45" s="3">
        <v>4899604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3818160</v>
      </c>
      <c r="S45" s="3">
        <v>3818160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488675</v>
      </c>
      <c r="Y45" s="3">
        <v>488675</v>
      </c>
      <c r="Z45" s="4">
        <v>488675</v>
      </c>
      <c r="AA45" s="4">
        <v>488675</v>
      </c>
      <c r="AB45" s="4">
        <v>488675</v>
      </c>
      <c r="AC45" s="4">
        <v>488673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2456231</v>
      </c>
      <c r="AI45" s="4">
        <v>2944906</v>
      </c>
      <c r="AJ45" s="4">
        <v>3433581</v>
      </c>
      <c r="AK45" s="4">
        <v>3922256</v>
      </c>
      <c r="AL45" s="4">
        <v>4410931</v>
      </c>
      <c r="AM45" s="4">
        <v>4899604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14038</v>
      </c>
      <c r="H46" s="1">
        <v>0</v>
      </c>
      <c r="I46" s="3">
        <v>4545358</v>
      </c>
      <c r="J46" s="3">
        <v>4531320</v>
      </c>
      <c r="K46" s="3">
        <v>4531320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3638045</v>
      </c>
      <c r="S46" s="3">
        <v>3638045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452196</v>
      </c>
      <c r="Y46" s="3">
        <v>452196</v>
      </c>
      <c r="Z46" s="4">
        <v>452196</v>
      </c>
      <c r="AA46" s="4">
        <v>452196</v>
      </c>
      <c r="AB46" s="4">
        <v>452196</v>
      </c>
      <c r="AC46" s="4">
        <v>452196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2270340</v>
      </c>
      <c r="AI46" s="4">
        <v>2722536</v>
      </c>
      <c r="AJ46" s="4">
        <v>3174732</v>
      </c>
      <c r="AK46" s="4">
        <v>3626928</v>
      </c>
      <c r="AL46" s="4">
        <v>4079124</v>
      </c>
      <c r="AM46" s="4">
        <v>4531320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46376</v>
      </c>
      <c r="H47" s="1">
        <v>0</v>
      </c>
      <c r="I47" s="3">
        <v>14725190</v>
      </c>
      <c r="J47" s="3">
        <v>14678814</v>
      </c>
      <c r="K47" s="3">
        <v>14678814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12181891</v>
      </c>
      <c r="S47" s="3">
        <v>12181891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1464790</v>
      </c>
      <c r="Y47" s="3">
        <v>1464790</v>
      </c>
      <c r="Z47" s="4">
        <v>1464790</v>
      </c>
      <c r="AA47" s="4">
        <v>1464790</v>
      </c>
      <c r="AB47" s="4">
        <v>1464790</v>
      </c>
      <c r="AC47" s="4">
        <v>1464788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7354866</v>
      </c>
      <c r="AI47" s="4">
        <v>8819656</v>
      </c>
      <c r="AJ47" s="4">
        <v>10284446</v>
      </c>
      <c r="AK47" s="4">
        <v>11749236</v>
      </c>
      <c r="AL47" s="4">
        <v>13214026</v>
      </c>
      <c r="AM47" s="4">
        <v>14678814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40550</v>
      </c>
      <c r="H48" s="1">
        <v>0</v>
      </c>
      <c r="I48" s="3">
        <v>9222649</v>
      </c>
      <c r="J48" s="3">
        <v>9182099</v>
      </c>
      <c r="K48" s="3">
        <v>9182099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6716139</v>
      </c>
      <c r="S48" s="3">
        <v>6716139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915507</v>
      </c>
      <c r="Y48" s="3">
        <v>915507</v>
      </c>
      <c r="Z48" s="4">
        <v>915506</v>
      </c>
      <c r="AA48" s="4">
        <v>915506</v>
      </c>
      <c r="AB48" s="4">
        <v>915506</v>
      </c>
      <c r="AC48" s="4">
        <v>915507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4604567</v>
      </c>
      <c r="AI48" s="4">
        <v>5520074</v>
      </c>
      <c r="AJ48" s="4">
        <v>6435580</v>
      </c>
      <c r="AK48" s="4">
        <v>7351086</v>
      </c>
      <c r="AL48" s="4">
        <v>8266592</v>
      </c>
      <c r="AM48" s="4">
        <v>9182099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129609</v>
      </c>
      <c r="H49" s="1">
        <v>0</v>
      </c>
      <c r="I49" s="3">
        <v>34761614</v>
      </c>
      <c r="J49" s="3">
        <v>34632005</v>
      </c>
      <c r="K49" s="3">
        <v>34632005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28002178</v>
      </c>
      <c r="S49" s="3">
        <v>28002178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3454560</v>
      </c>
      <c r="Y49" s="3">
        <v>3454560</v>
      </c>
      <c r="Z49" s="4">
        <v>3454560</v>
      </c>
      <c r="AA49" s="4">
        <v>3454560</v>
      </c>
      <c r="AB49" s="4">
        <v>3454560</v>
      </c>
      <c r="AC49" s="4">
        <v>3454561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17359204</v>
      </c>
      <c r="AI49" s="4">
        <v>20813764</v>
      </c>
      <c r="AJ49" s="4">
        <v>24268324</v>
      </c>
      <c r="AK49" s="4">
        <v>27722884</v>
      </c>
      <c r="AL49" s="4">
        <v>31177444</v>
      </c>
      <c r="AM49" s="4">
        <v>34632005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385681</v>
      </c>
      <c r="H50" s="1">
        <v>0</v>
      </c>
      <c r="I50" s="3">
        <v>108300411</v>
      </c>
      <c r="J50" s="3">
        <v>107914730</v>
      </c>
      <c r="K50" s="3">
        <v>107914730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87256280</v>
      </c>
      <c r="S50" s="3">
        <v>87256280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10765761</v>
      </c>
      <c r="Y50" s="3">
        <v>10765761</v>
      </c>
      <c r="Z50" s="4">
        <v>10765761</v>
      </c>
      <c r="AA50" s="4">
        <v>10765761</v>
      </c>
      <c r="AB50" s="4">
        <v>10765761</v>
      </c>
      <c r="AC50" s="4">
        <v>10765761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54085925</v>
      </c>
      <c r="AI50" s="4">
        <v>64851686</v>
      </c>
      <c r="AJ50" s="4">
        <v>75617447</v>
      </c>
      <c r="AK50" s="4">
        <v>86383208</v>
      </c>
      <c r="AL50" s="4">
        <v>97148969</v>
      </c>
      <c r="AM50" s="4">
        <v>107914730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30426</v>
      </c>
      <c r="H51" s="1">
        <v>0</v>
      </c>
      <c r="I51" s="3">
        <v>9400361</v>
      </c>
      <c r="J51" s="3">
        <v>9369935</v>
      </c>
      <c r="K51" s="3">
        <v>9369935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7610852</v>
      </c>
      <c r="S51" s="3">
        <v>7610852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934965</v>
      </c>
      <c r="Y51" s="3">
        <v>934965</v>
      </c>
      <c r="Z51" s="4">
        <v>934965</v>
      </c>
      <c r="AA51" s="4">
        <v>934965</v>
      </c>
      <c r="AB51" s="4">
        <v>934965</v>
      </c>
      <c r="AC51" s="4">
        <v>934966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4695109</v>
      </c>
      <c r="AI51" s="4">
        <v>5630074</v>
      </c>
      <c r="AJ51" s="4">
        <v>6565039</v>
      </c>
      <c r="AK51" s="4">
        <v>7500004</v>
      </c>
      <c r="AL51" s="4">
        <v>8434969</v>
      </c>
      <c r="AM51" s="4">
        <v>9369935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32124</v>
      </c>
      <c r="H52" s="1">
        <v>0</v>
      </c>
      <c r="I52" s="3">
        <v>10330305</v>
      </c>
      <c r="J52" s="3">
        <v>10298181</v>
      </c>
      <c r="K52" s="3">
        <v>10298181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8569532</v>
      </c>
      <c r="S52" s="3">
        <v>8569532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1027676</v>
      </c>
      <c r="Y52" s="3">
        <v>1027676</v>
      </c>
      <c r="Z52" s="4">
        <v>1027676</v>
      </c>
      <c r="AA52" s="4">
        <v>1027676</v>
      </c>
      <c r="AB52" s="4">
        <v>1027676</v>
      </c>
      <c r="AC52" s="4">
        <v>1027677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5159800</v>
      </c>
      <c r="AI52" s="4">
        <v>6187476</v>
      </c>
      <c r="AJ52" s="4">
        <v>7215152</v>
      </c>
      <c r="AK52" s="4">
        <v>8242828</v>
      </c>
      <c r="AL52" s="4">
        <v>9270504</v>
      </c>
      <c r="AM52" s="4">
        <v>10298181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18314</v>
      </c>
      <c r="H53" s="1">
        <v>0</v>
      </c>
      <c r="I53" s="3">
        <v>4574842</v>
      </c>
      <c r="J53" s="3">
        <v>4556528</v>
      </c>
      <c r="K53" s="3">
        <v>4556528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3439628</v>
      </c>
      <c r="S53" s="3">
        <v>3439628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454432</v>
      </c>
      <c r="Y53" s="3">
        <v>454432</v>
      </c>
      <c r="Z53" s="4">
        <v>454432</v>
      </c>
      <c r="AA53" s="4">
        <v>454432</v>
      </c>
      <c r="AB53" s="4">
        <v>454432</v>
      </c>
      <c r="AC53" s="4">
        <v>454432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2284368</v>
      </c>
      <c r="AI53" s="4">
        <v>2738800</v>
      </c>
      <c r="AJ53" s="4">
        <v>3193232</v>
      </c>
      <c r="AK53" s="4">
        <v>3647664</v>
      </c>
      <c r="AL53" s="4">
        <v>4102096</v>
      </c>
      <c r="AM53" s="4">
        <v>4556528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10095</v>
      </c>
      <c r="H54" s="1">
        <v>0</v>
      </c>
      <c r="I54" s="3">
        <v>2639211</v>
      </c>
      <c r="J54" s="3">
        <v>2629116</v>
      </c>
      <c r="K54" s="3">
        <v>2629116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2057312</v>
      </c>
      <c r="S54" s="3">
        <v>2057312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262239</v>
      </c>
      <c r="Y54" s="3">
        <v>262239</v>
      </c>
      <c r="Z54" s="4">
        <v>262239</v>
      </c>
      <c r="AA54" s="4">
        <v>262239</v>
      </c>
      <c r="AB54" s="4">
        <v>262239</v>
      </c>
      <c r="AC54" s="4">
        <v>262237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1317923</v>
      </c>
      <c r="AI54" s="4">
        <v>1580162</v>
      </c>
      <c r="AJ54" s="4">
        <v>1842401</v>
      </c>
      <c r="AK54" s="4">
        <v>2104640</v>
      </c>
      <c r="AL54" s="4">
        <v>2366879</v>
      </c>
      <c r="AM54" s="4">
        <v>2629116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34735</v>
      </c>
      <c r="H55" s="1">
        <v>0</v>
      </c>
      <c r="I55" s="3">
        <v>9315409</v>
      </c>
      <c r="J55" s="3">
        <v>9280674</v>
      </c>
      <c r="K55" s="3">
        <v>9280674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7338959</v>
      </c>
      <c r="S55" s="3">
        <v>7338959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925752</v>
      </c>
      <c r="Y55" s="3">
        <v>925752</v>
      </c>
      <c r="Z55" s="4">
        <v>925752</v>
      </c>
      <c r="AA55" s="4">
        <v>925752</v>
      </c>
      <c r="AB55" s="4">
        <v>925752</v>
      </c>
      <c r="AC55" s="4">
        <v>925750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4651916</v>
      </c>
      <c r="AI55" s="4">
        <v>5577668</v>
      </c>
      <c r="AJ55" s="4">
        <v>6503420</v>
      </c>
      <c r="AK55" s="4">
        <v>7429172</v>
      </c>
      <c r="AL55" s="4">
        <v>8354924</v>
      </c>
      <c r="AM55" s="4">
        <v>9280674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11425</v>
      </c>
      <c r="H56" s="1">
        <v>0</v>
      </c>
      <c r="I56" s="3">
        <v>3289178</v>
      </c>
      <c r="J56" s="3">
        <v>3277753</v>
      </c>
      <c r="K56" s="3">
        <v>3277753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2636117</v>
      </c>
      <c r="S56" s="3">
        <v>2636117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327014</v>
      </c>
      <c r="Y56" s="3">
        <v>327014</v>
      </c>
      <c r="Z56" s="4">
        <v>327013</v>
      </c>
      <c r="AA56" s="4">
        <v>327013</v>
      </c>
      <c r="AB56" s="4">
        <v>327013</v>
      </c>
      <c r="AC56" s="4">
        <v>327014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1642686</v>
      </c>
      <c r="AI56" s="4">
        <v>1969700</v>
      </c>
      <c r="AJ56" s="4">
        <v>2296713</v>
      </c>
      <c r="AK56" s="4">
        <v>2623726</v>
      </c>
      <c r="AL56" s="4">
        <v>2950739</v>
      </c>
      <c r="AM56" s="4">
        <v>3277753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15397</v>
      </c>
      <c r="H57" s="1">
        <v>0</v>
      </c>
      <c r="I57" s="3">
        <v>5009076</v>
      </c>
      <c r="J57" s="3">
        <v>4993679</v>
      </c>
      <c r="K57" s="3">
        <v>4993679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4138852</v>
      </c>
      <c r="S57" s="3">
        <v>4138852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498341</v>
      </c>
      <c r="Y57" s="3">
        <v>498341</v>
      </c>
      <c r="Z57" s="4">
        <v>498341</v>
      </c>
      <c r="AA57" s="4">
        <v>498341</v>
      </c>
      <c r="AB57" s="4">
        <v>498341</v>
      </c>
      <c r="AC57" s="4">
        <v>498342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2501973</v>
      </c>
      <c r="AI57" s="4">
        <v>3000314</v>
      </c>
      <c r="AJ57" s="4">
        <v>3498655</v>
      </c>
      <c r="AK57" s="4">
        <v>3996996</v>
      </c>
      <c r="AL57" s="4">
        <v>4495337</v>
      </c>
      <c r="AM57" s="4">
        <v>4993679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17782</v>
      </c>
      <c r="H58" s="3">
        <v>0</v>
      </c>
      <c r="I58" s="3">
        <v>4684999</v>
      </c>
      <c r="J58" s="3">
        <v>4667217</v>
      </c>
      <c r="K58" s="3">
        <v>4667217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3690948</v>
      </c>
      <c r="S58" s="3">
        <v>3690948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465536</v>
      </c>
      <c r="Y58" s="3">
        <v>465536</v>
      </c>
      <c r="Z58" s="4">
        <v>465536</v>
      </c>
      <c r="AA58" s="4">
        <v>465536</v>
      </c>
      <c r="AB58" s="4">
        <v>465536</v>
      </c>
      <c r="AC58" s="4">
        <v>465537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2339536</v>
      </c>
      <c r="AI58" s="4">
        <v>2805072</v>
      </c>
      <c r="AJ58" s="4">
        <v>3270608</v>
      </c>
      <c r="AK58" s="4">
        <v>3736144</v>
      </c>
      <c r="AL58" s="4">
        <v>4201680</v>
      </c>
      <c r="AM58" s="4">
        <v>4667217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29811</v>
      </c>
      <c r="H59" s="1">
        <v>0</v>
      </c>
      <c r="I59" s="3">
        <v>8810686</v>
      </c>
      <c r="J59" s="3">
        <v>8780875</v>
      </c>
      <c r="K59" s="3">
        <v>8780875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7198681</v>
      </c>
      <c r="S59" s="3">
        <v>7198681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876100</v>
      </c>
      <c r="Y59" s="3">
        <v>876100</v>
      </c>
      <c r="Z59" s="4">
        <v>876100</v>
      </c>
      <c r="AA59" s="4">
        <v>876100</v>
      </c>
      <c r="AB59" s="4">
        <v>876100</v>
      </c>
      <c r="AC59" s="4">
        <v>876099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4400376</v>
      </c>
      <c r="AI59" s="4">
        <v>5276476</v>
      </c>
      <c r="AJ59" s="4">
        <v>6152576</v>
      </c>
      <c r="AK59" s="4">
        <v>7028676</v>
      </c>
      <c r="AL59" s="4">
        <v>7904776</v>
      </c>
      <c r="AM59" s="4">
        <v>8780875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37129</v>
      </c>
      <c r="H60" s="1">
        <v>0</v>
      </c>
      <c r="I60" s="3">
        <v>10520511</v>
      </c>
      <c r="J60" s="3">
        <v>10483382</v>
      </c>
      <c r="K60" s="3">
        <v>10483382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8448970</v>
      </c>
      <c r="S60" s="3">
        <v>8448970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1045863</v>
      </c>
      <c r="Y60" s="3">
        <v>1045863</v>
      </c>
      <c r="Z60" s="4">
        <v>1045863</v>
      </c>
      <c r="AA60" s="4">
        <v>1045863</v>
      </c>
      <c r="AB60" s="4">
        <v>1045863</v>
      </c>
      <c r="AC60" s="4">
        <v>1045863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5254067</v>
      </c>
      <c r="AI60" s="4">
        <v>6299930</v>
      </c>
      <c r="AJ60" s="4">
        <v>7345793</v>
      </c>
      <c r="AK60" s="4">
        <v>8391656</v>
      </c>
      <c r="AL60" s="4">
        <v>9437519</v>
      </c>
      <c r="AM60" s="4">
        <v>10483382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6295</v>
      </c>
      <c r="H61" s="1">
        <v>0</v>
      </c>
      <c r="I61" s="3">
        <v>1474519</v>
      </c>
      <c r="J61" s="3">
        <v>1468224</v>
      </c>
      <c r="K61" s="3">
        <v>1468224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1099484</v>
      </c>
      <c r="S61" s="3">
        <v>1099484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146403</v>
      </c>
      <c r="Y61" s="3">
        <v>146403</v>
      </c>
      <c r="Z61" s="4">
        <v>146403</v>
      </c>
      <c r="AA61" s="4">
        <v>146403</v>
      </c>
      <c r="AB61" s="4">
        <v>146403</v>
      </c>
      <c r="AC61" s="4">
        <v>146401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736211</v>
      </c>
      <c r="AI61" s="4">
        <v>882614</v>
      </c>
      <c r="AJ61" s="4">
        <v>1029017</v>
      </c>
      <c r="AK61" s="4">
        <v>1175420</v>
      </c>
      <c r="AL61" s="4">
        <v>1321823</v>
      </c>
      <c r="AM61" s="4">
        <v>1468224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24435</v>
      </c>
      <c r="H62" s="1">
        <v>0</v>
      </c>
      <c r="I62" s="3">
        <v>6883906</v>
      </c>
      <c r="J62" s="3">
        <v>6859471</v>
      </c>
      <c r="K62" s="3">
        <v>6859471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5567860</v>
      </c>
      <c r="S62" s="3">
        <v>5567860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684318</v>
      </c>
      <c r="Y62" s="3">
        <v>684318</v>
      </c>
      <c r="Z62" s="4">
        <v>684318</v>
      </c>
      <c r="AA62" s="4">
        <v>684318</v>
      </c>
      <c r="AB62" s="4">
        <v>684318</v>
      </c>
      <c r="AC62" s="4">
        <v>684317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3437882</v>
      </c>
      <c r="AI62" s="4">
        <v>4122200</v>
      </c>
      <c r="AJ62" s="4">
        <v>4806518</v>
      </c>
      <c r="AK62" s="4">
        <v>5490836</v>
      </c>
      <c r="AL62" s="4">
        <v>6175154</v>
      </c>
      <c r="AM62" s="4">
        <v>6859471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22430</v>
      </c>
      <c r="H63" s="1">
        <v>0</v>
      </c>
      <c r="I63" s="3">
        <v>6167080</v>
      </c>
      <c r="J63" s="3">
        <v>6144650</v>
      </c>
      <c r="K63" s="3">
        <v>6144650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4980084</v>
      </c>
      <c r="S63" s="3">
        <v>4980084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612970</v>
      </c>
      <c r="Y63" s="3">
        <v>612970</v>
      </c>
      <c r="Z63" s="4">
        <v>612970</v>
      </c>
      <c r="AA63" s="4">
        <v>612970</v>
      </c>
      <c r="AB63" s="4">
        <v>612970</v>
      </c>
      <c r="AC63" s="4">
        <v>612968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3079802</v>
      </c>
      <c r="AI63" s="4">
        <v>3692772</v>
      </c>
      <c r="AJ63" s="4">
        <v>4305742</v>
      </c>
      <c r="AK63" s="4">
        <v>4918712</v>
      </c>
      <c r="AL63" s="4">
        <v>5531682</v>
      </c>
      <c r="AM63" s="4">
        <v>6144650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22476</v>
      </c>
      <c r="H64" s="1">
        <v>0</v>
      </c>
      <c r="I64" s="3">
        <v>5546515</v>
      </c>
      <c r="J64" s="3">
        <v>5524039</v>
      </c>
      <c r="K64" s="3">
        <v>5524039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4246581</v>
      </c>
      <c r="S64" s="3">
        <v>4246581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550905</v>
      </c>
      <c r="Y64" s="3">
        <v>550905</v>
      </c>
      <c r="Z64" s="4">
        <v>550905</v>
      </c>
      <c r="AA64" s="4">
        <v>550905</v>
      </c>
      <c r="AB64" s="4">
        <v>550905</v>
      </c>
      <c r="AC64" s="4">
        <v>550906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2769513</v>
      </c>
      <c r="AI64" s="4">
        <v>3320418</v>
      </c>
      <c r="AJ64" s="4">
        <v>3871323</v>
      </c>
      <c r="AK64" s="4">
        <v>4422228</v>
      </c>
      <c r="AL64" s="4">
        <v>4973133</v>
      </c>
      <c r="AM64" s="4">
        <v>5524039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33578</v>
      </c>
      <c r="H65" s="1">
        <v>0</v>
      </c>
      <c r="I65" s="3">
        <v>10264634</v>
      </c>
      <c r="J65" s="3">
        <v>10231056</v>
      </c>
      <c r="K65" s="3">
        <v>10231056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8515545</v>
      </c>
      <c r="S65" s="3">
        <v>8515545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1020867</v>
      </c>
      <c r="Y65" s="3">
        <v>1020867</v>
      </c>
      <c r="Z65" s="4">
        <v>1020868</v>
      </c>
      <c r="AA65" s="4">
        <v>1020868</v>
      </c>
      <c r="AB65" s="4">
        <v>1020868</v>
      </c>
      <c r="AC65" s="4">
        <v>1020866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5126719</v>
      </c>
      <c r="AI65" s="4">
        <v>6147586</v>
      </c>
      <c r="AJ65" s="4">
        <v>7168454</v>
      </c>
      <c r="AK65" s="4">
        <v>8189322</v>
      </c>
      <c r="AL65" s="4">
        <v>9210190</v>
      </c>
      <c r="AM65" s="4">
        <v>10231056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7117</v>
      </c>
      <c r="H66" s="1">
        <v>0</v>
      </c>
      <c r="I66" s="3">
        <v>2037068</v>
      </c>
      <c r="J66" s="3">
        <v>2029951</v>
      </c>
      <c r="K66" s="3">
        <v>2029951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1627062</v>
      </c>
      <c r="S66" s="3">
        <v>1627062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202521</v>
      </c>
      <c r="Y66" s="3">
        <v>202521</v>
      </c>
      <c r="Z66" s="4">
        <v>202520</v>
      </c>
      <c r="AA66" s="4">
        <v>202520</v>
      </c>
      <c r="AB66" s="4">
        <v>202520</v>
      </c>
      <c r="AC66" s="4">
        <v>202521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1017349</v>
      </c>
      <c r="AI66" s="4">
        <v>1219870</v>
      </c>
      <c r="AJ66" s="4">
        <v>1422390</v>
      </c>
      <c r="AK66" s="4">
        <v>1624910</v>
      </c>
      <c r="AL66" s="4">
        <v>1827430</v>
      </c>
      <c r="AM66" s="4">
        <v>2029951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7459</v>
      </c>
      <c r="H67" s="1">
        <v>0</v>
      </c>
      <c r="I67" s="3">
        <v>1277234</v>
      </c>
      <c r="J67" s="3">
        <v>1269775</v>
      </c>
      <c r="K67" s="3">
        <v>1269775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884533</v>
      </c>
      <c r="S67" s="3">
        <v>884533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126481</v>
      </c>
      <c r="Y67" s="3">
        <v>126481</v>
      </c>
      <c r="Z67" s="4">
        <v>126480</v>
      </c>
      <c r="AA67" s="4">
        <v>126480</v>
      </c>
      <c r="AB67" s="4">
        <v>126480</v>
      </c>
      <c r="AC67" s="4">
        <v>126481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637373</v>
      </c>
      <c r="AI67" s="4">
        <v>763854</v>
      </c>
      <c r="AJ67" s="4">
        <v>890334</v>
      </c>
      <c r="AK67" s="4">
        <v>1016814</v>
      </c>
      <c r="AL67" s="4">
        <v>1143294</v>
      </c>
      <c r="AM67" s="4">
        <v>1269775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62339</v>
      </c>
      <c r="H68" s="1">
        <v>0</v>
      </c>
      <c r="I68" s="3">
        <v>15591334</v>
      </c>
      <c r="J68" s="3">
        <v>15528995</v>
      </c>
      <c r="K68" s="3">
        <v>15528995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12061900</v>
      </c>
      <c r="S68" s="3">
        <v>12061900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1548744</v>
      </c>
      <c r="Y68" s="3">
        <v>1548744</v>
      </c>
      <c r="Z68" s="4">
        <v>1548744</v>
      </c>
      <c r="AA68" s="4">
        <v>1548744</v>
      </c>
      <c r="AB68" s="4">
        <v>1548744</v>
      </c>
      <c r="AC68" s="4">
        <v>1548743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7785276</v>
      </c>
      <c r="AI68" s="4">
        <v>9334020</v>
      </c>
      <c r="AJ68" s="4">
        <v>10882764</v>
      </c>
      <c r="AK68" s="4">
        <v>12431508</v>
      </c>
      <c r="AL68" s="4">
        <v>13980252</v>
      </c>
      <c r="AM68" s="4">
        <v>15528995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28896</v>
      </c>
      <c r="H69" s="1">
        <v>0</v>
      </c>
      <c r="I69" s="3">
        <v>5612805</v>
      </c>
      <c r="J69" s="3">
        <v>5583909</v>
      </c>
      <c r="K69" s="3">
        <v>5583909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4036614</v>
      </c>
      <c r="S69" s="3">
        <v>4036614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556464</v>
      </c>
      <c r="Y69" s="3">
        <v>556464</v>
      </c>
      <c r="Z69" s="4">
        <v>556464</v>
      </c>
      <c r="AA69" s="4">
        <v>556464</v>
      </c>
      <c r="AB69" s="4">
        <v>556464</v>
      </c>
      <c r="AC69" s="4">
        <v>556465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2801588</v>
      </c>
      <c r="AI69" s="4">
        <v>3358052</v>
      </c>
      <c r="AJ69" s="4">
        <v>3914516</v>
      </c>
      <c r="AK69" s="4">
        <v>4470980</v>
      </c>
      <c r="AL69" s="4">
        <v>5027444</v>
      </c>
      <c r="AM69" s="4">
        <v>5583909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86764</v>
      </c>
      <c r="H70" s="1">
        <v>0</v>
      </c>
      <c r="I70" s="3">
        <v>29040062</v>
      </c>
      <c r="J70" s="3">
        <v>28953298</v>
      </c>
      <c r="K70" s="3">
        <v>28953298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24232096</v>
      </c>
      <c r="S70" s="3">
        <v>24232096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2889546</v>
      </c>
      <c r="Y70" s="3">
        <v>2889546</v>
      </c>
      <c r="Z70" s="4">
        <v>2889546</v>
      </c>
      <c r="AA70" s="4">
        <v>2889546</v>
      </c>
      <c r="AB70" s="4">
        <v>2889546</v>
      </c>
      <c r="AC70" s="4">
        <v>2889544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14505570</v>
      </c>
      <c r="AI70" s="4">
        <v>17395116</v>
      </c>
      <c r="AJ70" s="4">
        <v>20284662</v>
      </c>
      <c r="AK70" s="4">
        <v>23174208</v>
      </c>
      <c r="AL70" s="4">
        <v>26063754</v>
      </c>
      <c r="AM70" s="4">
        <v>28953298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17335</v>
      </c>
      <c r="H71" s="1">
        <v>0</v>
      </c>
      <c r="I71" s="3">
        <v>4910310</v>
      </c>
      <c r="J71" s="3">
        <v>4892975</v>
      </c>
      <c r="K71" s="3">
        <v>4892975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3924138</v>
      </c>
      <c r="S71" s="3">
        <v>3924138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488142</v>
      </c>
      <c r="Y71" s="3">
        <v>488142</v>
      </c>
      <c r="Z71" s="4">
        <v>488142</v>
      </c>
      <c r="AA71" s="4">
        <v>488142</v>
      </c>
      <c r="AB71" s="4">
        <v>488142</v>
      </c>
      <c r="AC71" s="4">
        <v>488141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2452266</v>
      </c>
      <c r="AI71" s="4">
        <v>2940408</v>
      </c>
      <c r="AJ71" s="4">
        <v>3428550</v>
      </c>
      <c r="AK71" s="4">
        <v>3916692</v>
      </c>
      <c r="AL71" s="4">
        <v>4404834</v>
      </c>
      <c r="AM71" s="4">
        <v>4892975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120889</v>
      </c>
      <c r="H72" s="1">
        <v>0</v>
      </c>
      <c r="I72" s="3">
        <v>29782646</v>
      </c>
      <c r="J72" s="3">
        <v>29661757</v>
      </c>
      <c r="K72" s="3">
        <v>29661757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23259286</v>
      </c>
      <c r="S72" s="3">
        <v>23259286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2958116</v>
      </c>
      <c r="Y72" s="3">
        <v>2958116</v>
      </c>
      <c r="Z72" s="4">
        <v>2958116</v>
      </c>
      <c r="AA72" s="4">
        <v>2958116</v>
      </c>
      <c r="AB72" s="4">
        <v>2958116</v>
      </c>
      <c r="AC72" s="4">
        <v>2958117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14871176</v>
      </c>
      <c r="AI72" s="4">
        <v>17829292</v>
      </c>
      <c r="AJ72" s="4">
        <v>20787408</v>
      </c>
      <c r="AK72" s="4">
        <v>23745524</v>
      </c>
      <c r="AL72" s="4">
        <v>26703640</v>
      </c>
      <c r="AM72" s="4">
        <v>29661757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10433</v>
      </c>
      <c r="H73" s="1">
        <v>0</v>
      </c>
      <c r="I73" s="3">
        <v>2815275</v>
      </c>
      <c r="J73" s="3">
        <v>2804842</v>
      </c>
      <c r="K73" s="3">
        <v>2804842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2253050</v>
      </c>
      <c r="S73" s="3">
        <v>2253050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279788</v>
      </c>
      <c r="Y73" s="3">
        <v>279788</v>
      </c>
      <c r="Z73" s="4">
        <v>279789</v>
      </c>
      <c r="AA73" s="4">
        <v>279789</v>
      </c>
      <c r="AB73" s="4">
        <v>279789</v>
      </c>
      <c r="AC73" s="4">
        <v>279787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1405900</v>
      </c>
      <c r="AI73" s="4">
        <v>1685688</v>
      </c>
      <c r="AJ73" s="4">
        <v>1965477</v>
      </c>
      <c r="AK73" s="4">
        <v>2245266</v>
      </c>
      <c r="AL73" s="4">
        <v>2525055</v>
      </c>
      <c r="AM73" s="4">
        <v>2804842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11573</v>
      </c>
      <c r="H74" s="1">
        <v>0</v>
      </c>
      <c r="I74" s="3">
        <v>2434457</v>
      </c>
      <c r="J74" s="3">
        <v>2422884</v>
      </c>
      <c r="K74" s="3">
        <v>2422884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1742954</v>
      </c>
      <c r="S74" s="3">
        <v>1742954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241517</v>
      </c>
      <c r="Y74" s="3">
        <v>241517</v>
      </c>
      <c r="Z74" s="4">
        <v>241517</v>
      </c>
      <c r="AA74" s="4">
        <v>241517</v>
      </c>
      <c r="AB74" s="4">
        <v>241517</v>
      </c>
      <c r="AC74" s="4">
        <v>241515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1215301</v>
      </c>
      <c r="AI74" s="4">
        <v>1456818</v>
      </c>
      <c r="AJ74" s="4">
        <v>1698335</v>
      </c>
      <c r="AK74" s="4">
        <v>1939852</v>
      </c>
      <c r="AL74" s="4">
        <v>2181369</v>
      </c>
      <c r="AM74" s="4">
        <v>2422884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17696</v>
      </c>
      <c r="H75" s="1">
        <v>0</v>
      </c>
      <c r="I75" s="3">
        <v>5131088</v>
      </c>
      <c r="J75" s="3">
        <v>5113392</v>
      </c>
      <c r="K75" s="3">
        <v>5113392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4127535</v>
      </c>
      <c r="S75" s="3">
        <v>4127535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510159</v>
      </c>
      <c r="Y75" s="3">
        <v>510159</v>
      </c>
      <c r="Z75" s="4">
        <v>510160</v>
      </c>
      <c r="AA75" s="4">
        <v>510160</v>
      </c>
      <c r="AB75" s="4">
        <v>510160</v>
      </c>
      <c r="AC75" s="4">
        <v>510158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2562595</v>
      </c>
      <c r="AI75" s="4">
        <v>3072754</v>
      </c>
      <c r="AJ75" s="4">
        <v>3582914</v>
      </c>
      <c r="AK75" s="4">
        <v>4093074</v>
      </c>
      <c r="AL75" s="4">
        <v>4603234</v>
      </c>
      <c r="AM75" s="4">
        <v>5113392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10093</v>
      </c>
      <c r="H76" s="3">
        <v>0</v>
      </c>
      <c r="I76" s="3">
        <v>2632056</v>
      </c>
      <c r="J76" s="3">
        <v>2621963</v>
      </c>
      <c r="K76" s="3">
        <v>2621963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2036173</v>
      </c>
      <c r="S76" s="3">
        <v>2036173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261523</v>
      </c>
      <c r="Y76" s="3">
        <v>261523</v>
      </c>
      <c r="Z76" s="4">
        <v>261523</v>
      </c>
      <c r="AA76" s="4">
        <v>261523</v>
      </c>
      <c r="AB76" s="4">
        <v>261523</v>
      </c>
      <c r="AC76" s="4">
        <v>261524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1314347</v>
      </c>
      <c r="AI76" s="4">
        <v>1575870</v>
      </c>
      <c r="AJ76" s="4">
        <v>1837393</v>
      </c>
      <c r="AK76" s="4">
        <v>2098916</v>
      </c>
      <c r="AL76" s="4">
        <v>2360439</v>
      </c>
      <c r="AM76" s="4">
        <v>2621963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9701</v>
      </c>
      <c r="H77" s="1">
        <v>0</v>
      </c>
      <c r="I77" s="3">
        <v>2267357</v>
      </c>
      <c r="J77" s="3">
        <v>2257656</v>
      </c>
      <c r="K77" s="3">
        <v>2257656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1670887</v>
      </c>
      <c r="S77" s="3">
        <v>1670887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225119</v>
      </c>
      <c r="Y77" s="3">
        <v>225119</v>
      </c>
      <c r="Z77" s="4">
        <v>225119</v>
      </c>
      <c r="AA77" s="4">
        <v>225119</v>
      </c>
      <c r="AB77" s="4">
        <v>225119</v>
      </c>
      <c r="AC77" s="4">
        <v>225117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1132063</v>
      </c>
      <c r="AI77" s="4">
        <v>1357182</v>
      </c>
      <c r="AJ77" s="4">
        <v>1582301</v>
      </c>
      <c r="AK77" s="4">
        <v>1807420</v>
      </c>
      <c r="AL77" s="4">
        <v>2032539</v>
      </c>
      <c r="AM77" s="4">
        <v>2257656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211045</v>
      </c>
      <c r="H78" s="1">
        <v>0</v>
      </c>
      <c r="I78" s="3">
        <v>70511457</v>
      </c>
      <c r="J78" s="3">
        <v>70300412</v>
      </c>
      <c r="K78" s="3">
        <v>70300412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59298350</v>
      </c>
      <c r="S78" s="3">
        <v>59298350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7015971</v>
      </c>
      <c r="Y78" s="3">
        <v>7015971</v>
      </c>
      <c r="Z78" s="4">
        <v>7015972</v>
      </c>
      <c r="AA78" s="4">
        <v>7015972</v>
      </c>
      <c r="AB78" s="4">
        <v>7015972</v>
      </c>
      <c r="AC78" s="4">
        <v>7015970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35220555</v>
      </c>
      <c r="AI78" s="4">
        <v>42236526</v>
      </c>
      <c r="AJ78" s="4">
        <v>49252498</v>
      </c>
      <c r="AK78" s="4">
        <v>56268470</v>
      </c>
      <c r="AL78" s="4">
        <v>63284442</v>
      </c>
      <c r="AM78" s="4">
        <v>70300412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34728</v>
      </c>
      <c r="H79" s="1">
        <v>0</v>
      </c>
      <c r="I79" s="3">
        <v>10095861</v>
      </c>
      <c r="J79" s="3">
        <v>10061133</v>
      </c>
      <c r="K79" s="3">
        <v>10061133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8105163</v>
      </c>
      <c r="S79" s="3">
        <v>8105163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1003798</v>
      </c>
      <c r="Y79" s="3">
        <v>1003798</v>
      </c>
      <c r="Z79" s="4">
        <v>1003798</v>
      </c>
      <c r="AA79" s="4">
        <v>1003798</v>
      </c>
      <c r="AB79" s="4">
        <v>1003798</v>
      </c>
      <c r="AC79" s="4">
        <v>1003799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5042142</v>
      </c>
      <c r="AI79" s="4">
        <v>6045940</v>
      </c>
      <c r="AJ79" s="4">
        <v>7049738</v>
      </c>
      <c r="AK79" s="4">
        <v>8053536</v>
      </c>
      <c r="AL79" s="4">
        <v>9057334</v>
      </c>
      <c r="AM79" s="4">
        <v>10061133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76572</v>
      </c>
      <c r="H80" s="1">
        <v>0</v>
      </c>
      <c r="I80" s="3">
        <v>20431862</v>
      </c>
      <c r="J80" s="3">
        <v>20355290</v>
      </c>
      <c r="K80" s="3">
        <v>20355290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16313206</v>
      </c>
      <c r="S80" s="3">
        <v>16313206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2030424</v>
      </c>
      <c r="Y80" s="3">
        <v>2030424</v>
      </c>
      <c r="Z80" s="4">
        <v>2030425</v>
      </c>
      <c r="AA80" s="4">
        <v>2030425</v>
      </c>
      <c r="AB80" s="4">
        <v>2030425</v>
      </c>
      <c r="AC80" s="4">
        <v>2030423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10203168</v>
      </c>
      <c r="AI80" s="4">
        <v>12233592</v>
      </c>
      <c r="AJ80" s="4">
        <v>14264017</v>
      </c>
      <c r="AK80" s="4">
        <v>16294442</v>
      </c>
      <c r="AL80" s="4">
        <v>18324867</v>
      </c>
      <c r="AM80" s="4">
        <v>20355290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11494</v>
      </c>
      <c r="H81" s="1">
        <v>0</v>
      </c>
      <c r="I81" s="3">
        <v>3241048</v>
      </c>
      <c r="J81" s="3">
        <v>3229554</v>
      </c>
      <c r="K81" s="3">
        <v>3229554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2546848</v>
      </c>
      <c r="S81" s="3">
        <v>2546848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322189</v>
      </c>
      <c r="Y81" s="3">
        <v>322189</v>
      </c>
      <c r="Z81" s="4">
        <v>322189</v>
      </c>
      <c r="AA81" s="4">
        <v>322189</v>
      </c>
      <c r="AB81" s="4">
        <v>322189</v>
      </c>
      <c r="AC81" s="4">
        <v>322189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1618609</v>
      </c>
      <c r="AI81" s="4">
        <v>1940798</v>
      </c>
      <c r="AJ81" s="4">
        <v>2262987</v>
      </c>
      <c r="AK81" s="4">
        <v>2585176</v>
      </c>
      <c r="AL81" s="4">
        <v>2907365</v>
      </c>
      <c r="AM81" s="4">
        <v>3229554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343728</v>
      </c>
      <c r="H82" s="1">
        <v>0</v>
      </c>
      <c r="I82" s="3">
        <v>102107122</v>
      </c>
      <c r="J82" s="3">
        <v>101763394</v>
      </c>
      <c r="K82" s="3">
        <v>101763394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83136458</v>
      </c>
      <c r="S82" s="3">
        <v>83136458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10153424</v>
      </c>
      <c r="Y82" s="3">
        <v>10153424</v>
      </c>
      <c r="Z82" s="4">
        <v>10153425</v>
      </c>
      <c r="AA82" s="4">
        <v>10153425</v>
      </c>
      <c r="AB82" s="4">
        <v>10153425</v>
      </c>
      <c r="AC82" s="4">
        <v>10153423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50996272</v>
      </c>
      <c r="AI82" s="4">
        <v>61149696</v>
      </c>
      <c r="AJ82" s="4">
        <v>71303121</v>
      </c>
      <c r="AK82" s="4">
        <v>81456546</v>
      </c>
      <c r="AL82" s="4">
        <v>91609971</v>
      </c>
      <c r="AM82" s="4">
        <v>101763394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27758</v>
      </c>
      <c r="H83" s="1">
        <v>0</v>
      </c>
      <c r="I83" s="3">
        <v>7467489</v>
      </c>
      <c r="J83" s="3">
        <v>7439731</v>
      </c>
      <c r="K83" s="3">
        <v>7439731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5981797</v>
      </c>
      <c r="S83" s="3">
        <v>5981797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742123</v>
      </c>
      <c r="Y83" s="3">
        <v>742123</v>
      </c>
      <c r="Z83" s="4">
        <v>742122</v>
      </c>
      <c r="AA83" s="4">
        <v>742122</v>
      </c>
      <c r="AB83" s="4">
        <v>742122</v>
      </c>
      <c r="AC83" s="4">
        <v>742123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3729119</v>
      </c>
      <c r="AI83" s="4">
        <v>4471242</v>
      </c>
      <c r="AJ83" s="4">
        <v>5213364</v>
      </c>
      <c r="AK83" s="4">
        <v>5955486</v>
      </c>
      <c r="AL83" s="4">
        <v>6697608</v>
      </c>
      <c r="AM83" s="4">
        <v>7439731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36759</v>
      </c>
      <c r="H84" s="1">
        <v>0</v>
      </c>
      <c r="I84" s="3">
        <v>8807084</v>
      </c>
      <c r="J84" s="3">
        <v>8770325</v>
      </c>
      <c r="K84" s="3">
        <v>8770325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6740405</v>
      </c>
      <c r="S84" s="3">
        <v>6740405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874582</v>
      </c>
      <c r="Y84" s="3">
        <v>874582</v>
      </c>
      <c r="Z84" s="4">
        <v>874582</v>
      </c>
      <c r="AA84" s="4">
        <v>874582</v>
      </c>
      <c r="AB84" s="4">
        <v>874582</v>
      </c>
      <c r="AC84" s="4">
        <v>874583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4397414</v>
      </c>
      <c r="AI84" s="4">
        <v>5271996</v>
      </c>
      <c r="AJ84" s="4">
        <v>6146578</v>
      </c>
      <c r="AK84" s="4">
        <v>7021160</v>
      </c>
      <c r="AL84" s="4">
        <v>7895742</v>
      </c>
      <c r="AM84" s="4">
        <v>8770325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5029</v>
      </c>
      <c r="H85" s="3">
        <v>0</v>
      </c>
      <c r="I85" s="3">
        <v>1351957</v>
      </c>
      <c r="J85" s="3">
        <v>1346928</v>
      </c>
      <c r="K85" s="3">
        <v>1346928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1094303</v>
      </c>
      <c r="S85" s="3">
        <v>1094303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134357</v>
      </c>
      <c r="Y85" s="3">
        <v>134357</v>
      </c>
      <c r="Z85" s="4">
        <v>134358</v>
      </c>
      <c r="AA85" s="4">
        <v>134358</v>
      </c>
      <c r="AB85" s="4">
        <v>134358</v>
      </c>
      <c r="AC85" s="4">
        <v>134356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675141</v>
      </c>
      <c r="AI85" s="4">
        <v>809498</v>
      </c>
      <c r="AJ85" s="4">
        <v>943856</v>
      </c>
      <c r="AK85" s="4">
        <v>1078214</v>
      </c>
      <c r="AL85" s="4">
        <v>1212572</v>
      </c>
      <c r="AM85" s="4">
        <v>1346928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49137</v>
      </c>
      <c r="H86" s="3">
        <v>0</v>
      </c>
      <c r="I86" s="3">
        <v>16655159</v>
      </c>
      <c r="J86" s="3">
        <v>16606022</v>
      </c>
      <c r="K86" s="3">
        <v>16606022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13918752</v>
      </c>
      <c r="S86" s="3">
        <v>13918752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1657326</v>
      </c>
      <c r="Y86" s="3">
        <v>1657326</v>
      </c>
      <c r="Z86" s="4">
        <v>1657327</v>
      </c>
      <c r="AA86" s="4">
        <v>1657327</v>
      </c>
      <c r="AB86" s="4">
        <v>1657327</v>
      </c>
      <c r="AC86" s="4">
        <v>1657325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8319390</v>
      </c>
      <c r="AI86" s="4">
        <v>9976716</v>
      </c>
      <c r="AJ86" s="4">
        <v>11634043</v>
      </c>
      <c r="AK86" s="4">
        <v>13291370</v>
      </c>
      <c r="AL86" s="4">
        <v>14948697</v>
      </c>
      <c r="AM86" s="4">
        <v>16606022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20098</v>
      </c>
      <c r="H87" s="3">
        <v>0</v>
      </c>
      <c r="I87" s="3">
        <v>5804810</v>
      </c>
      <c r="J87" s="3">
        <v>5784712</v>
      </c>
      <c r="K87" s="3">
        <v>5784712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4665908</v>
      </c>
      <c r="S87" s="3">
        <v>4665908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577131</v>
      </c>
      <c r="Y87" s="3">
        <v>577131</v>
      </c>
      <c r="Z87" s="4">
        <v>577132</v>
      </c>
      <c r="AA87" s="4">
        <v>577132</v>
      </c>
      <c r="AB87" s="4">
        <v>577132</v>
      </c>
      <c r="AC87" s="4">
        <v>577130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2899055</v>
      </c>
      <c r="AI87" s="4">
        <v>3476186</v>
      </c>
      <c r="AJ87" s="4">
        <v>4053318</v>
      </c>
      <c r="AK87" s="4">
        <v>4630450</v>
      </c>
      <c r="AL87" s="4">
        <v>5207582</v>
      </c>
      <c r="AM87" s="4">
        <v>5784712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751122</v>
      </c>
      <c r="H88" s="3">
        <v>0</v>
      </c>
      <c r="I88" s="3">
        <v>248321847</v>
      </c>
      <c r="J88" s="3">
        <v>247570725</v>
      </c>
      <c r="K88" s="3">
        <v>247570725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205760431</v>
      </c>
      <c r="S88" s="3">
        <v>205760431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24706998</v>
      </c>
      <c r="Y88" s="3">
        <v>24706998</v>
      </c>
      <c r="Z88" s="4">
        <v>24706997</v>
      </c>
      <c r="AA88" s="4">
        <v>24706997</v>
      </c>
      <c r="AB88" s="4">
        <v>24706997</v>
      </c>
      <c r="AC88" s="4">
        <v>24706998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124035738</v>
      </c>
      <c r="AI88" s="4">
        <v>148742736</v>
      </c>
      <c r="AJ88" s="4">
        <v>173449733</v>
      </c>
      <c r="AK88" s="4">
        <v>198156730</v>
      </c>
      <c r="AL88" s="4">
        <v>222863727</v>
      </c>
      <c r="AM88" s="4">
        <v>247570725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2423</v>
      </c>
      <c r="H89" s="1">
        <v>0</v>
      </c>
      <c r="I89" s="3">
        <v>767938</v>
      </c>
      <c r="J89" s="3">
        <v>765515</v>
      </c>
      <c r="K89" s="3">
        <v>765515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579050</v>
      </c>
      <c r="S89" s="3">
        <v>579050</v>
      </c>
      <c r="T89" s="3">
        <v>76794</v>
      </c>
      <c r="U89" s="3">
        <v>76794</v>
      </c>
      <c r="V89" s="3">
        <v>76794</v>
      </c>
      <c r="W89" s="3">
        <v>76794</v>
      </c>
      <c r="X89" s="3">
        <v>76390</v>
      </c>
      <c r="Y89" s="3">
        <v>76390</v>
      </c>
      <c r="Z89" s="4">
        <v>76390</v>
      </c>
      <c r="AA89" s="4">
        <v>76390</v>
      </c>
      <c r="AB89" s="4">
        <v>76390</v>
      </c>
      <c r="AC89" s="4">
        <v>76389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383566</v>
      </c>
      <c r="AI89" s="4">
        <v>459956</v>
      </c>
      <c r="AJ89" s="4">
        <v>536346</v>
      </c>
      <c r="AK89" s="4">
        <v>612736</v>
      </c>
      <c r="AL89" s="4">
        <v>689126</v>
      </c>
      <c r="AM89" s="4">
        <v>765515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20635</v>
      </c>
      <c r="H90" s="3">
        <v>0</v>
      </c>
      <c r="I90" s="3">
        <v>5812744</v>
      </c>
      <c r="J90" s="3">
        <v>5792109</v>
      </c>
      <c r="K90" s="3">
        <v>5792109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4638607</v>
      </c>
      <c r="S90" s="3">
        <v>4638607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577836</v>
      </c>
      <c r="Y90" s="3">
        <v>577836</v>
      </c>
      <c r="Z90" s="4">
        <v>577835</v>
      </c>
      <c r="AA90" s="4">
        <v>577835</v>
      </c>
      <c r="AB90" s="4">
        <v>577835</v>
      </c>
      <c r="AC90" s="4">
        <v>577836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2902932</v>
      </c>
      <c r="AI90" s="4">
        <v>3480768</v>
      </c>
      <c r="AJ90" s="4">
        <v>4058603</v>
      </c>
      <c r="AK90" s="4">
        <v>4636438</v>
      </c>
      <c r="AL90" s="4">
        <v>5214273</v>
      </c>
      <c r="AM90" s="4">
        <v>5792109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244894</v>
      </c>
      <c r="H91" s="1">
        <v>0</v>
      </c>
      <c r="I91" s="3">
        <v>70151244</v>
      </c>
      <c r="J91" s="3">
        <v>69906350</v>
      </c>
      <c r="K91" s="3">
        <v>69906350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55881374</v>
      </c>
      <c r="S91" s="3">
        <v>55881374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6974309</v>
      </c>
      <c r="Y91" s="3">
        <v>6974309</v>
      </c>
      <c r="Z91" s="4">
        <v>6974309</v>
      </c>
      <c r="AA91" s="4">
        <v>6974309</v>
      </c>
      <c r="AB91" s="4">
        <v>6974309</v>
      </c>
      <c r="AC91" s="4">
        <v>6974309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35034805</v>
      </c>
      <c r="AI91" s="4">
        <v>42009114</v>
      </c>
      <c r="AJ91" s="4">
        <v>48983423</v>
      </c>
      <c r="AK91" s="4">
        <v>55957732</v>
      </c>
      <c r="AL91" s="4">
        <v>62932041</v>
      </c>
      <c r="AM91" s="4">
        <v>69906350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8991</v>
      </c>
      <c r="H92" s="1">
        <v>0</v>
      </c>
      <c r="I92" s="3">
        <v>2399741</v>
      </c>
      <c r="J92" s="3">
        <v>2390750</v>
      </c>
      <c r="K92" s="3">
        <v>2390750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1858531</v>
      </c>
      <c r="S92" s="3">
        <v>1858531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238476</v>
      </c>
      <c r="Y92" s="3">
        <v>238476</v>
      </c>
      <c r="Z92" s="4">
        <v>238476</v>
      </c>
      <c r="AA92" s="4">
        <v>238476</v>
      </c>
      <c r="AB92" s="4">
        <v>238476</v>
      </c>
      <c r="AC92" s="4">
        <v>238474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1198372</v>
      </c>
      <c r="AI92" s="4">
        <v>1436848</v>
      </c>
      <c r="AJ92" s="4">
        <v>1675324</v>
      </c>
      <c r="AK92" s="4">
        <v>1913800</v>
      </c>
      <c r="AL92" s="4">
        <v>2152276</v>
      </c>
      <c r="AM92" s="4">
        <v>2390750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9183</v>
      </c>
      <c r="H93" s="1">
        <v>0</v>
      </c>
      <c r="I93" s="3">
        <v>2211713</v>
      </c>
      <c r="J93" s="3">
        <v>2202530</v>
      </c>
      <c r="K93" s="3">
        <v>2202530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1658074</v>
      </c>
      <c r="S93" s="3">
        <v>1658074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219641</v>
      </c>
      <c r="Y93" s="3">
        <v>219641</v>
      </c>
      <c r="Z93" s="4">
        <v>219641</v>
      </c>
      <c r="AA93" s="4">
        <v>219641</v>
      </c>
      <c r="AB93" s="4">
        <v>219641</v>
      </c>
      <c r="AC93" s="4">
        <v>219641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1104325</v>
      </c>
      <c r="AI93" s="4">
        <v>1323966</v>
      </c>
      <c r="AJ93" s="4">
        <v>1543607</v>
      </c>
      <c r="AK93" s="4">
        <v>1763248</v>
      </c>
      <c r="AL93" s="4">
        <v>1982889</v>
      </c>
      <c r="AM93" s="4">
        <v>2202530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12608</v>
      </c>
      <c r="H94" s="1">
        <v>0</v>
      </c>
      <c r="I94" s="3">
        <v>3197342</v>
      </c>
      <c r="J94" s="3">
        <v>3184734</v>
      </c>
      <c r="K94" s="3">
        <v>3184734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2382049</v>
      </c>
      <c r="S94" s="3">
        <v>2382049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317633</v>
      </c>
      <c r="Y94" s="3">
        <v>317633</v>
      </c>
      <c r="Z94" s="4">
        <v>317633</v>
      </c>
      <c r="AA94" s="4">
        <v>317633</v>
      </c>
      <c r="AB94" s="4">
        <v>317633</v>
      </c>
      <c r="AC94" s="4">
        <v>317633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1596569</v>
      </c>
      <c r="AI94" s="4">
        <v>1914202</v>
      </c>
      <c r="AJ94" s="4">
        <v>2231835</v>
      </c>
      <c r="AK94" s="4">
        <v>2549468</v>
      </c>
      <c r="AL94" s="4">
        <v>2867101</v>
      </c>
      <c r="AM94" s="4">
        <v>3184734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23582</v>
      </c>
      <c r="H95" s="1">
        <v>0</v>
      </c>
      <c r="I95" s="3">
        <v>6239303</v>
      </c>
      <c r="J95" s="3">
        <v>6215721</v>
      </c>
      <c r="K95" s="3">
        <v>6215721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4892483</v>
      </c>
      <c r="S95" s="3">
        <v>4892483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620000</v>
      </c>
      <c r="Y95" s="3">
        <v>620000</v>
      </c>
      <c r="Z95" s="4">
        <v>620000</v>
      </c>
      <c r="AA95" s="4">
        <v>620000</v>
      </c>
      <c r="AB95" s="4">
        <v>620000</v>
      </c>
      <c r="AC95" s="4">
        <v>620001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3115720</v>
      </c>
      <c r="AI95" s="4">
        <v>3735720</v>
      </c>
      <c r="AJ95" s="4">
        <v>4355720</v>
      </c>
      <c r="AK95" s="4">
        <v>4975720</v>
      </c>
      <c r="AL95" s="4">
        <v>5595720</v>
      </c>
      <c r="AM95" s="4">
        <v>6215721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22485</v>
      </c>
      <c r="H96" s="1">
        <v>0</v>
      </c>
      <c r="I96" s="3">
        <v>6928459</v>
      </c>
      <c r="J96" s="3">
        <v>6905974</v>
      </c>
      <c r="K96" s="3">
        <v>6905974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5604210</v>
      </c>
      <c r="S96" s="3">
        <v>5604210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689098</v>
      </c>
      <c r="Y96" s="3">
        <v>689098</v>
      </c>
      <c r="Z96" s="4">
        <v>689099</v>
      </c>
      <c r="AA96" s="4">
        <v>689099</v>
      </c>
      <c r="AB96" s="4">
        <v>689099</v>
      </c>
      <c r="AC96" s="4">
        <v>689097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3460482</v>
      </c>
      <c r="AI96" s="4">
        <v>4149580</v>
      </c>
      <c r="AJ96" s="4">
        <v>4838679</v>
      </c>
      <c r="AK96" s="4">
        <v>5527778</v>
      </c>
      <c r="AL96" s="4">
        <v>6216877</v>
      </c>
      <c r="AM96" s="4">
        <v>6905974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13708</v>
      </c>
      <c r="H97" s="1">
        <v>0</v>
      </c>
      <c r="I97" s="3">
        <v>3775207</v>
      </c>
      <c r="J97" s="3">
        <v>3761499</v>
      </c>
      <c r="K97" s="3">
        <v>3761499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2949147</v>
      </c>
      <c r="S97" s="3">
        <v>2949147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375236</v>
      </c>
      <c r="Y97" s="3">
        <v>375236</v>
      </c>
      <c r="Z97" s="4">
        <v>375236</v>
      </c>
      <c r="AA97" s="4">
        <v>375236</v>
      </c>
      <c r="AB97" s="4">
        <v>375236</v>
      </c>
      <c r="AC97" s="4">
        <v>375235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1885320</v>
      </c>
      <c r="AI97" s="4">
        <v>2260556</v>
      </c>
      <c r="AJ97" s="4">
        <v>2635792</v>
      </c>
      <c r="AK97" s="4">
        <v>3011028</v>
      </c>
      <c r="AL97" s="4">
        <v>3386264</v>
      </c>
      <c r="AM97" s="4">
        <v>3761499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13145</v>
      </c>
      <c r="H98" s="1">
        <v>0</v>
      </c>
      <c r="I98" s="3">
        <v>3764086</v>
      </c>
      <c r="J98" s="3">
        <v>3750941</v>
      </c>
      <c r="K98" s="3">
        <v>3750941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3014170</v>
      </c>
      <c r="S98" s="3">
        <v>3014170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374218</v>
      </c>
      <c r="Y98" s="3">
        <v>374218</v>
      </c>
      <c r="Z98" s="4">
        <v>374217</v>
      </c>
      <c r="AA98" s="4">
        <v>374217</v>
      </c>
      <c r="AB98" s="4">
        <v>374217</v>
      </c>
      <c r="AC98" s="4">
        <v>374218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1879854</v>
      </c>
      <c r="AI98" s="4">
        <v>2254072</v>
      </c>
      <c r="AJ98" s="4">
        <v>2628289</v>
      </c>
      <c r="AK98" s="4">
        <v>3002506</v>
      </c>
      <c r="AL98" s="4">
        <v>3376723</v>
      </c>
      <c r="AM98" s="4">
        <v>3750941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13373</v>
      </c>
      <c r="H99" s="1">
        <v>0</v>
      </c>
      <c r="I99" s="3">
        <v>3709101</v>
      </c>
      <c r="J99" s="3">
        <v>3695728</v>
      </c>
      <c r="K99" s="3">
        <v>3695728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2936910</v>
      </c>
      <c r="S99" s="3">
        <v>2936910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368681</v>
      </c>
      <c r="Y99" s="3">
        <v>368681</v>
      </c>
      <c r="Z99" s="4">
        <v>368682</v>
      </c>
      <c r="AA99" s="4">
        <v>368682</v>
      </c>
      <c r="AB99" s="4">
        <v>368682</v>
      </c>
      <c r="AC99" s="4">
        <v>368680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1852321</v>
      </c>
      <c r="AI99" s="4">
        <v>2221002</v>
      </c>
      <c r="AJ99" s="4">
        <v>2589684</v>
      </c>
      <c r="AK99" s="4">
        <v>2958366</v>
      </c>
      <c r="AL99" s="4">
        <v>3327048</v>
      </c>
      <c r="AM99" s="4">
        <v>3695728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11996</v>
      </c>
      <c r="H100" s="1">
        <v>0</v>
      </c>
      <c r="I100" s="3">
        <v>3535367</v>
      </c>
      <c r="J100" s="3">
        <v>3523371</v>
      </c>
      <c r="K100" s="3">
        <v>3523371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2855115</v>
      </c>
      <c r="S100" s="3">
        <v>2855115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351537</v>
      </c>
      <c r="Y100" s="3">
        <v>351537</v>
      </c>
      <c r="Z100" s="4">
        <v>351537</v>
      </c>
      <c r="AA100" s="4">
        <v>351537</v>
      </c>
      <c r="AB100" s="4">
        <v>351537</v>
      </c>
      <c r="AC100" s="4">
        <v>351538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1765685</v>
      </c>
      <c r="AI100" s="4">
        <v>2117222</v>
      </c>
      <c r="AJ100" s="4">
        <v>2468759</v>
      </c>
      <c r="AK100" s="4">
        <v>2820296</v>
      </c>
      <c r="AL100" s="4">
        <v>3171833</v>
      </c>
      <c r="AM100" s="4">
        <v>3523371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7649</v>
      </c>
      <c r="H101" s="1">
        <v>0</v>
      </c>
      <c r="I101" s="3">
        <v>1612000</v>
      </c>
      <c r="J101" s="3">
        <v>1604351</v>
      </c>
      <c r="K101" s="3">
        <v>1604351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1138315</v>
      </c>
      <c r="S101" s="3">
        <v>1138315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159925</v>
      </c>
      <c r="Y101" s="3">
        <v>159925</v>
      </c>
      <c r="Z101" s="4">
        <v>159925</v>
      </c>
      <c r="AA101" s="4">
        <v>159925</v>
      </c>
      <c r="AB101" s="4">
        <v>159925</v>
      </c>
      <c r="AC101" s="4">
        <v>159926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804725</v>
      </c>
      <c r="AI101" s="4">
        <v>964650</v>
      </c>
      <c r="AJ101" s="4">
        <v>1124575</v>
      </c>
      <c r="AK101" s="4">
        <v>1284500</v>
      </c>
      <c r="AL101" s="4">
        <v>1444425</v>
      </c>
      <c r="AM101" s="4">
        <v>1604351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9670</v>
      </c>
      <c r="H102" s="1">
        <v>0</v>
      </c>
      <c r="I102" s="3">
        <v>2283966</v>
      </c>
      <c r="J102" s="3">
        <v>2274296</v>
      </c>
      <c r="K102" s="3">
        <v>2274296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1701958</v>
      </c>
      <c r="S102" s="3">
        <v>1701958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226785</v>
      </c>
      <c r="Y102" s="3">
        <v>226785</v>
      </c>
      <c r="Z102" s="4">
        <v>226785</v>
      </c>
      <c r="AA102" s="4">
        <v>226785</v>
      </c>
      <c r="AB102" s="4">
        <v>226785</v>
      </c>
      <c r="AC102" s="4">
        <v>226783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1140373</v>
      </c>
      <c r="AI102" s="4">
        <v>1367158</v>
      </c>
      <c r="AJ102" s="4">
        <v>1593943</v>
      </c>
      <c r="AK102" s="4">
        <v>1820728</v>
      </c>
      <c r="AL102" s="4">
        <v>2047513</v>
      </c>
      <c r="AM102" s="4">
        <v>2274296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9525</v>
      </c>
      <c r="H103" s="1">
        <v>0</v>
      </c>
      <c r="I103" s="3">
        <v>2513461</v>
      </c>
      <c r="J103" s="3">
        <v>2503936</v>
      </c>
      <c r="K103" s="3">
        <v>2503936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1909070</v>
      </c>
      <c r="S103" s="3">
        <v>1909070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249759</v>
      </c>
      <c r="Y103" s="3">
        <v>249759</v>
      </c>
      <c r="Z103" s="4">
        <v>249759</v>
      </c>
      <c r="AA103" s="4">
        <v>249759</v>
      </c>
      <c r="AB103" s="4">
        <v>249759</v>
      </c>
      <c r="AC103" s="4">
        <v>249757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1255143</v>
      </c>
      <c r="AI103" s="4">
        <v>1504902</v>
      </c>
      <c r="AJ103" s="4">
        <v>1754661</v>
      </c>
      <c r="AK103" s="4">
        <v>2004420</v>
      </c>
      <c r="AL103" s="4">
        <v>2254179</v>
      </c>
      <c r="AM103" s="4">
        <v>2503936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13604</v>
      </c>
      <c r="H104" s="1">
        <v>0</v>
      </c>
      <c r="I104" s="3">
        <v>4015785</v>
      </c>
      <c r="J104" s="3">
        <v>4002181</v>
      </c>
      <c r="K104" s="3">
        <v>4002181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3201502</v>
      </c>
      <c r="S104" s="3">
        <v>3201502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399311</v>
      </c>
      <c r="Y104" s="3">
        <v>399311</v>
      </c>
      <c r="Z104" s="4">
        <v>399311</v>
      </c>
      <c r="AA104" s="4">
        <v>399311</v>
      </c>
      <c r="AB104" s="4">
        <v>399311</v>
      </c>
      <c r="AC104" s="4">
        <v>399310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2005627</v>
      </c>
      <c r="AI104" s="4">
        <v>2404938</v>
      </c>
      <c r="AJ104" s="4">
        <v>2804249</v>
      </c>
      <c r="AK104" s="4">
        <v>3203560</v>
      </c>
      <c r="AL104" s="4">
        <v>3602871</v>
      </c>
      <c r="AM104" s="4">
        <v>4002181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15506</v>
      </c>
      <c r="H105" s="1">
        <v>0</v>
      </c>
      <c r="I105" s="3">
        <v>3670949</v>
      </c>
      <c r="J105" s="3">
        <v>3655443</v>
      </c>
      <c r="K105" s="3">
        <v>3655443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2765033</v>
      </c>
      <c r="S105" s="3">
        <v>2765033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364511</v>
      </c>
      <c r="Y105" s="3">
        <v>364511</v>
      </c>
      <c r="Z105" s="4">
        <v>364510</v>
      </c>
      <c r="AA105" s="4">
        <v>364510</v>
      </c>
      <c r="AB105" s="4">
        <v>364510</v>
      </c>
      <c r="AC105" s="4">
        <v>364511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1832891</v>
      </c>
      <c r="AI105" s="4">
        <v>2197402</v>
      </c>
      <c r="AJ105" s="4">
        <v>2561912</v>
      </c>
      <c r="AK105" s="4">
        <v>2926422</v>
      </c>
      <c r="AL105" s="4">
        <v>3290932</v>
      </c>
      <c r="AM105" s="4">
        <v>3655443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11235</v>
      </c>
      <c r="H106" s="1">
        <v>0</v>
      </c>
      <c r="I106" s="3">
        <v>2963908</v>
      </c>
      <c r="J106" s="3">
        <v>2952673</v>
      </c>
      <c r="K106" s="3">
        <v>2952673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2319706</v>
      </c>
      <c r="S106" s="3">
        <v>2319706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294518</v>
      </c>
      <c r="Y106" s="3">
        <v>294518</v>
      </c>
      <c r="Z106" s="4">
        <v>294518</v>
      </c>
      <c r="AA106" s="4">
        <v>294518</v>
      </c>
      <c r="AB106" s="4">
        <v>294518</v>
      </c>
      <c r="AC106" s="4">
        <v>294519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1480082</v>
      </c>
      <c r="AI106" s="4">
        <v>1774600</v>
      </c>
      <c r="AJ106" s="4">
        <v>2069118</v>
      </c>
      <c r="AK106" s="4">
        <v>2363636</v>
      </c>
      <c r="AL106" s="4">
        <v>2658154</v>
      </c>
      <c r="AM106" s="4">
        <v>2952673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4568</v>
      </c>
      <c r="H107" s="1">
        <v>0</v>
      </c>
      <c r="I107" s="3">
        <v>1250060</v>
      </c>
      <c r="J107" s="3">
        <v>1245492</v>
      </c>
      <c r="K107" s="3">
        <v>1245492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974883</v>
      </c>
      <c r="S107" s="3">
        <v>974883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124245</v>
      </c>
      <c r="Y107" s="3">
        <v>124245</v>
      </c>
      <c r="Z107" s="4">
        <v>124245</v>
      </c>
      <c r="AA107" s="4">
        <v>124245</v>
      </c>
      <c r="AB107" s="4">
        <v>124245</v>
      </c>
      <c r="AC107" s="4">
        <v>124243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624269</v>
      </c>
      <c r="AI107" s="4">
        <v>748514</v>
      </c>
      <c r="AJ107" s="4">
        <v>872759</v>
      </c>
      <c r="AK107" s="4">
        <v>997004</v>
      </c>
      <c r="AL107" s="4">
        <v>1121249</v>
      </c>
      <c r="AM107" s="4">
        <v>1245492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29179</v>
      </c>
      <c r="H108" s="1">
        <v>0</v>
      </c>
      <c r="I108" s="3">
        <v>8251864</v>
      </c>
      <c r="J108" s="3">
        <v>8222685</v>
      </c>
      <c r="K108" s="3">
        <v>8222685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6608414</v>
      </c>
      <c r="S108" s="3">
        <v>6608414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820324</v>
      </c>
      <c r="Y108" s="3">
        <v>820324</v>
      </c>
      <c r="Z108" s="4">
        <v>820323</v>
      </c>
      <c r="AA108" s="4">
        <v>820323</v>
      </c>
      <c r="AB108" s="4">
        <v>820323</v>
      </c>
      <c r="AC108" s="4">
        <v>820324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4121068</v>
      </c>
      <c r="AI108" s="4">
        <v>4941392</v>
      </c>
      <c r="AJ108" s="4">
        <v>5761715</v>
      </c>
      <c r="AK108" s="4">
        <v>6582038</v>
      </c>
      <c r="AL108" s="4">
        <v>7402361</v>
      </c>
      <c r="AM108" s="4">
        <v>8222685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9530</v>
      </c>
      <c r="H109" s="1">
        <v>0</v>
      </c>
      <c r="I109" s="3">
        <v>2288784</v>
      </c>
      <c r="J109" s="3">
        <v>2279254</v>
      </c>
      <c r="K109" s="3">
        <v>2279254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1738130</v>
      </c>
      <c r="S109" s="3">
        <v>1738130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227290</v>
      </c>
      <c r="Y109" s="3">
        <v>227290</v>
      </c>
      <c r="Z109" s="4">
        <v>227291</v>
      </c>
      <c r="AA109" s="4">
        <v>227291</v>
      </c>
      <c r="AB109" s="4">
        <v>227291</v>
      </c>
      <c r="AC109" s="4">
        <v>227289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1142802</v>
      </c>
      <c r="AI109" s="4">
        <v>1370092</v>
      </c>
      <c r="AJ109" s="4">
        <v>1597383</v>
      </c>
      <c r="AK109" s="4">
        <v>1824674</v>
      </c>
      <c r="AL109" s="4">
        <v>2051965</v>
      </c>
      <c r="AM109" s="4">
        <v>2279254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38070</v>
      </c>
      <c r="H110" s="1">
        <v>0</v>
      </c>
      <c r="I110" s="3">
        <v>9371130</v>
      </c>
      <c r="J110" s="3">
        <v>9333060</v>
      </c>
      <c r="K110" s="3">
        <v>9333060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7283085</v>
      </c>
      <c r="S110" s="3">
        <v>7283085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930768</v>
      </c>
      <c r="Y110" s="3">
        <v>930768</v>
      </c>
      <c r="Z110" s="4">
        <v>930768</v>
      </c>
      <c r="AA110" s="4">
        <v>930768</v>
      </c>
      <c r="AB110" s="4">
        <v>930768</v>
      </c>
      <c r="AC110" s="4">
        <v>930768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4679220</v>
      </c>
      <c r="AI110" s="4">
        <v>5609988</v>
      </c>
      <c r="AJ110" s="4">
        <v>6540756</v>
      </c>
      <c r="AK110" s="4">
        <v>7471524</v>
      </c>
      <c r="AL110" s="4">
        <v>8402292</v>
      </c>
      <c r="AM110" s="4">
        <v>9333060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24844</v>
      </c>
      <c r="H111" s="1">
        <v>0</v>
      </c>
      <c r="I111" s="3">
        <v>6506942</v>
      </c>
      <c r="J111" s="3">
        <v>6482098</v>
      </c>
      <c r="K111" s="3">
        <v>6482098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5056325</v>
      </c>
      <c r="S111" s="3">
        <v>5056325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646554</v>
      </c>
      <c r="Y111" s="3">
        <v>646554</v>
      </c>
      <c r="Z111" s="4">
        <v>646554</v>
      </c>
      <c r="AA111" s="4">
        <v>646554</v>
      </c>
      <c r="AB111" s="4">
        <v>646554</v>
      </c>
      <c r="AC111" s="4">
        <v>646552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3249330</v>
      </c>
      <c r="AI111" s="4">
        <v>3895884</v>
      </c>
      <c r="AJ111" s="4">
        <v>4542438</v>
      </c>
      <c r="AK111" s="4">
        <v>5188992</v>
      </c>
      <c r="AL111" s="4">
        <v>5835546</v>
      </c>
      <c r="AM111" s="4">
        <v>6482098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87285</v>
      </c>
      <c r="H112" s="3">
        <v>0</v>
      </c>
      <c r="I112" s="3">
        <v>27081671</v>
      </c>
      <c r="J112" s="3">
        <v>26994386</v>
      </c>
      <c r="K112" s="3">
        <v>26994386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22087657</v>
      </c>
      <c r="S112" s="3">
        <v>22087657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2693620</v>
      </c>
      <c r="Y112" s="3">
        <v>2693620</v>
      </c>
      <c r="Z112" s="4">
        <v>2693620</v>
      </c>
      <c r="AA112" s="4">
        <v>2693620</v>
      </c>
      <c r="AB112" s="4">
        <v>2693620</v>
      </c>
      <c r="AC112" s="4">
        <v>2693618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13526288</v>
      </c>
      <c r="AI112" s="4">
        <v>16219908</v>
      </c>
      <c r="AJ112" s="4">
        <v>18913528</v>
      </c>
      <c r="AK112" s="4">
        <v>21607148</v>
      </c>
      <c r="AL112" s="4">
        <v>24300768</v>
      </c>
      <c r="AM112" s="4">
        <v>26994386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49395</v>
      </c>
      <c r="H113" s="1">
        <v>0</v>
      </c>
      <c r="I113" s="3">
        <v>13727057</v>
      </c>
      <c r="J113" s="3">
        <v>13677662</v>
      </c>
      <c r="K113" s="3">
        <v>13677662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11211973</v>
      </c>
      <c r="S113" s="3">
        <v>11211973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1364473</v>
      </c>
      <c r="Y113" s="3">
        <v>1364473</v>
      </c>
      <c r="Z113" s="4">
        <v>1364473</v>
      </c>
      <c r="AA113" s="4">
        <v>1364473</v>
      </c>
      <c r="AB113" s="4">
        <v>1364473</v>
      </c>
      <c r="AC113" s="4">
        <v>1364473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6855297</v>
      </c>
      <c r="AI113" s="4">
        <v>8219770</v>
      </c>
      <c r="AJ113" s="4">
        <v>9584243</v>
      </c>
      <c r="AK113" s="4">
        <v>10948716</v>
      </c>
      <c r="AL113" s="4">
        <v>12313189</v>
      </c>
      <c r="AM113" s="4">
        <v>13677662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10596</v>
      </c>
      <c r="H114" s="3">
        <v>0</v>
      </c>
      <c r="I114" s="3">
        <v>2948842</v>
      </c>
      <c r="J114" s="3">
        <v>2938246</v>
      </c>
      <c r="K114" s="3">
        <v>2938246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2326809</v>
      </c>
      <c r="S114" s="3">
        <v>2326809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293118</v>
      </c>
      <c r="Y114" s="3">
        <v>293118</v>
      </c>
      <c r="Z114" s="4">
        <v>293119</v>
      </c>
      <c r="AA114" s="4">
        <v>293119</v>
      </c>
      <c r="AB114" s="4">
        <v>293119</v>
      </c>
      <c r="AC114" s="4">
        <v>293117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1472654</v>
      </c>
      <c r="AI114" s="4">
        <v>1765772</v>
      </c>
      <c r="AJ114" s="4">
        <v>2058891</v>
      </c>
      <c r="AK114" s="4">
        <v>2352010</v>
      </c>
      <c r="AL114" s="4">
        <v>2645129</v>
      </c>
      <c r="AM114" s="4">
        <v>2938246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11117</v>
      </c>
      <c r="H115" s="1">
        <v>0</v>
      </c>
      <c r="I115" s="3">
        <v>2615944</v>
      </c>
      <c r="J115" s="3">
        <v>2604827</v>
      </c>
      <c r="K115" s="3">
        <v>2604827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1939685</v>
      </c>
      <c r="S115" s="3">
        <v>1939685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259742</v>
      </c>
      <c r="Y115" s="3">
        <v>259742</v>
      </c>
      <c r="Z115" s="4">
        <v>259742</v>
      </c>
      <c r="AA115" s="4">
        <v>259742</v>
      </c>
      <c r="AB115" s="4">
        <v>259742</v>
      </c>
      <c r="AC115" s="4">
        <v>259741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1306118</v>
      </c>
      <c r="AI115" s="4">
        <v>1565860</v>
      </c>
      <c r="AJ115" s="4">
        <v>1825602</v>
      </c>
      <c r="AK115" s="4">
        <v>2085344</v>
      </c>
      <c r="AL115" s="4">
        <v>2345086</v>
      </c>
      <c r="AM115" s="4">
        <v>2604827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19929</v>
      </c>
      <c r="H116" s="1">
        <v>0</v>
      </c>
      <c r="I116" s="3">
        <v>3769680</v>
      </c>
      <c r="J116" s="3">
        <v>3749751</v>
      </c>
      <c r="K116" s="3">
        <v>3749751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2533860</v>
      </c>
      <c r="S116" s="3">
        <v>2533860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373647</v>
      </c>
      <c r="Y116" s="3">
        <v>373647</v>
      </c>
      <c r="Z116" s="4">
        <v>373646</v>
      </c>
      <c r="AA116" s="4">
        <v>373646</v>
      </c>
      <c r="AB116" s="4">
        <v>373646</v>
      </c>
      <c r="AC116" s="4">
        <v>373647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1881519</v>
      </c>
      <c r="AI116" s="4">
        <v>2255166</v>
      </c>
      <c r="AJ116" s="4">
        <v>2628812</v>
      </c>
      <c r="AK116" s="4">
        <v>3002458</v>
      </c>
      <c r="AL116" s="4">
        <v>3376104</v>
      </c>
      <c r="AM116" s="4">
        <v>3749751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10095</v>
      </c>
      <c r="H117" s="1">
        <v>0</v>
      </c>
      <c r="I117" s="3">
        <v>2281257</v>
      </c>
      <c r="J117" s="3">
        <v>2271162</v>
      </c>
      <c r="K117" s="3">
        <v>2271162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1726002</v>
      </c>
      <c r="S117" s="3">
        <v>1726002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226443</v>
      </c>
      <c r="Y117" s="3">
        <v>226443</v>
      </c>
      <c r="Z117" s="4">
        <v>226443</v>
      </c>
      <c r="AA117" s="4">
        <v>226443</v>
      </c>
      <c r="AB117" s="4">
        <v>226443</v>
      </c>
      <c r="AC117" s="4">
        <v>226443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1138947</v>
      </c>
      <c r="AI117" s="4">
        <v>1365390</v>
      </c>
      <c r="AJ117" s="4">
        <v>1591833</v>
      </c>
      <c r="AK117" s="4">
        <v>1818276</v>
      </c>
      <c r="AL117" s="4">
        <v>2044719</v>
      </c>
      <c r="AM117" s="4">
        <v>2271162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36438</v>
      </c>
      <c r="H118" s="1">
        <v>0</v>
      </c>
      <c r="I118" s="3">
        <v>8930440</v>
      </c>
      <c r="J118" s="3">
        <v>8894002</v>
      </c>
      <c r="K118" s="3">
        <v>8894002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7049509</v>
      </c>
      <c r="S118" s="3">
        <v>7049509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886971</v>
      </c>
      <c r="Y118" s="3">
        <v>886971</v>
      </c>
      <c r="Z118" s="4">
        <v>886971</v>
      </c>
      <c r="AA118" s="4">
        <v>886971</v>
      </c>
      <c r="AB118" s="4">
        <v>886971</v>
      </c>
      <c r="AC118" s="4">
        <v>886971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4459147</v>
      </c>
      <c r="AI118" s="4">
        <v>5346118</v>
      </c>
      <c r="AJ118" s="4">
        <v>6233089</v>
      </c>
      <c r="AK118" s="4">
        <v>7120060</v>
      </c>
      <c r="AL118" s="4">
        <v>8007031</v>
      </c>
      <c r="AM118" s="4">
        <v>8894002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3943</v>
      </c>
      <c r="H119" s="1">
        <v>0</v>
      </c>
      <c r="I119" s="3">
        <v>1059838</v>
      </c>
      <c r="J119" s="3">
        <v>1055895</v>
      </c>
      <c r="K119" s="3">
        <v>1055895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794710</v>
      </c>
      <c r="S119" s="3">
        <v>794710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105327</v>
      </c>
      <c r="Y119" s="3">
        <v>105327</v>
      </c>
      <c r="Z119" s="4">
        <v>105326</v>
      </c>
      <c r="AA119" s="4">
        <v>105326</v>
      </c>
      <c r="AB119" s="4">
        <v>105326</v>
      </c>
      <c r="AC119" s="4">
        <v>105327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529263</v>
      </c>
      <c r="AI119" s="4">
        <v>634590</v>
      </c>
      <c r="AJ119" s="4">
        <v>739916</v>
      </c>
      <c r="AK119" s="4">
        <v>845242</v>
      </c>
      <c r="AL119" s="4">
        <v>950568</v>
      </c>
      <c r="AM119" s="4">
        <v>1055895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13988</v>
      </c>
      <c r="H120" s="1">
        <v>0</v>
      </c>
      <c r="I120" s="3">
        <v>3467736</v>
      </c>
      <c r="J120" s="3">
        <v>3453748</v>
      </c>
      <c r="K120" s="3">
        <v>3453748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2651946</v>
      </c>
      <c r="S120" s="3">
        <v>2651946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344442</v>
      </c>
      <c r="Y120" s="3">
        <v>344442</v>
      </c>
      <c r="Z120" s="4">
        <v>344442</v>
      </c>
      <c r="AA120" s="4">
        <v>344442</v>
      </c>
      <c r="AB120" s="4">
        <v>344442</v>
      </c>
      <c r="AC120" s="4">
        <v>344442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1731538</v>
      </c>
      <c r="AI120" s="4">
        <v>2075980</v>
      </c>
      <c r="AJ120" s="4">
        <v>2420422</v>
      </c>
      <c r="AK120" s="4">
        <v>2764864</v>
      </c>
      <c r="AL120" s="4">
        <v>3109306</v>
      </c>
      <c r="AM120" s="4">
        <v>3453748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45771</v>
      </c>
      <c r="H121" s="1">
        <v>0</v>
      </c>
      <c r="I121" s="3">
        <v>12482623</v>
      </c>
      <c r="J121" s="3">
        <v>12436852</v>
      </c>
      <c r="K121" s="3">
        <v>12436852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10151745</v>
      </c>
      <c r="S121" s="3">
        <v>10151745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1240634</v>
      </c>
      <c r="Y121" s="3">
        <v>1240634</v>
      </c>
      <c r="Z121" s="4">
        <v>1240634</v>
      </c>
      <c r="AA121" s="4">
        <v>1240634</v>
      </c>
      <c r="AB121" s="4">
        <v>1240634</v>
      </c>
      <c r="AC121" s="4">
        <v>1240634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6233682</v>
      </c>
      <c r="AI121" s="4">
        <v>7474316</v>
      </c>
      <c r="AJ121" s="4">
        <v>8714950</v>
      </c>
      <c r="AK121" s="4">
        <v>9955584</v>
      </c>
      <c r="AL121" s="4">
        <v>11196218</v>
      </c>
      <c r="AM121" s="4">
        <v>12436852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6632</v>
      </c>
      <c r="H122" s="1">
        <v>0</v>
      </c>
      <c r="I122" s="3">
        <v>1617210</v>
      </c>
      <c r="J122" s="3">
        <v>1610578</v>
      </c>
      <c r="K122" s="3">
        <v>1610578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1163594</v>
      </c>
      <c r="S122" s="3">
        <v>1163594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160616</v>
      </c>
      <c r="Y122" s="3">
        <v>160616</v>
      </c>
      <c r="Z122" s="4">
        <v>160616</v>
      </c>
      <c r="AA122" s="4">
        <v>160616</v>
      </c>
      <c r="AB122" s="4">
        <v>160616</v>
      </c>
      <c r="AC122" s="4">
        <v>160614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807500</v>
      </c>
      <c r="AI122" s="4">
        <v>968116</v>
      </c>
      <c r="AJ122" s="4">
        <v>1128732</v>
      </c>
      <c r="AK122" s="4">
        <v>1289348</v>
      </c>
      <c r="AL122" s="4">
        <v>1449964</v>
      </c>
      <c r="AM122" s="4">
        <v>1610578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9193</v>
      </c>
      <c r="H123" s="1">
        <v>0</v>
      </c>
      <c r="I123" s="3">
        <v>1907565</v>
      </c>
      <c r="J123" s="3">
        <v>1898372</v>
      </c>
      <c r="K123" s="3">
        <v>1898372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1351507</v>
      </c>
      <c r="S123" s="3">
        <v>1351507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189224</v>
      </c>
      <c r="Y123" s="3">
        <v>189224</v>
      </c>
      <c r="Z123" s="4">
        <v>189224</v>
      </c>
      <c r="AA123" s="4">
        <v>189224</v>
      </c>
      <c r="AB123" s="4">
        <v>189224</v>
      </c>
      <c r="AC123" s="4">
        <v>189224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952252</v>
      </c>
      <c r="AI123" s="4">
        <v>1141476</v>
      </c>
      <c r="AJ123" s="4">
        <v>1330700</v>
      </c>
      <c r="AK123" s="4">
        <v>1519924</v>
      </c>
      <c r="AL123" s="4">
        <v>1709148</v>
      </c>
      <c r="AM123" s="4">
        <v>1898372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14879</v>
      </c>
      <c r="H124" s="1">
        <v>0</v>
      </c>
      <c r="I124" s="3">
        <v>3900606</v>
      </c>
      <c r="J124" s="3">
        <v>3885727</v>
      </c>
      <c r="K124" s="3">
        <v>3885727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3084364</v>
      </c>
      <c r="S124" s="3">
        <v>3084364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387581</v>
      </c>
      <c r="Y124" s="3">
        <v>387581</v>
      </c>
      <c r="Z124" s="4">
        <v>387580</v>
      </c>
      <c r="AA124" s="4">
        <v>387580</v>
      </c>
      <c r="AB124" s="4">
        <v>387580</v>
      </c>
      <c r="AC124" s="4">
        <v>387581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1947825</v>
      </c>
      <c r="AI124" s="4">
        <v>2335406</v>
      </c>
      <c r="AJ124" s="4">
        <v>2722986</v>
      </c>
      <c r="AK124" s="4">
        <v>3110566</v>
      </c>
      <c r="AL124" s="4">
        <v>3498146</v>
      </c>
      <c r="AM124" s="4">
        <v>3885727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5948</v>
      </c>
      <c r="H125" s="1">
        <v>0</v>
      </c>
      <c r="I125" s="3">
        <v>1118895</v>
      </c>
      <c r="J125" s="3">
        <v>1112947</v>
      </c>
      <c r="K125" s="3">
        <v>1112947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730667</v>
      </c>
      <c r="S125" s="3">
        <v>730667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110898</v>
      </c>
      <c r="Y125" s="3">
        <v>110898</v>
      </c>
      <c r="Z125" s="4">
        <v>110898</v>
      </c>
      <c r="AA125" s="4">
        <v>110898</v>
      </c>
      <c r="AB125" s="4">
        <v>110898</v>
      </c>
      <c r="AC125" s="4">
        <v>110897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558458</v>
      </c>
      <c r="AI125" s="4">
        <v>669356</v>
      </c>
      <c r="AJ125" s="4">
        <v>780254</v>
      </c>
      <c r="AK125" s="4">
        <v>891152</v>
      </c>
      <c r="AL125" s="4">
        <v>1002050</v>
      </c>
      <c r="AM125" s="4">
        <v>1112947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37331</v>
      </c>
      <c r="H126" s="1">
        <v>0</v>
      </c>
      <c r="I126" s="3">
        <v>10025776</v>
      </c>
      <c r="J126" s="3">
        <v>9988445</v>
      </c>
      <c r="K126" s="3">
        <v>9988445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8038785</v>
      </c>
      <c r="S126" s="3">
        <v>8038785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996356</v>
      </c>
      <c r="Y126" s="3">
        <v>996356</v>
      </c>
      <c r="Z126" s="4">
        <v>996355</v>
      </c>
      <c r="AA126" s="4">
        <v>996355</v>
      </c>
      <c r="AB126" s="4">
        <v>996355</v>
      </c>
      <c r="AC126" s="4">
        <v>996356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5006668</v>
      </c>
      <c r="AI126" s="4">
        <v>6003024</v>
      </c>
      <c r="AJ126" s="4">
        <v>6999379</v>
      </c>
      <c r="AK126" s="4">
        <v>7995734</v>
      </c>
      <c r="AL126" s="4">
        <v>8992089</v>
      </c>
      <c r="AM126" s="4">
        <v>9988445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10741</v>
      </c>
      <c r="H127" s="1">
        <v>0</v>
      </c>
      <c r="I127" s="3">
        <v>2746693</v>
      </c>
      <c r="J127" s="3">
        <v>2735952</v>
      </c>
      <c r="K127" s="3">
        <v>2735952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2140385</v>
      </c>
      <c r="S127" s="3">
        <v>2140385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272879</v>
      </c>
      <c r="Y127" s="3">
        <v>272879</v>
      </c>
      <c r="Z127" s="4">
        <v>272880</v>
      </c>
      <c r="AA127" s="4">
        <v>272880</v>
      </c>
      <c r="AB127" s="4">
        <v>272880</v>
      </c>
      <c r="AC127" s="4">
        <v>272878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1371555</v>
      </c>
      <c r="AI127" s="4">
        <v>1644434</v>
      </c>
      <c r="AJ127" s="4">
        <v>1917314</v>
      </c>
      <c r="AK127" s="4">
        <v>2190194</v>
      </c>
      <c r="AL127" s="4">
        <v>2463074</v>
      </c>
      <c r="AM127" s="4">
        <v>2735952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15656</v>
      </c>
      <c r="H128" s="1">
        <v>0</v>
      </c>
      <c r="I128" s="3">
        <v>4315017</v>
      </c>
      <c r="J128" s="3">
        <v>4299361</v>
      </c>
      <c r="K128" s="3">
        <v>4299361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3390882</v>
      </c>
      <c r="S128" s="3">
        <v>3390882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428892</v>
      </c>
      <c r="Y128" s="3">
        <v>428892</v>
      </c>
      <c r="Z128" s="4">
        <v>428892</v>
      </c>
      <c r="AA128" s="4">
        <v>428892</v>
      </c>
      <c r="AB128" s="4">
        <v>428892</v>
      </c>
      <c r="AC128" s="4">
        <v>428893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2154900</v>
      </c>
      <c r="AI128" s="4">
        <v>2583792</v>
      </c>
      <c r="AJ128" s="4">
        <v>3012684</v>
      </c>
      <c r="AK128" s="4">
        <v>3441576</v>
      </c>
      <c r="AL128" s="4">
        <v>3870468</v>
      </c>
      <c r="AM128" s="4">
        <v>4299361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9646</v>
      </c>
      <c r="H129" s="1">
        <v>0</v>
      </c>
      <c r="I129" s="3">
        <v>2536321</v>
      </c>
      <c r="J129" s="3">
        <v>2526675</v>
      </c>
      <c r="K129" s="3">
        <v>2526675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1952839</v>
      </c>
      <c r="S129" s="3">
        <v>1952839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252025</v>
      </c>
      <c r="Y129" s="3">
        <v>252025</v>
      </c>
      <c r="Z129" s="4">
        <v>252024</v>
      </c>
      <c r="AA129" s="4">
        <v>252024</v>
      </c>
      <c r="AB129" s="4">
        <v>252024</v>
      </c>
      <c r="AC129" s="4">
        <v>252025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1266553</v>
      </c>
      <c r="AI129" s="4">
        <v>1518578</v>
      </c>
      <c r="AJ129" s="4">
        <v>1770602</v>
      </c>
      <c r="AK129" s="4">
        <v>2022626</v>
      </c>
      <c r="AL129" s="4">
        <v>2274650</v>
      </c>
      <c r="AM129" s="4">
        <v>2526675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14124</v>
      </c>
      <c r="H130" s="1">
        <v>0</v>
      </c>
      <c r="I130" s="3">
        <v>2974024</v>
      </c>
      <c r="J130" s="3">
        <v>2959900</v>
      </c>
      <c r="K130" s="3">
        <v>2959900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2196487</v>
      </c>
      <c r="S130" s="3">
        <v>2196487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295049</v>
      </c>
      <c r="Y130" s="3">
        <v>295049</v>
      </c>
      <c r="Z130" s="4">
        <v>295049</v>
      </c>
      <c r="AA130" s="4">
        <v>295049</v>
      </c>
      <c r="AB130" s="4">
        <v>295049</v>
      </c>
      <c r="AC130" s="4">
        <v>295047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1484657</v>
      </c>
      <c r="AI130" s="4">
        <v>1779706</v>
      </c>
      <c r="AJ130" s="4">
        <v>2074755</v>
      </c>
      <c r="AK130" s="4">
        <v>2369804</v>
      </c>
      <c r="AL130" s="4">
        <v>2664853</v>
      </c>
      <c r="AM130" s="4">
        <v>2959900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7974</v>
      </c>
      <c r="H131" s="1">
        <v>0</v>
      </c>
      <c r="I131" s="3">
        <v>2032112</v>
      </c>
      <c r="J131" s="3">
        <v>2024138</v>
      </c>
      <c r="K131" s="3">
        <v>2024138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1576370</v>
      </c>
      <c r="S131" s="3">
        <v>1576370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201882</v>
      </c>
      <c r="Y131" s="3">
        <v>201882</v>
      </c>
      <c r="Z131" s="4">
        <v>201883</v>
      </c>
      <c r="AA131" s="4">
        <v>201883</v>
      </c>
      <c r="AB131" s="4">
        <v>201883</v>
      </c>
      <c r="AC131" s="4">
        <v>201881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1014726</v>
      </c>
      <c r="AI131" s="4">
        <v>1216608</v>
      </c>
      <c r="AJ131" s="4">
        <v>1418491</v>
      </c>
      <c r="AK131" s="4">
        <v>1620374</v>
      </c>
      <c r="AL131" s="4">
        <v>1822257</v>
      </c>
      <c r="AM131" s="4">
        <v>2024138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4656</v>
      </c>
      <c r="H132" s="1">
        <v>0</v>
      </c>
      <c r="I132" s="3">
        <v>1082366</v>
      </c>
      <c r="J132" s="3">
        <v>1077710</v>
      </c>
      <c r="K132" s="3">
        <v>1077710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807276</v>
      </c>
      <c r="S132" s="3">
        <v>807276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107460</v>
      </c>
      <c r="Y132" s="3">
        <v>107460</v>
      </c>
      <c r="Z132" s="4">
        <v>107461</v>
      </c>
      <c r="AA132" s="4">
        <v>107461</v>
      </c>
      <c r="AB132" s="4">
        <v>107461</v>
      </c>
      <c r="AC132" s="4">
        <v>107459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540408</v>
      </c>
      <c r="AI132" s="4">
        <v>647868</v>
      </c>
      <c r="AJ132" s="4">
        <v>755329</v>
      </c>
      <c r="AK132" s="4">
        <v>862790</v>
      </c>
      <c r="AL132" s="4">
        <v>970251</v>
      </c>
      <c r="AM132" s="4">
        <v>1077710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26621</v>
      </c>
      <c r="H133" s="1">
        <v>0</v>
      </c>
      <c r="I133" s="3">
        <v>7812340</v>
      </c>
      <c r="J133" s="3">
        <v>7785719</v>
      </c>
      <c r="K133" s="3">
        <v>7785719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6287884</v>
      </c>
      <c r="S133" s="3">
        <v>6287884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776797</v>
      </c>
      <c r="Y133" s="3">
        <v>776797</v>
      </c>
      <c r="Z133" s="4">
        <v>776797</v>
      </c>
      <c r="AA133" s="4">
        <v>776797</v>
      </c>
      <c r="AB133" s="4">
        <v>776797</v>
      </c>
      <c r="AC133" s="4">
        <v>776798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3901733</v>
      </c>
      <c r="AI133" s="4">
        <v>4678530</v>
      </c>
      <c r="AJ133" s="4">
        <v>5455327</v>
      </c>
      <c r="AK133" s="4">
        <v>6232124</v>
      </c>
      <c r="AL133" s="4">
        <v>7008921</v>
      </c>
      <c r="AM133" s="4">
        <v>7785719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32179</v>
      </c>
      <c r="H134" s="1">
        <v>0</v>
      </c>
      <c r="I134" s="3">
        <v>8473870</v>
      </c>
      <c r="J134" s="3">
        <v>8441691</v>
      </c>
      <c r="K134" s="3">
        <v>8441691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6712507</v>
      </c>
      <c r="S134" s="3">
        <v>6712507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842024</v>
      </c>
      <c r="Y134" s="3">
        <v>842024</v>
      </c>
      <c r="Z134" s="4">
        <v>842024</v>
      </c>
      <c r="AA134" s="4">
        <v>842024</v>
      </c>
      <c r="AB134" s="4">
        <v>842024</v>
      </c>
      <c r="AC134" s="4">
        <v>842023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4231572</v>
      </c>
      <c r="AI134" s="4">
        <v>5073596</v>
      </c>
      <c r="AJ134" s="4">
        <v>5915620</v>
      </c>
      <c r="AK134" s="4">
        <v>6757644</v>
      </c>
      <c r="AL134" s="4">
        <v>7599668</v>
      </c>
      <c r="AM134" s="4">
        <v>8441691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7007</v>
      </c>
      <c r="H135" s="1">
        <v>0</v>
      </c>
      <c r="I135" s="3">
        <v>1005186</v>
      </c>
      <c r="J135" s="3">
        <v>998179</v>
      </c>
      <c r="K135" s="3">
        <v>998179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586575</v>
      </c>
      <c r="S135" s="3">
        <v>586575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99351</v>
      </c>
      <c r="Y135" s="3">
        <v>99351</v>
      </c>
      <c r="Z135" s="4">
        <v>99350</v>
      </c>
      <c r="AA135" s="4">
        <v>99350</v>
      </c>
      <c r="AB135" s="4">
        <v>99350</v>
      </c>
      <c r="AC135" s="4">
        <v>99351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501427</v>
      </c>
      <c r="AI135" s="4">
        <v>600778</v>
      </c>
      <c r="AJ135" s="4">
        <v>700128</v>
      </c>
      <c r="AK135" s="4">
        <v>799478</v>
      </c>
      <c r="AL135" s="4">
        <v>898828</v>
      </c>
      <c r="AM135" s="4">
        <v>998179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14542</v>
      </c>
      <c r="H136" s="1">
        <v>0</v>
      </c>
      <c r="I136" s="3">
        <v>3060670</v>
      </c>
      <c r="J136" s="3">
        <v>3046128</v>
      </c>
      <c r="K136" s="3">
        <v>3046128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2229049</v>
      </c>
      <c r="S136" s="3">
        <v>2229049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303643</v>
      </c>
      <c r="Y136" s="3">
        <v>303643</v>
      </c>
      <c r="Z136" s="4">
        <v>303644</v>
      </c>
      <c r="AA136" s="4">
        <v>303644</v>
      </c>
      <c r="AB136" s="4">
        <v>303644</v>
      </c>
      <c r="AC136" s="4">
        <v>303642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1527911</v>
      </c>
      <c r="AI136" s="4">
        <v>1831554</v>
      </c>
      <c r="AJ136" s="4">
        <v>2135198</v>
      </c>
      <c r="AK136" s="4">
        <v>2438842</v>
      </c>
      <c r="AL136" s="4">
        <v>2742486</v>
      </c>
      <c r="AM136" s="4">
        <v>3046128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14468</v>
      </c>
      <c r="H137" s="1">
        <v>0</v>
      </c>
      <c r="I137" s="3">
        <v>3413771</v>
      </c>
      <c r="J137" s="3">
        <v>3399303</v>
      </c>
      <c r="K137" s="3">
        <v>3399303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2595629</v>
      </c>
      <c r="S137" s="3">
        <v>2595629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338966</v>
      </c>
      <c r="Y137" s="3">
        <v>338966</v>
      </c>
      <c r="Z137" s="4">
        <v>338966</v>
      </c>
      <c r="AA137" s="4">
        <v>338966</v>
      </c>
      <c r="AB137" s="4">
        <v>338966</v>
      </c>
      <c r="AC137" s="4">
        <v>338965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1704474</v>
      </c>
      <c r="AI137" s="4">
        <v>2043440</v>
      </c>
      <c r="AJ137" s="4">
        <v>2382406</v>
      </c>
      <c r="AK137" s="4">
        <v>2721372</v>
      </c>
      <c r="AL137" s="4">
        <v>3060338</v>
      </c>
      <c r="AM137" s="4">
        <v>3399303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12376</v>
      </c>
      <c r="H138" s="1">
        <v>0</v>
      </c>
      <c r="I138" s="3">
        <v>3018030</v>
      </c>
      <c r="J138" s="3">
        <v>3005654</v>
      </c>
      <c r="K138" s="3">
        <v>3005654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2280845</v>
      </c>
      <c r="S138" s="3">
        <v>2280845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299740</v>
      </c>
      <c r="Y138" s="3">
        <v>299740</v>
      </c>
      <c r="Z138" s="4">
        <v>299741</v>
      </c>
      <c r="AA138" s="4">
        <v>299741</v>
      </c>
      <c r="AB138" s="4">
        <v>299741</v>
      </c>
      <c r="AC138" s="4">
        <v>299739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1506952</v>
      </c>
      <c r="AI138" s="4">
        <v>1806692</v>
      </c>
      <c r="AJ138" s="4">
        <v>2106433</v>
      </c>
      <c r="AK138" s="4">
        <v>2406174</v>
      </c>
      <c r="AL138" s="4">
        <v>2705915</v>
      </c>
      <c r="AM138" s="4">
        <v>3005654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26711</v>
      </c>
      <c r="H139" s="1">
        <v>0</v>
      </c>
      <c r="I139" s="3">
        <v>6871637</v>
      </c>
      <c r="J139" s="3">
        <v>6844926</v>
      </c>
      <c r="K139" s="3">
        <v>6844926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5355402</v>
      </c>
      <c r="S139" s="3">
        <v>5355402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682712</v>
      </c>
      <c r="Y139" s="3">
        <v>682712</v>
      </c>
      <c r="Z139" s="4">
        <v>682712</v>
      </c>
      <c r="AA139" s="4">
        <v>682712</v>
      </c>
      <c r="AB139" s="4">
        <v>682712</v>
      </c>
      <c r="AC139" s="4">
        <v>682710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3431368</v>
      </c>
      <c r="AI139" s="4">
        <v>4114080</v>
      </c>
      <c r="AJ139" s="4">
        <v>4796792</v>
      </c>
      <c r="AK139" s="4">
        <v>5479504</v>
      </c>
      <c r="AL139" s="4">
        <v>6162216</v>
      </c>
      <c r="AM139" s="4">
        <v>6844926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9967</v>
      </c>
      <c r="H140" s="1">
        <v>0</v>
      </c>
      <c r="I140" s="3">
        <v>1917544</v>
      </c>
      <c r="J140" s="3">
        <v>1907577</v>
      </c>
      <c r="K140" s="3">
        <v>1907577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1368132</v>
      </c>
      <c r="S140" s="3">
        <v>1368132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190094</v>
      </c>
      <c r="Y140" s="3">
        <v>190094</v>
      </c>
      <c r="Z140" s="4">
        <v>190093</v>
      </c>
      <c r="AA140" s="4">
        <v>190093</v>
      </c>
      <c r="AB140" s="4">
        <v>190093</v>
      </c>
      <c r="AC140" s="4">
        <v>190094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957110</v>
      </c>
      <c r="AI140" s="4">
        <v>1147204</v>
      </c>
      <c r="AJ140" s="4">
        <v>1337297</v>
      </c>
      <c r="AK140" s="4">
        <v>1527390</v>
      </c>
      <c r="AL140" s="4">
        <v>1717483</v>
      </c>
      <c r="AM140" s="4">
        <v>1907577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16198</v>
      </c>
      <c r="H141" s="1">
        <v>0</v>
      </c>
      <c r="I141" s="3">
        <v>4710744</v>
      </c>
      <c r="J141" s="3">
        <v>4694546</v>
      </c>
      <c r="K141" s="3">
        <v>4694546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3805808</v>
      </c>
      <c r="S141" s="3">
        <v>3805808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468375</v>
      </c>
      <c r="Y141" s="3">
        <v>468375</v>
      </c>
      <c r="Z141" s="4">
        <v>468375</v>
      </c>
      <c r="AA141" s="4">
        <v>468375</v>
      </c>
      <c r="AB141" s="4">
        <v>468375</v>
      </c>
      <c r="AC141" s="4">
        <v>468375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2352671</v>
      </c>
      <c r="AI141" s="4">
        <v>2821046</v>
      </c>
      <c r="AJ141" s="4">
        <v>3289421</v>
      </c>
      <c r="AK141" s="4">
        <v>3757796</v>
      </c>
      <c r="AL141" s="4">
        <v>4226171</v>
      </c>
      <c r="AM141" s="4">
        <v>4694546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29504</v>
      </c>
      <c r="H142" s="1">
        <v>0</v>
      </c>
      <c r="I142" s="3">
        <v>7778557</v>
      </c>
      <c r="J142" s="3">
        <v>7749053</v>
      </c>
      <c r="K142" s="3">
        <v>7749053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6084936</v>
      </c>
      <c r="S142" s="3">
        <v>6084936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772938</v>
      </c>
      <c r="Y142" s="3">
        <v>772938</v>
      </c>
      <c r="Z142" s="4">
        <v>772938</v>
      </c>
      <c r="AA142" s="4">
        <v>772938</v>
      </c>
      <c r="AB142" s="4">
        <v>772938</v>
      </c>
      <c r="AC142" s="4">
        <v>772939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3884362</v>
      </c>
      <c r="AI142" s="4">
        <v>4657300</v>
      </c>
      <c r="AJ142" s="4">
        <v>5430238</v>
      </c>
      <c r="AK142" s="4">
        <v>6203176</v>
      </c>
      <c r="AL142" s="4">
        <v>6976114</v>
      </c>
      <c r="AM142" s="4">
        <v>7749053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33034</v>
      </c>
      <c r="H143" s="1">
        <v>0</v>
      </c>
      <c r="I143" s="3">
        <v>9444833</v>
      </c>
      <c r="J143" s="3">
        <v>9411799</v>
      </c>
      <c r="K143" s="3">
        <v>9411799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7492723</v>
      </c>
      <c r="S143" s="3">
        <v>7492723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938978</v>
      </c>
      <c r="Y143" s="3">
        <v>938978</v>
      </c>
      <c r="Z143" s="4">
        <v>938978</v>
      </c>
      <c r="AA143" s="4">
        <v>938978</v>
      </c>
      <c r="AB143" s="4">
        <v>938978</v>
      </c>
      <c r="AC143" s="4">
        <v>938977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4716910</v>
      </c>
      <c r="AI143" s="4">
        <v>5655888</v>
      </c>
      <c r="AJ143" s="4">
        <v>6594866</v>
      </c>
      <c r="AK143" s="4">
        <v>7533844</v>
      </c>
      <c r="AL143" s="4">
        <v>8472822</v>
      </c>
      <c r="AM143" s="4">
        <v>9411799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82565</v>
      </c>
      <c r="H144" s="1">
        <v>0</v>
      </c>
      <c r="I144" s="3">
        <v>24102077</v>
      </c>
      <c r="J144" s="3">
        <v>24019512</v>
      </c>
      <c r="K144" s="3">
        <v>24019512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19961430</v>
      </c>
      <c r="S144" s="3">
        <v>19961430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2396447</v>
      </c>
      <c r="Y144" s="3">
        <v>2396447</v>
      </c>
      <c r="Z144" s="4">
        <v>2396447</v>
      </c>
      <c r="AA144" s="4">
        <v>2396447</v>
      </c>
      <c r="AB144" s="4">
        <v>2396447</v>
      </c>
      <c r="AC144" s="4">
        <v>2396445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12037279</v>
      </c>
      <c r="AI144" s="4">
        <v>14433726</v>
      </c>
      <c r="AJ144" s="4">
        <v>16830173</v>
      </c>
      <c r="AK144" s="4">
        <v>19226620</v>
      </c>
      <c r="AL144" s="4">
        <v>21623067</v>
      </c>
      <c r="AM144" s="4">
        <v>24019512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19290</v>
      </c>
      <c r="H145" s="1">
        <v>0</v>
      </c>
      <c r="I145" s="3">
        <v>5304918</v>
      </c>
      <c r="J145" s="3">
        <v>5285628</v>
      </c>
      <c r="K145" s="3">
        <v>5285628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4244008</v>
      </c>
      <c r="S145" s="3">
        <v>4244008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527277</v>
      </c>
      <c r="Y145" s="3">
        <v>527277</v>
      </c>
      <c r="Z145" s="4">
        <v>527277</v>
      </c>
      <c r="AA145" s="4">
        <v>527277</v>
      </c>
      <c r="AB145" s="4">
        <v>527277</v>
      </c>
      <c r="AC145" s="4">
        <v>527275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2649245</v>
      </c>
      <c r="AI145" s="4">
        <v>3176522</v>
      </c>
      <c r="AJ145" s="4">
        <v>3703799</v>
      </c>
      <c r="AK145" s="4">
        <v>4231076</v>
      </c>
      <c r="AL145" s="4">
        <v>4758353</v>
      </c>
      <c r="AM145" s="4">
        <v>5285628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339290</v>
      </c>
      <c r="H146" s="1">
        <v>0</v>
      </c>
      <c r="I146" s="3">
        <v>80431646</v>
      </c>
      <c r="J146" s="3">
        <v>80092356</v>
      </c>
      <c r="K146" s="3">
        <v>80092356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62953880</v>
      </c>
      <c r="S146" s="3">
        <v>62953880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7986616</v>
      </c>
      <c r="Y146" s="3">
        <v>7986616</v>
      </c>
      <c r="Z146" s="4">
        <v>7986616</v>
      </c>
      <c r="AA146" s="4">
        <v>7986616</v>
      </c>
      <c r="AB146" s="4">
        <v>7986616</v>
      </c>
      <c r="AC146" s="4">
        <v>7986616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40159276</v>
      </c>
      <c r="AI146" s="4">
        <v>48145892</v>
      </c>
      <c r="AJ146" s="4">
        <v>56132508</v>
      </c>
      <c r="AK146" s="4">
        <v>64119124</v>
      </c>
      <c r="AL146" s="4">
        <v>72105740</v>
      </c>
      <c r="AM146" s="4">
        <v>80092356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24587</v>
      </c>
      <c r="H147" s="1">
        <v>0</v>
      </c>
      <c r="I147" s="3">
        <v>6828891</v>
      </c>
      <c r="J147" s="3">
        <v>6804304</v>
      </c>
      <c r="K147" s="3">
        <v>6804304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5457461</v>
      </c>
      <c r="S147" s="3">
        <v>5457461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678791</v>
      </c>
      <c r="Y147" s="3">
        <v>678791</v>
      </c>
      <c r="Z147" s="4">
        <v>678792</v>
      </c>
      <c r="AA147" s="4">
        <v>678792</v>
      </c>
      <c r="AB147" s="4">
        <v>678792</v>
      </c>
      <c r="AC147" s="4">
        <v>678790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3410347</v>
      </c>
      <c r="AI147" s="4">
        <v>4089138</v>
      </c>
      <c r="AJ147" s="4">
        <v>4767930</v>
      </c>
      <c r="AK147" s="4">
        <v>5446722</v>
      </c>
      <c r="AL147" s="4">
        <v>6125514</v>
      </c>
      <c r="AM147" s="4">
        <v>6804304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12338</v>
      </c>
      <c r="H148" s="1">
        <v>0</v>
      </c>
      <c r="I148" s="3">
        <v>3508969</v>
      </c>
      <c r="J148" s="3">
        <v>3496631</v>
      </c>
      <c r="K148" s="3">
        <v>3496631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2839580</v>
      </c>
      <c r="S148" s="3">
        <v>2839580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348841</v>
      </c>
      <c r="Y148" s="3">
        <v>348841</v>
      </c>
      <c r="Z148" s="4">
        <v>348840</v>
      </c>
      <c r="AA148" s="4">
        <v>348840</v>
      </c>
      <c r="AB148" s="4">
        <v>348840</v>
      </c>
      <c r="AC148" s="4">
        <v>348841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1752429</v>
      </c>
      <c r="AI148" s="4">
        <v>2101270</v>
      </c>
      <c r="AJ148" s="4">
        <v>2450110</v>
      </c>
      <c r="AK148" s="4">
        <v>2798950</v>
      </c>
      <c r="AL148" s="4">
        <v>3147790</v>
      </c>
      <c r="AM148" s="4">
        <v>3496631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16103</v>
      </c>
      <c r="H149" s="1">
        <v>0</v>
      </c>
      <c r="I149" s="3">
        <v>3713811</v>
      </c>
      <c r="J149" s="3">
        <v>3697708</v>
      </c>
      <c r="K149" s="3">
        <v>3697708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2780318</v>
      </c>
      <c r="S149" s="3">
        <v>2780318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368697</v>
      </c>
      <c r="Y149" s="3">
        <v>368697</v>
      </c>
      <c r="Z149" s="4">
        <v>368698</v>
      </c>
      <c r="AA149" s="4">
        <v>368698</v>
      </c>
      <c r="AB149" s="4">
        <v>368698</v>
      </c>
      <c r="AC149" s="4">
        <v>368696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1854221</v>
      </c>
      <c r="AI149" s="4">
        <v>2222918</v>
      </c>
      <c r="AJ149" s="4">
        <v>2591616</v>
      </c>
      <c r="AK149" s="4">
        <v>2960314</v>
      </c>
      <c r="AL149" s="4">
        <v>3329012</v>
      </c>
      <c r="AM149" s="4">
        <v>3697708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10499</v>
      </c>
      <c r="H150" s="1">
        <v>0</v>
      </c>
      <c r="I150" s="3">
        <v>2903667</v>
      </c>
      <c r="J150" s="3">
        <v>2893168</v>
      </c>
      <c r="K150" s="3">
        <v>2893168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2311702</v>
      </c>
      <c r="S150" s="3">
        <v>2311702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288617</v>
      </c>
      <c r="Y150" s="3">
        <v>288617</v>
      </c>
      <c r="Z150" s="4">
        <v>288617</v>
      </c>
      <c r="AA150" s="4">
        <v>288617</v>
      </c>
      <c r="AB150" s="4">
        <v>288617</v>
      </c>
      <c r="AC150" s="4">
        <v>288615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1450085</v>
      </c>
      <c r="AI150" s="4">
        <v>1738702</v>
      </c>
      <c r="AJ150" s="4">
        <v>2027319</v>
      </c>
      <c r="AK150" s="4">
        <v>2315936</v>
      </c>
      <c r="AL150" s="4">
        <v>2604553</v>
      </c>
      <c r="AM150" s="4">
        <v>2893168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27545</v>
      </c>
      <c r="H151" s="1">
        <v>0</v>
      </c>
      <c r="I151" s="3">
        <v>7090809</v>
      </c>
      <c r="J151" s="3">
        <v>7063264</v>
      </c>
      <c r="K151" s="3">
        <v>7063264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5457135</v>
      </c>
      <c r="S151" s="3">
        <v>5457135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704490</v>
      </c>
      <c r="Y151" s="3">
        <v>704490</v>
      </c>
      <c r="Z151" s="4">
        <v>704490</v>
      </c>
      <c r="AA151" s="4">
        <v>704490</v>
      </c>
      <c r="AB151" s="4">
        <v>704490</v>
      </c>
      <c r="AC151" s="4">
        <v>704490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3540814</v>
      </c>
      <c r="AI151" s="4">
        <v>4245304</v>
      </c>
      <c r="AJ151" s="4">
        <v>4949794</v>
      </c>
      <c r="AK151" s="4">
        <v>5654284</v>
      </c>
      <c r="AL151" s="4">
        <v>6358774</v>
      </c>
      <c r="AM151" s="4">
        <v>7063264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21326</v>
      </c>
      <c r="H152" s="1">
        <v>0</v>
      </c>
      <c r="I152" s="3">
        <v>5664149</v>
      </c>
      <c r="J152" s="3">
        <v>5642823</v>
      </c>
      <c r="K152" s="3">
        <v>5642823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4697700</v>
      </c>
      <c r="S152" s="3">
        <v>4697700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562861</v>
      </c>
      <c r="Y152" s="3">
        <v>562861</v>
      </c>
      <c r="Z152" s="4">
        <v>562860</v>
      </c>
      <c r="AA152" s="4">
        <v>562860</v>
      </c>
      <c r="AB152" s="4">
        <v>562860</v>
      </c>
      <c r="AC152" s="4">
        <v>562861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2828521</v>
      </c>
      <c r="AI152" s="4">
        <v>3391382</v>
      </c>
      <c r="AJ152" s="4">
        <v>3954242</v>
      </c>
      <c r="AK152" s="4">
        <v>4517102</v>
      </c>
      <c r="AL152" s="4">
        <v>5079962</v>
      </c>
      <c r="AM152" s="4">
        <v>5642823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166374</v>
      </c>
      <c r="H153" s="1">
        <v>0</v>
      </c>
      <c r="I153" s="3">
        <v>44222261</v>
      </c>
      <c r="J153" s="3">
        <v>44055887</v>
      </c>
      <c r="K153" s="3">
        <v>44055887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35675187</v>
      </c>
      <c r="S153" s="3">
        <v>35675187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4394497</v>
      </c>
      <c r="Y153" s="3">
        <v>4394497</v>
      </c>
      <c r="Z153" s="4">
        <v>4394497</v>
      </c>
      <c r="AA153" s="4">
        <v>4394497</v>
      </c>
      <c r="AB153" s="4">
        <v>4394497</v>
      </c>
      <c r="AC153" s="4">
        <v>4394498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22083401</v>
      </c>
      <c r="AI153" s="4">
        <v>26477898</v>
      </c>
      <c r="AJ153" s="4">
        <v>30872395</v>
      </c>
      <c r="AK153" s="4">
        <v>35266892</v>
      </c>
      <c r="AL153" s="4">
        <v>39661389</v>
      </c>
      <c r="AM153" s="4">
        <v>44055887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45198</v>
      </c>
      <c r="H154" s="3">
        <v>0</v>
      </c>
      <c r="I154" s="3">
        <v>15231773</v>
      </c>
      <c r="J154" s="3">
        <v>15186575</v>
      </c>
      <c r="K154" s="3">
        <v>15186575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12774043</v>
      </c>
      <c r="S154" s="3">
        <v>12774043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1515645</v>
      </c>
      <c r="Y154" s="3">
        <v>1515645</v>
      </c>
      <c r="Z154" s="4">
        <v>1515644</v>
      </c>
      <c r="AA154" s="4">
        <v>1515644</v>
      </c>
      <c r="AB154" s="4">
        <v>1515644</v>
      </c>
      <c r="AC154" s="4">
        <v>1515645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7608353</v>
      </c>
      <c r="AI154" s="4">
        <v>9123998</v>
      </c>
      <c r="AJ154" s="4">
        <v>10639642</v>
      </c>
      <c r="AK154" s="4">
        <v>12155286</v>
      </c>
      <c r="AL154" s="4">
        <v>13670930</v>
      </c>
      <c r="AM154" s="4">
        <v>15186575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8323</v>
      </c>
      <c r="H155" s="1">
        <v>0</v>
      </c>
      <c r="I155" s="3">
        <v>1987059</v>
      </c>
      <c r="J155" s="3">
        <v>1978736</v>
      </c>
      <c r="K155" s="3">
        <v>1978736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1533952</v>
      </c>
      <c r="S155" s="3">
        <v>1533952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197319</v>
      </c>
      <c r="Y155" s="3">
        <v>197319</v>
      </c>
      <c r="Z155" s="4">
        <v>197319</v>
      </c>
      <c r="AA155" s="4">
        <v>197319</v>
      </c>
      <c r="AB155" s="4">
        <v>197319</v>
      </c>
      <c r="AC155" s="4">
        <v>197317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992143</v>
      </c>
      <c r="AI155" s="4">
        <v>1189462</v>
      </c>
      <c r="AJ155" s="4">
        <v>1386781</v>
      </c>
      <c r="AK155" s="4">
        <v>1584100</v>
      </c>
      <c r="AL155" s="4">
        <v>1781419</v>
      </c>
      <c r="AM155" s="4">
        <v>1978736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11086</v>
      </c>
      <c r="H156" s="1">
        <v>0</v>
      </c>
      <c r="I156" s="3">
        <v>2804388</v>
      </c>
      <c r="J156" s="3">
        <v>2793302</v>
      </c>
      <c r="K156" s="3">
        <v>2793302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2248060</v>
      </c>
      <c r="S156" s="3">
        <v>2248060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278591</v>
      </c>
      <c r="Y156" s="3">
        <v>278591</v>
      </c>
      <c r="Z156" s="4">
        <v>278591</v>
      </c>
      <c r="AA156" s="4">
        <v>278591</v>
      </c>
      <c r="AB156" s="4">
        <v>278591</v>
      </c>
      <c r="AC156" s="4">
        <v>278591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1400347</v>
      </c>
      <c r="AI156" s="4">
        <v>1678938</v>
      </c>
      <c r="AJ156" s="4">
        <v>1957529</v>
      </c>
      <c r="AK156" s="4">
        <v>2236120</v>
      </c>
      <c r="AL156" s="4">
        <v>2514711</v>
      </c>
      <c r="AM156" s="4">
        <v>2793302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41630</v>
      </c>
      <c r="H157" s="1">
        <v>0</v>
      </c>
      <c r="I157" s="3">
        <v>12848745</v>
      </c>
      <c r="J157" s="3">
        <v>12807115</v>
      </c>
      <c r="K157" s="3">
        <v>12807115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10546874</v>
      </c>
      <c r="S157" s="3">
        <v>10546874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1277936</v>
      </c>
      <c r="Y157" s="3">
        <v>1277936</v>
      </c>
      <c r="Z157" s="4">
        <v>1277936</v>
      </c>
      <c r="AA157" s="4">
        <v>1277936</v>
      </c>
      <c r="AB157" s="4">
        <v>1277936</v>
      </c>
      <c r="AC157" s="4">
        <v>1277935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6417436</v>
      </c>
      <c r="AI157" s="4">
        <v>7695372</v>
      </c>
      <c r="AJ157" s="4">
        <v>8973308</v>
      </c>
      <c r="AK157" s="4">
        <v>10251244</v>
      </c>
      <c r="AL157" s="4">
        <v>11529180</v>
      </c>
      <c r="AM157" s="4">
        <v>12807115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13722</v>
      </c>
      <c r="H158" s="1">
        <v>0</v>
      </c>
      <c r="I158" s="3">
        <v>3331901</v>
      </c>
      <c r="J158" s="3">
        <v>3318179</v>
      </c>
      <c r="K158" s="3">
        <v>3318179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2513058</v>
      </c>
      <c r="S158" s="3">
        <v>2513058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330903</v>
      </c>
      <c r="Y158" s="3">
        <v>330903</v>
      </c>
      <c r="Z158" s="4">
        <v>330903</v>
      </c>
      <c r="AA158" s="4">
        <v>330903</v>
      </c>
      <c r="AB158" s="4">
        <v>330903</v>
      </c>
      <c r="AC158" s="4">
        <v>330904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1663663</v>
      </c>
      <c r="AI158" s="4">
        <v>1994566</v>
      </c>
      <c r="AJ158" s="4">
        <v>2325469</v>
      </c>
      <c r="AK158" s="4">
        <v>2656372</v>
      </c>
      <c r="AL158" s="4">
        <v>2987275</v>
      </c>
      <c r="AM158" s="4">
        <v>3318179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7145</v>
      </c>
      <c r="H159" s="1">
        <v>0</v>
      </c>
      <c r="I159" s="3">
        <v>2398715</v>
      </c>
      <c r="J159" s="3">
        <v>2391570</v>
      </c>
      <c r="K159" s="3">
        <v>2391570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1979663</v>
      </c>
      <c r="S159" s="3">
        <v>1979663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238680</v>
      </c>
      <c r="Y159" s="3">
        <v>238680</v>
      </c>
      <c r="Z159" s="4">
        <v>238681</v>
      </c>
      <c r="AA159" s="4">
        <v>238681</v>
      </c>
      <c r="AB159" s="4">
        <v>238681</v>
      </c>
      <c r="AC159" s="4">
        <v>238679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1198168</v>
      </c>
      <c r="AI159" s="4">
        <v>1436848</v>
      </c>
      <c r="AJ159" s="4">
        <v>1675529</v>
      </c>
      <c r="AK159" s="4">
        <v>1914210</v>
      </c>
      <c r="AL159" s="4">
        <v>2152891</v>
      </c>
      <c r="AM159" s="4">
        <v>2391570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6366</v>
      </c>
      <c r="H160" s="1">
        <v>0</v>
      </c>
      <c r="I160" s="3">
        <v>1568871</v>
      </c>
      <c r="J160" s="3">
        <v>1562505</v>
      </c>
      <c r="K160" s="3">
        <v>1562505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1178363</v>
      </c>
      <c r="S160" s="3">
        <v>1178363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155826</v>
      </c>
      <c r="Y160" s="3">
        <v>155826</v>
      </c>
      <c r="Z160" s="4">
        <v>155826</v>
      </c>
      <c r="AA160" s="4">
        <v>155826</v>
      </c>
      <c r="AB160" s="4">
        <v>155826</v>
      </c>
      <c r="AC160" s="4">
        <v>155827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783374</v>
      </c>
      <c r="AI160" s="4">
        <v>939200</v>
      </c>
      <c r="AJ160" s="4">
        <v>1095026</v>
      </c>
      <c r="AK160" s="4">
        <v>1250852</v>
      </c>
      <c r="AL160" s="4">
        <v>1406678</v>
      </c>
      <c r="AM160" s="4">
        <v>1562505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14440</v>
      </c>
      <c r="H161" s="1">
        <v>0</v>
      </c>
      <c r="I161" s="3">
        <v>3745026</v>
      </c>
      <c r="J161" s="3">
        <v>3730586</v>
      </c>
      <c r="K161" s="3">
        <v>3730586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2950114</v>
      </c>
      <c r="S161" s="3">
        <v>2950114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372096</v>
      </c>
      <c r="Y161" s="3">
        <v>372096</v>
      </c>
      <c r="Z161" s="4">
        <v>372096</v>
      </c>
      <c r="AA161" s="4">
        <v>372096</v>
      </c>
      <c r="AB161" s="4">
        <v>372096</v>
      </c>
      <c r="AC161" s="4">
        <v>372094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1870108</v>
      </c>
      <c r="AI161" s="4">
        <v>2242204</v>
      </c>
      <c r="AJ161" s="4">
        <v>2614300</v>
      </c>
      <c r="AK161" s="4">
        <v>2986396</v>
      </c>
      <c r="AL161" s="4">
        <v>3358492</v>
      </c>
      <c r="AM161" s="4">
        <v>3730586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13689</v>
      </c>
      <c r="H162" s="1">
        <v>0</v>
      </c>
      <c r="I162" s="3">
        <v>3212911</v>
      </c>
      <c r="J162" s="3">
        <v>3199222</v>
      </c>
      <c r="K162" s="3">
        <v>3199222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2432384</v>
      </c>
      <c r="S162" s="3">
        <v>2432384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319010</v>
      </c>
      <c r="Y162" s="3">
        <v>319010</v>
      </c>
      <c r="Z162" s="4">
        <v>319010</v>
      </c>
      <c r="AA162" s="4">
        <v>319010</v>
      </c>
      <c r="AB162" s="4">
        <v>319010</v>
      </c>
      <c r="AC162" s="4">
        <v>319008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1604174</v>
      </c>
      <c r="AI162" s="4">
        <v>1923184</v>
      </c>
      <c r="AJ162" s="4">
        <v>2242194</v>
      </c>
      <c r="AK162" s="4">
        <v>2561204</v>
      </c>
      <c r="AL162" s="4">
        <v>2880214</v>
      </c>
      <c r="AM162" s="4">
        <v>3199222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53025</v>
      </c>
      <c r="H163" s="3">
        <v>0</v>
      </c>
      <c r="I163" s="3">
        <v>14106664</v>
      </c>
      <c r="J163" s="3">
        <v>14053639</v>
      </c>
      <c r="K163" s="3">
        <v>14053639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11255075</v>
      </c>
      <c r="S163" s="3">
        <v>11255075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1401829</v>
      </c>
      <c r="Y163" s="3">
        <v>1401829</v>
      </c>
      <c r="Z163" s="4">
        <v>1401829</v>
      </c>
      <c r="AA163" s="4">
        <v>1401829</v>
      </c>
      <c r="AB163" s="4">
        <v>1401829</v>
      </c>
      <c r="AC163" s="4">
        <v>1401830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7044493</v>
      </c>
      <c r="AI163" s="4">
        <v>8446322</v>
      </c>
      <c r="AJ163" s="4">
        <v>9848151</v>
      </c>
      <c r="AK163" s="4">
        <v>11249980</v>
      </c>
      <c r="AL163" s="4">
        <v>12651809</v>
      </c>
      <c r="AM163" s="4">
        <v>14053639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10777</v>
      </c>
      <c r="H164" s="1">
        <v>0</v>
      </c>
      <c r="I164" s="3">
        <v>2977778</v>
      </c>
      <c r="J164" s="3">
        <v>2967001</v>
      </c>
      <c r="K164" s="3">
        <v>2967001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2315234</v>
      </c>
      <c r="S164" s="3">
        <v>2315234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295982</v>
      </c>
      <c r="Y164" s="3">
        <v>295982</v>
      </c>
      <c r="Z164" s="4">
        <v>295981</v>
      </c>
      <c r="AA164" s="4">
        <v>295981</v>
      </c>
      <c r="AB164" s="4">
        <v>295981</v>
      </c>
      <c r="AC164" s="4">
        <v>295982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1487094</v>
      </c>
      <c r="AI164" s="4">
        <v>1783076</v>
      </c>
      <c r="AJ164" s="4">
        <v>2079057</v>
      </c>
      <c r="AK164" s="4">
        <v>2375038</v>
      </c>
      <c r="AL164" s="4">
        <v>2671019</v>
      </c>
      <c r="AM164" s="4">
        <v>2967001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61961</v>
      </c>
      <c r="H165" s="1">
        <v>0</v>
      </c>
      <c r="I165" s="3">
        <v>13730581</v>
      </c>
      <c r="J165" s="3">
        <v>13668620</v>
      </c>
      <c r="K165" s="3">
        <v>13668620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10608401</v>
      </c>
      <c r="S165" s="3">
        <v>10608401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1362731</v>
      </c>
      <c r="Y165" s="3">
        <v>1362731</v>
      </c>
      <c r="Z165" s="4">
        <v>1362732</v>
      </c>
      <c r="AA165" s="4">
        <v>1362732</v>
      </c>
      <c r="AB165" s="4">
        <v>1362732</v>
      </c>
      <c r="AC165" s="4">
        <v>1362730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6854963</v>
      </c>
      <c r="AI165" s="4">
        <v>8217694</v>
      </c>
      <c r="AJ165" s="4">
        <v>9580426</v>
      </c>
      <c r="AK165" s="4">
        <v>10943158</v>
      </c>
      <c r="AL165" s="4">
        <v>12305890</v>
      </c>
      <c r="AM165" s="4">
        <v>13668620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17466</v>
      </c>
      <c r="H166" s="3">
        <v>0</v>
      </c>
      <c r="I166" s="3">
        <v>4474951</v>
      </c>
      <c r="J166" s="3">
        <v>4457485</v>
      </c>
      <c r="K166" s="3">
        <v>4457485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3551951</v>
      </c>
      <c r="S166" s="3">
        <v>3551951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444584</v>
      </c>
      <c r="Y166" s="3">
        <v>444584</v>
      </c>
      <c r="Z166" s="4">
        <v>444584</v>
      </c>
      <c r="AA166" s="4">
        <v>444584</v>
      </c>
      <c r="AB166" s="4">
        <v>444584</v>
      </c>
      <c r="AC166" s="4">
        <v>444585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2234564</v>
      </c>
      <c r="AI166" s="4">
        <v>2679148</v>
      </c>
      <c r="AJ166" s="4">
        <v>3123732</v>
      </c>
      <c r="AK166" s="4">
        <v>3568316</v>
      </c>
      <c r="AL166" s="4">
        <v>4012900</v>
      </c>
      <c r="AM166" s="4">
        <v>4457485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180477</v>
      </c>
      <c r="H167" s="1">
        <v>0</v>
      </c>
      <c r="I167" s="3">
        <v>49443785</v>
      </c>
      <c r="J167" s="3">
        <v>49263308</v>
      </c>
      <c r="K167" s="3">
        <v>49263308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40332066</v>
      </c>
      <c r="S167" s="3">
        <v>40332066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4914299</v>
      </c>
      <c r="Y167" s="3">
        <v>4914299</v>
      </c>
      <c r="Z167" s="4">
        <v>4914299</v>
      </c>
      <c r="AA167" s="4">
        <v>4914299</v>
      </c>
      <c r="AB167" s="4">
        <v>4914299</v>
      </c>
      <c r="AC167" s="4">
        <v>4914297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24691815</v>
      </c>
      <c r="AI167" s="4">
        <v>29606114</v>
      </c>
      <c r="AJ167" s="4">
        <v>34520413</v>
      </c>
      <c r="AK167" s="4">
        <v>39434712</v>
      </c>
      <c r="AL167" s="4">
        <v>44349011</v>
      </c>
      <c r="AM167" s="4">
        <v>49263308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15528</v>
      </c>
      <c r="H168" s="3">
        <v>0</v>
      </c>
      <c r="I168" s="3">
        <v>4463664</v>
      </c>
      <c r="J168" s="3">
        <v>4448136</v>
      </c>
      <c r="K168" s="3">
        <v>4448136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3593403</v>
      </c>
      <c r="S168" s="3">
        <v>3593403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443779</v>
      </c>
      <c r="Y168" s="3">
        <v>443779</v>
      </c>
      <c r="Z168" s="4">
        <v>443779</v>
      </c>
      <c r="AA168" s="4">
        <v>443779</v>
      </c>
      <c r="AB168" s="4">
        <v>443779</v>
      </c>
      <c r="AC168" s="4">
        <v>443777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2229243</v>
      </c>
      <c r="AI168" s="4">
        <v>2673022</v>
      </c>
      <c r="AJ168" s="4">
        <v>3116801</v>
      </c>
      <c r="AK168" s="4">
        <v>3560580</v>
      </c>
      <c r="AL168" s="4">
        <v>4004359</v>
      </c>
      <c r="AM168" s="4">
        <v>4448136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12924</v>
      </c>
      <c r="H169" s="1">
        <v>0</v>
      </c>
      <c r="I169" s="3">
        <v>3547060</v>
      </c>
      <c r="J169" s="3">
        <v>3534136</v>
      </c>
      <c r="K169" s="3">
        <v>3534136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2782214</v>
      </c>
      <c r="S169" s="3">
        <v>2782214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352552</v>
      </c>
      <c r="Y169" s="3">
        <v>352552</v>
      </c>
      <c r="Z169" s="4">
        <v>352552</v>
      </c>
      <c r="AA169" s="4">
        <v>352552</v>
      </c>
      <c r="AB169" s="4">
        <v>352552</v>
      </c>
      <c r="AC169" s="4">
        <v>352552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1771376</v>
      </c>
      <c r="AI169" s="4">
        <v>2123928</v>
      </c>
      <c r="AJ169" s="4">
        <v>2476480</v>
      </c>
      <c r="AK169" s="4">
        <v>2829032</v>
      </c>
      <c r="AL169" s="4">
        <v>3181584</v>
      </c>
      <c r="AM169" s="4">
        <v>3534136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8782</v>
      </c>
      <c r="H170" s="1">
        <v>0</v>
      </c>
      <c r="I170" s="3">
        <v>2198768</v>
      </c>
      <c r="J170" s="3">
        <v>2189986</v>
      </c>
      <c r="K170" s="3">
        <v>2189986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1680315</v>
      </c>
      <c r="S170" s="3">
        <v>1680315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218413</v>
      </c>
      <c r="Y170" s="3">
        <v>218413</v>
      </c>
      <c r="Z170" s="4">
        <v>218413</v>
      </c>
      <c r="AA170" s="4">
        <v>218413</v>
      </c>
      <c r="AB170" s="4">
        <v>218413</v>
      </c>
      <c r="AC170" s="4">
        <v>218413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1097921</v>
      </c>
      <c r="AI170" s="4">
        <v>1316334</v>
      </c>
      <c r="AJ170" s="4">
        <v>1534747</v>
      </c>
      <c r="AK170" s="4">
        <v>1753160</v>
      </c>
      <c r="AL170" s="4">
        <v>1971573</v>
      </c>
      <c r="AM170" s="4">
        <v>2189986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16794</v>
      </c>
      <c r="H171" s="1">
        <v>0</v>
      </c>
      <c r="I171" s="3">
        <v>4533191</v>
      </c>
      <c r="J171" s="3">
        <v>4516397</v>
      </c>
      <c r="K171" s="3">
        <v>4516397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3529226</v>
      </c>
      <c r="S171" s="3">
        <v>3529226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450520</v>
      </c>
      <c r="Y171" s="3">
        <v>450520</v>
      </c>
      <c r="Z171" s="4">
        <v>450520</v>
      </c>
      <c r="AA171" s="4">
        <v>450520</v>
      </c>
      <c r="AB171" s="4">
        <v>450520</v>
      </c>
      <c r="AC171" s="4">
        <v>450521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2263796</v>
      </c>
      <c r="AI171" s="4">
        <v>2714316</v>
      </c>
      <c r="AJ171" s="4">
        <v>3164836</v>
      </c>
      <c r="AK171" s="4">
        <v>3615356</v>
      </c>
      <c r="AL171" s="4">
        <v>4065876</v>
      </c>
      <c r="AM171" s="4">
        <v>4516397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3760</v>
      </c>
      <c r="H172" s="1">
        <v>0</v>
      </c>
      <c r="I172" s="3">
        <v>370213</v>
      </c>
      <c r="J172" s="3">
        <v>366453</v>
      </c>
      <c r="K172" s="3">
        <v>366453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164198</v>
      </c>
      <c r="S172" s="3">
        <v>164198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36395</v>
      </c>
      <c r="Y172" s="3">
        <v>36395</v>
      </c>
      <c r="Z172" s="4">
        <v>36395</v>
      </c>
      <c r="AA172" s="4">
        <v>36395</v>
      </c>
      <c r="AB172" s="4">
        <v>36395</v>
      </c>
      <c r="AC172" s="4">
        <v>36394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184479</v>
      </c>
      <c r="AI172" s="4">
        <v>220874</v>
      </c>
      <c r="AJ172" s="4">
        <v>257269</v>
      </c>
      <c r="AK172" s="4">
        <v>293664</v>
      </c>
      <c r="AL172" s="4">
        <v>330059</v>
      </c>
      <c r="AM172" s="4">
        <v>366453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10323</v>
      </c>
      <c r="H173" s="1">
        <v>0</v>
      </c>
      <c r="I173" s="3">
        <v>2598517</v>
      </c>
      <c r="J173" s="3">
        <v>2588194</v>
      </c>
      <c r="K173" s="3">
        <v>2588194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1953857</v>
      </c>
      <c r="S173" s="3">
        <v>1953857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258131</v>
      </c>
      <c r="Y173" s="3">
        <v>258131</v>
      </c>
      <c r="Z173" s="4">
        <v>258131</v>
      </c>
      <c r="AA173" s="4">
        <v>258131</v>
      </c>
      <c r="AB173" s="4">
        <v>258131</v>
      </c>
      <c r="AC173" s="4">
        <v>258131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1297539</v>
      </c>
      <c r="AI173" s="4">
        <v>1555670</v>
      </c>
      <c r="AJ173" s="4">
        <v>1813801</v>
      </c>
      <c r="AK173" s="4">
        <v>2071932</v>
      </c>
      <c r="AL173" s="4">
        <v>2330063</v>
      </c>
      <c r="AM173" s="4">
        <v>2588194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16050</v>
      </c>
      <c r="H174" s="1">
        <v>0</v>
      </c>
      <c r="I174" s="3">
        <v>5037884</v>
      </c>
      <c r="J174" s="3">
        <v>5021834</v>
      </c>
      <c r="K174" s="3">
        <v>5021834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4176742</v>
      </c>
      <c r="S174" s="3">
        <v>4176742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501114</v>
      </c>
      <c r="Y174" s="3">
        <v>501114</v>
      </c>
      <c r="Z174" s="4">
        <v>501114</v>
      </c>
      <c r="AA174" s="4">
        <v>501114</v>
      </c>
      <c r="AB174" s="4">
        <v>501114</v>
      </c>
      <c r="AC174" s="4">
        <v>501112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2516266</v>
      </c>
      <c r="AI174" s="4">
        <v>3017380</v>
      </c>
      <c r="AJ174" s="4">
        <v>3518494</v>
      </c>
      <c r="AK174" s="4">
        <v>4019608</v>
      </c>
      <c r="AL174" s="4">
        <v>4520722</v>
      </c>
      <c r="AM174" s="4">
        <v>5021834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12972</v>
      </c>
      <c r="H175" s="1">
        <v>0</v>
      </c>
      <c r="I175" s="3">
        <v>3093491</v>
      </c>
      <c r="J175" s="3">
        <v>3080519</v>
      </c>
      <c r="K175" s="3">
        <v>3080519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2355819</v>
      </c>
      <c r="S175" s="3">
        <v>2355819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307187</v>
      </c>
      <c r="Y175" s="3">
        <v>307187</v>
      </c>
      <c r="Z175" s="4">
        <v>307187</v>
      </c>
      <c r="AA175" s="4">
        <v>307187</v>
      </c>
      <c r="AB175" s="4">
        <v>307187</v>
      </c>
      <c r="AC175" s="4">
        <v>307188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1544583</v>
      </c>
      <c r="AI175" s="4">
        <v>1851770</v>
      </c>
      <c r="AJ175" s="4">
        <v>2158957</v>
      </c>
      <c r="AK175" s="4">
        <v>2466144</v>
      </c>
      <c r="AL175" s="4">
        <v>2773331</v>
      </c>
      <c r="AM175" s="4">
        <v>3080519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15487</v>
      </c>
      <c r="H176" s="1">
        <v>0</v>
      </c>
      <c r="I176" s="3">
        <v>3191047</v>
      </c>
      <c r="J176" s="3">
        <v>3175560</v>
      </c>
      <c r="K176" s="3">
        <v>3175560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2305155</v>
      </c>
      <c r="S176" s="3">
        <v>2305155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316523</v>
      </c>
      <c r="Y176" s="3">
        <v>316523</v>
      </c>
      <c r="Z176" s="4">
        <v>316524</v>
      </c>
      <c r="AA176" s="4">
        <v>316524</v>
      </c>
      <c r="AB176" s="4">
        <v>316524</v>
      </c>
      <c r="AC176" s="4">
        <v>316522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1592943</v>
      </c>
      <c r="AI176" s="4">
        <v>1909466</v>
      </c>
      <c r="AJ176" s="4">
        <v>2225990</v>
      </c>
      <c r="AK176" s="4">
        <v>2542514</v>
      </c>
      <c r="AL176" s="4">
        <v>2859038</v>
      </c>
      <c r="AM176" s="4">
        <v>3175560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14233</v>
      </c>
      <c r="H177" s="1">
        <v>0</v>
      </c>
      <c r="I177" s="3">
        <v>2991104</v>
      </c>
      <c r="J177" s="3">
        <v>2976871</v>
      </c>
      <c r="K177" s="3">
        <v>2976871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2228549</v>
      </c>
      <c r="S177" s="3">
        <v>2228549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296739</v>
      </c>
      <c r="Y177" s="3">
        <v>296739</v>
      </c>
      <c r="Z177" s="4">
        <v>296738</v>
      </c>
      <c r="AA177" s="4">
        <v>296738</v>
      </c>
      <c r="AB177" s="4">
        <v>296738</v>
      </c>
      <c r="AC177" s="4">
        <v>296739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1493179</v>
      </c>
      <c r="AI177" s="4">
        <v>1789918</v>
      </c>
      <c r="AJ177" s="4">
        <v>2086656</v>
      </c>
      <c r="AK177" s="4">
        <v>2383394</v>
      </c>
      <c r="AL177" s="4">
        <v>2680132</v>
      </c>
      <c r="AM177" s="4">
        <v>2976871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29937</v>
      </c>
      <c r="H178" s="1">
        <v>0</v>
      </c>
      <c r="I178" s="3">
        <v>9548935</v>
      </c>
      <c r="J178" s="3">
        <v>9518998</v>
      </c>
      <c r="K178" s="3">
        <v>9518998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7793734</v>
      </c>
      <c r="S178" s="3">
        <v>7793734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949904</v>
      </c>
      <c r="Y178" s="3">
        <v>949904</v>
      </c>
      <c r="Z178" s="4">
        <v>949904</v>
      </c>
      <c r="AA178" s="4">
        <v>949904</v>
      </c>
      <c r="AB178" s="4">
        <v>949904</v>
      </c>
      <c r="AC178" s="4">
        <v>949902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4769480</v>
      </c>
      <c r="AI178" s="4">
        <v>5719384</v>
      </c>
      <c r="AJ178" s="4">
        <v>6669288</v>
      </c>
      <c r="AK178" s="4">
        <v>7619192</v>
      </c>
      <c r="AL178" s="4">
        <v>8569096</v>
      </c>
      <c r="AM178" s="4">
        <v>9518998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16072</v>
      </c>
      <c r="H179" s="3">
        <v>0</v>
      </c>
      <c r="I179" s="3">
        <v>3575520</v>
      </c>
      <c r="J179" s="3">
        <v>3559448</v>
      </c>
      <c r="K179" s="3">
        <v>3559448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2657420</v>
      </c>
      <c r="S179" s="3">
        <v>2657420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354873</v>
      </c>
      <c r="Y179" s="3">
        <v>354873</v>
      </c>
      <c r="Z179" s="4">
        <v>354874</v>
      </c>
      <c r="AA179" s="4">
        <v>354874</v>
      </c>
      <c r="AB179" s="4">
        <v>354874</v>
      </c>
      <c r="AC179" s="4">
        <v>354872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1785081</v>
      </c>
      <c r="AI179" s="4">
        <v>2139954</v>
      </c>
      <c r="AJ179" s="4">
        <v>2494828</v>
      </c>
      <c r="AK179" s="4">
        <v>2849702</v>
      </c>
      <c r="AL179" s="4">
        <v>3204576</v>
      </c>
      <c r="AM179" s="4">
        <v>3559448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10359</v>
      </c>
      <c r="H180" s="1">
        <v>0</v>
      </c>
      <c r="I180" s="3">
        <v>1818666</v>
      </c>
      <c r="J180" s="3">
        <v>1808307</v>
      </c>
      <c r="K180" s="3">
        <v>1808307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1249489</v>
      </c>
      <c r="S180" s="3">
        <v>1249489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180140</v>
      </c>
      <c r="Y180" s="3">
        <v>180140</v>
      </c>
      <c r="Z180" s="4">
        <v>180140</v>
      </c>
      <c r="AA180" s="4">
        <v>180140</v>
      </c>
      <c r="AB180" s="4">
        <v>180140</v>
      </c>
      <c r="AC180" s="4">
        <v>180139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907608</v>
      </c>
      <c r="AI180" s="4">
        <v>1087748</v>
      </c>
      <c r="AJ180" s="4">
        <v>1267888</v>
      </c>
      <c r="AK180" s="4">
        <v>1448028</v>
      </c>
      <c r="AL180" s="4">
        <v>1628168</v>
      </c>
      <c r="AM180" s="4">
        <v>1808307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45419</v>
      </c>
      <c r="H181" s="1">
        <v>0</v>
      </c>
      <c r="I181" s="3">
        <v>14163386</v>
      </c>
      <c r="J181" s="3">
        <v>14117967</v>
      </c>
      <c r="K181" s="3">
        <v>14117967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11589467</v>
      </c>
      <c r="S181" s="3">
        <v>11589467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1408769</v>
      </c>
      <c r="Y181" s="3">
        <v>1408769</v>
      </c>
      <c r="Z181" s="4">
        <v>1408768</v>
      </c>
      <c r="AA181" s="4">
        <v>1408768</v>
      </c>
      <c r="AB181" s="4">
        <v>1408768</v>
      </c>
      <c r="AC181" s="4">
        <v>1408769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7074125</v>
      </c>
      <c r="AI181" s="4">
        <v>8482894</v>
      </c>
      <c r="AJ181" s="4">
        <v>9891662</v>
      </c>
      <c r="AK181" s="4">
        <v>11300430</v>
      </c>
      <c r="AL181" s="4">
        <v>12709198</v>
      </c>
      <c r="AM181" s="4">
        <v>14117967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126661</v>
      </c>
      <c r="H182" s="1">
        <v>0</v>
      </c>
      <c r="I182" s="3">
        <v>42273302</v>
      </c>
      <c r="J182" s="3">
        <v>42146641</v>
      </c>
      <c r="K182" s="3">
        <v>42146641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35416776</v>
      </c>
      <c r="S182" s="3">
        <v>35416776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4206220</v>
      </c>
      <c r="Y182" s="3">
        <v>4206220</v>
      </c>
      <c r="Z182" s="4">
        <v>4206220</v>
      </c>
      <c r="AA182" s="4">
        <v>4206220</v>
      </c>
      <c r="AB182" s="4">
        <v>4206220</v>
      </c>
      <c r="AC182" s="4">
        <v>4206221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21115540</v>
      </c>
      <c r="AI182" s="4">
        <v>25321760</v>
      </c>
      <c r="AJ182" s="4">
        <v>29527980</v>
      </c>
      <c r="AK182" s="4">
        <v>33734200</v>
      </c>
      <c r="AL182" s="4">
        <v>37940420</v>
      </c>
      <c r="AM182" s="4">
        <v>42146641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12240</v>
      </c>
      <c r="H183" s="1">
        <v>0</v>
      </c>
      <c r="I183" s="3">
        <v>3175803</v>
      </c>
      <c r="J183" s="3">
        <v>3163563</v>
      </c>
      <c r="K183" s="3">
        <v>3163563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2516651</v>
      </c>
      <c r="S183" s="3">
        <v>2516651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315541</v>
      </c>
      <c r="Y183" s="3">
        <v>315541</v>
      </c>
      <c r="Z183" s="4">
        <v>315540</v>
      </c>
      <c r="AA183" s="4">
        <v>315540</v>
      </c>
      <c r="AB183" s="4">
        <v>315540</v>
      </c>
      <c r="AC183" s="4">
        <v>315541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1585861</v>
      </c>
      <c r="AI183" s="4">
        <v>1901402</v>
      </c>
      <c r="AJ183" s="4">
        <v>2216942</v>
      </c>
      <c r="AK183" s="4">
        <v>2532482</v>
      </c>
      <c r="AL183" s="4">
        <v>2848022</v>
      </c>
      <c r="AM183" s="4">
        <v>3163563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82992</v>
      </c>
      <c r="H184" s="1">
        <v>0</v>
      </c>
      <c r="I184" s="3">
        <v>23077930</v>
      </c>
      <c r="J184" s="3">
        <v>22994938</v>
      </c>
      <c r="K184" s="3">
        <v>22994938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18586747</v>
      </c>
      <c r="S184" s="3">
        <v>18586747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2293961</v>
      </c>
      <c r="Y184" s="3">
        <v>2293961</v>
      </c>
      <c r="Z184" s="4">
        <v>2293961</v>
      </c>
      <c r="AA184" s="4">
        <v>2293961</v>
      </c>
      <c r="AB184" s="4">
        <v>2293961</v>
      </c>
      <c r="AC184" s="4">
        <v>2293961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11525133</v>
      </c>
      <c r="AI184" s="4">
        <v>13819094</v>
      </c>
      <c r="AJ184" s="4">
        <v>16113055</v>
      </c>
      <c r="AK184" s="4">
        <v>18407016</v>
      </c>
      <c r="AL184" s="4">
        <v>20700977</v>
      </c>
      <c r="AM184" s="4">
        <v>22994938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35583</v>
      </c>
      <c r="H185" s="1">
        <v>0</v>
      </c>
      <c r="I185" s="3">
        <v>8799180</v>
      </c>
      <c r="J185" s="3">
        <v>8763597</v>
      </c>
      <c r="K185" s="3">
        <v>8763597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6912513</v>
      </c>
      <c r="S185" s="3">
        <v>6912513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873988</v>
      </c>
      <c r="Y185" s="3">
        <v>873988</v>
      </c>
      <c r="Z185" s="4">
        <v>873987</v>
      </c>
      <c r="AA185" s="4">
        <v>873987</v>
      </c>
      <c r="AB185" s="4">
        <v>873987</v>
      </c>
      <c r="AC185" s="4">
        <v>873988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4393660</v>
      </c>
      <c r="AI185" s="4">
        <v>5267648</v>
      </c>
      <c r="AJ185" s="4">
        <v>6141635</v>
      </c>
      <c r="AK185" s="4">
        <v>7015622</v>
      </c>
      <c r="AL185" s="4">
        <v>7889609</v>
      </c>
      <c r="AM185" s="4">
        <v>8763597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19561</v>
      </c>
      <c r="H186" s="3">
        <v>0</v>
      </c>
      <c r="I186" s="3">
        <v>4720796</v>
      </c>
      <c r="J186" s="3">
        <v>4701235</v>
      </c>
      <c r="K186" s="3">
        <v>4701235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3790658</v>
      </c>
      <c r="S186" s="3">
        <v>3790658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468819</v>
      </c>
      <c r="Y186" s="3">
        <v>468819</v>
      </c>
      <c r="Z186" s="4">
        <v>468819</v>
      </c>
      <c r="AA186" s="4">
        <v>468819</v>
      </c>
      <c r="AB186" s="4">
        <v>468819</v>
      </c>
      <c r="AC186" s="4">
        <v>468820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2357139</v>
      </c>
      <c r="AI186" s="4">
        <v>2825958</v>
      </c>
      <c r="AJ186" s="4">
        <v>3294777</v>
      </c>
      <c r="AK186" s="4">
        <v>3763596</v>
      </c>
      <c r="AL186" s="4">
        <v>4232415</v>
      </c>
      <c r="AM186" s="4">
        <v>4701235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7791</v>
      </c>
      <c r="H187" s="3">
        <v>0</v>
      </c>
      <c r="I187" s="3">
        <v>2588575</v>
      </c>
      <c r="J187" s="3">
        <v>2580784</v>
      </c>
      <c r="K187" s="3">
        <v>2580784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2097592</v>
      </c>
      <c r="S187" s="3">
        <v>2097592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257559</v>
      </c>
      <c r="Y187" s="3">
        <v>257559</v>
      </c>
      <c r="Z187" s="4">
        <v>257559</v>
      </c>
      <c r="AA187" s="4">
        <v>257559</v>
      </c>
      <c r="AB187" s="4">
        <v>257559</v>
      </c>
      <c r="AC187" s="4">
        <v>257557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1292991</v>
      </c>
      <c r="AI187" s="4">
        <v>1550550</v>
      </c>
      <c r="AJ187" s="4">
        <v>1808109</v>
      </c>
      <c r="AK187" s="4">
        <v>2065668</v>
      </c>
      <c r="AL187" s="4">
        <v>2323227</v>
      </c>
      <c r="AM187" s="4">
        <v>2580784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12159</v>
      </c>
      <c r="H188" s="3">
        <v>0</v>
      </c>
      <c r="I188" s="3">
        <v>2993806</v>
      </c>
      <c r="J188" s="3">
        <v>2981647</v>
      </c>
      <c r="K188" s="3">
        <v>2981647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2312131</v>
      </c>
      <c r="S188" s="3">
        <v>2312131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297354</v>
      </c>
      <c r="Y188" s="3">
        <v>297354</v>
      </c>
      <c r="Z188" s="4">
        <v>297354</v>
      </c>
      <c r="AA188" s="4">
        <v>297354</v>
      </c>
      <c r="AB188" s="4">
        <v>297354</v>
      </c>
      <c r="AC188" s="4">
        <v>297353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1494878</v>
      </c>
      <c r="AI188" s="4">
        <v>1792232</v>
      </c>
      <c r="AJ188" s="4">
        <v>2089586</v>
      </c>
      <c r="AK188" s="4">
        <v>2386940</v>
      </c>
      <c r="AL188" s="4">
        <v>2684294</v>
      </c>
      <c r="AM188" s="4">
        <v>2981647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30290</v>
      </c>
      <c r="H189" s="1">
        <v>0</v>
      </c>
      <c r="I189" s="3">
        <v>8146144</v>
      </c>
      <c r="J189" s="3">
        <v>8115854</v>
      </c>
      <c r="K189" s="3">
        <v>8115854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6454933</v>
      </c>
      <c r="S189" s="3">
        <v>6454933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809566</v>
      </c>
      <c r="Y189" s="3">
        <v>809566</v>
      </c>
      <c r="Z189" s="4">
        <v>809567</v>
      </c>
      <c r="AA189" s="4">
        <v>809567</v>
      </c>
      <c r="AB189" s="4">
        <v>809567</v>
      </c>
      <c r="AC189" s="4">
        <v>809565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4068022</v>
      </c>
      <c r="AI189" s="4">
        <v>4877588</v>
      </c>
      <c r="AJ189" s="4">
        <v>5687155</v>
      </c>
      <c r="AK189" s="4">
        <v>6496722</v>
      </c>
      <c r="AL189" s="4">
        <v>7306289</v>
      </c>
      <c r="AM189" s="4">
        <v>8115854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18331</v>
      </c>
      <c r="H190" s="1">
        <v>0</v>
      </c>
      <c r="I190" s="3">
        <v>4939545</v>
      </c>
      <c r="J190" s="3">
        <v>4921214</v>
      </c>
      <c r="K190" s="3">
        <v>4921214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3926863</v>
      </c>
      <c r="S190" s="3">
        <v>3926863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490899</v>
      </c>
      <c r="Y190" s="3">
        <v>490899</v>
      </c>
      <c r="Z190" s="4">
        <v>490899</v>
      </c>
      <c r="AA190" s="4">
        <v>490899</v>
      </c>
      <c r="AB190" s="4">
        <v>490899</v>
      </c>
      <c r="AC190" s="4">
        <v>490899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2466719</v>
      </c>
      <c r="AI190" s="4">
        <v>2957618</v>
      </c>
      <c r="AJ190" s="4">
        <v>3448517</v>
      </c>
      <c r="AK190" s="4">
        <v>3939416</v>
      </c>
      <c r="AL190" s="4">
        <v>4430315</v>
      </c>
      <c r="AM190" s="4">
        <v>4921214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18853</v>
      </c>
      <c r="H191" s="1">
        <v>0</v>
      </c>
      <c r="I191" s="3">
        <v>5319803</v>
      </c>
      <c r="J191" s="3">
        <v>5300950</v>
      </c>
      <c r="K191" s="3">
        <v>5300950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4240868</v>
      </c>
      <c r="S191" s="3">
        <v>4240868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528838</v>
      </c>
      <c r="Y191" s="3">
        <v>528838</v>
      </c>
      <c r="Z191" s="4">
        <v>528839</v>
      </c>
      <c r="AA191" s="4">
        <v>528839</v>
      </c>
      <c r="AB191" s="4">
        <v>528839</v>
      </c>
      <c r="AC191" s="4">
        <v>528837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2656758</v>
      </c>
      <c r="AI191" s="4">
        <v>3185596</v>
      </c>
      <c r="AJ191" s="4">
        <v>3714435</v>
      </c>
      <c r="AK191" s="4">
        <v>4243274</v>
      </c>
      <c r="AL191" s="4">
        <v>4772113</v>
      </c>
      <c r="AM191" s="4">
        <v>5300950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11231</v>
      </c>
      <c r="H192" s="1">
        <v>0</v>
      </c>
      <c r="I192" s="3">
        <v>2368601</v>
      </c>
      <c r="J192" s="3">
        <v>2357370</v>
      </c>
      <c r="K192" s="3">
        <v>2357370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1712636</v>
      </c>
      <c r="S192" s="3">
        <v>1712636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234988</v>
      </c>
      <c r="Y192" s="3">
        <v>234988</v>
      </c>
      <c r="Z192" s="4">
        <v>234989</v>
      </c>
      <c r="AA192" s="4">
        <v>234989</v>
      </c>
      <c r="AB192" s="4">
        <v>234989</v>
      </c>
      <c r="AC192" s="4">
        <v>234987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1182428</v>
      </c>
      <c r="AI192" s="4">
        <v>1417416</v>
      </c>
      <c r="AJ192" s="4">
        <v>1652405</v>
      </c>
      <c r="AK192" s="4">
        <v>1887394</v>
      </c>
      <c r="AL192" s="4">
        <v>2122383</v>
      </c>
      <c r="AM192" s="4">
        <v>2357370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22654</v>
      </c>
      <c r="H193" s="3">
        <v>0</v>
      </c>
      <c r="I193" s="3">
        <v>6040577</v>
      </c>
      <c r="J193" s="3">
        <v>6017923</v>
      </c>
      <c r="K193" s="3">
        <v>6017923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4774497</v>
      </c>
      <c r="S193" s="3">
        <v>4774497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600282</v>
      </c>
      <c r="Y193" s="3">
        <v>600282</v>
      </c>
      <c r="Z193" s="4">
        <v>600282</v>
      </c>
      <c r="AA193" s="4">
        <v>600282</v>
      </c>
      <c r="AB193" s="4">
        <v>600282</v>
      </c>
      <c r="AC193" s="4">
        <v>600281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3016514</v>
      </c>
      <c r="AI193" s="4">
        <v>3616796</v>
      </c>
      <c r="AJ193" s="4">
        <v>4217078</v>
      </c>
      <c r="AK193" s="4">
        <v>4817360</v>
      </c>
      <c r="AL193" s="4">
        <v>5417642</v>
      </c>
      <c r="AM193" s="4">
        <v>6017923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8285</v>
      </c>
      <c r="H194" s="3">
        <v>0</v>
      </c>
      <c r="I194" s="3">
        <v>2321209</v>
      </c>
      <c r="J194" s="3">
        <v>2312924</v>
      </c>
      <c r="K194" s="3">
        <v>2312924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1827288</v>
      </c>
      <c r="S194" s="3">
        <v>1827288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230740</v>
      </c>
      <c r="Y194" s="3">
        <v>230740</v>
      </c>
      <c r="Z194" s="4">
        <v>230740</v>
      </c>
      <c r="AA194" s="4">
        <v>230740</v>
      </c>
      <c r="AB194" s="4">
        <v>230740</v>
      </c>
      <c r="AC194" s="4">
        <v>230740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1159224</v>
      </c>
      <c r="AI194" s="4">
        <v>1389964</v>
      </c>
      <c r="AJ194" s="4">
        <v>1620704</v>
      </c>
      <c r="AK194" s="4">
        <v>1851444</v>
      </c>
      <c r="AL194" s="4">
        <v>2082184</v>
      </c>
      <c r="AM194" s="4">
        <v>2312924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5297</v>
      </c>
      <c r="H195" s="3">
        <v>0</v>
      </c>
      <c r="I195" s="3">
        <v>1586554</v>
      </c>
      <c r="J195" s="3">
        <v>1581257</v>
      </c>
      <c r="K195" s="3">
        <v>1581257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1305032</v>
      </c>
      <c r="S195" s="3">
        <v>1305032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157773</v>
      </c>
      <c r="Y195" s="3">
        <v>157773</v>
      </c>
      <c r="Z195" s="4">
        <v>157773</v>
      </c>
      <c r="AA195" s="4">
        <v>157773</v>
      </c>
      <c r="AB195" s="4">
        <v>157773</v>
      </c>
      <c r="AC195" s="4">
        <v>157772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792393</v>
      </c>
      <c r="AI195" s="4">
        <v>950166</v>
      </c>
      <c r="AJ195" s="4">
        <v>1107939</v>
      </c>
      <c r="AK195" s="4">
        <v>1265712</v>
      </c>
      <c r="AL195" s="4">
        <v>1423485</v>
      </c>
      <c r="AM195" s="4">
        <v>1581257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4513</v>
      </c>
      <c r="H196" s="3">
        <v>0</v>
      </c>
      <c r="I196" s="3">
        <v>1283372</v>
      </c>
      <c r="J196" s="3">
        <v>1278859</v>
      </c>
      <c r="K196" s="3">
        <v>1278859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1015538</v>
      </c>
      <c r="S196" s="3">
        <v>1015538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127585</v>
      </c>
      <c r="Y196" s="3">
        <v>127585</v>
      </c>
      <c r="Z196" s="4">
        <v>127585</v>
      </c>
      <c r="AA196" s="4">
        <v>127585</v>
      </c>
      <c r="AB196" s="4">
        <v>127585</v>
      </c>
      <c r="AC196" s="4">
        <v>127586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640933</v>
      </c>
      <c r="AI196" s="4">
        <v>768518</v>
      </c>
      <c r="AJ196" s="4">
        <v>896103</v>
      </c>
      <c r="AK196" s="4">
        <v>1023688</v>
      </c>
      <c r="AL196" s="4">
        <v>1151273</v>
      </c>
      <c r="AM196" s="4">
        <v>1278859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4900</v>
      </c>
      <c r="H197" s="3">
        <v>0</v>
      </c>
      <c r="I197" s="3">
        <v>1349260</v>
      </c>
      <c r="J197" s="3">
        <v>1344360</v>
      </c>
      <c r="K197" s="3">
        <v>1344360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1038057</v>
      </c>
      <c r="S197" s="3">
        <v>1038057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134109</v>
      </c>
      <c r="Y197" s="3">
        <v>134109</v>
      </c>
      <c r="Z197" s="4">
        <v>134110</v>
      </c>
      <c r="AA197" s="4">
        <v>134110</v>
      </c>
      <c r="AB197" s="4">
        <v>134110</v>
      </c>
      <c r="AC197" s="4">
        <v>134108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673813</v>
      </c>
      <c r="AI197" s="4">
        <v>807922</v>
      </c>
      <c r="AJ197" s="4">
        <v>942032</v>
      </c>
      <c r="AK197" s="4">
        <v>1076142</v>
      </c>
      <c r="AL197" s="4">
        <v>1210252</v>
      </c>
      <c r="AM197" s="4">
        <v>1344360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13692</v>
      </c>
      <c r="H198" s="3">
        <v>0</v>
      </c>
      <c r="I198" s="3">
        <v>3329216</v>
      </c>
      <c r="J198" s="3">
        <v>3315524</v>
      </c>
      <c r="K198" s="3">
        <v>3315524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2434936</v>
      </c>
      <c r="S198" s="3">
        <v>2434936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330639</v>
      </c>
      <c r="Y198" s="3">
        <v>330639</v>
      </c>
      <c r="Z198" s="4">
        <v>330640</v>
      </c>
      <c r="AA198" s="4">
        <v>330640</v>
      </c>
      <c r="AB198" s="4">
        <v>330640</v>
      </c>
      <c r="AC198" s="4">
        <v>330638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1662327</v>
      </c>
      <c r="AI198" s="4">
        <v>1992966</v>
      </c>
      <c r="AJ198" s="4">
        <v>2323606</v>
      </c>
      <c r="AK198" s="4">
        <v>2654246</v>
      </c>
      <c r="AL198" s="4">
        <v>2984886</v>
      </c>
      <c r="AM198" s="4">
        <v>3315524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44144</v>
      </c>
      <c r="H199" s="1">
        <v>0</v>
      </c>
      <c r="I199" s="3">
        <v>12578493</v>
      </c>
      <c r="J199" s="3">
        <v>12534349</v>
      </c>
      <c r="K199" s="3">
        <v>12534349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10195534</v>
      </c>
      <c r="S199" s="3">
        <v>10195534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1250492</v>
      </c>
      <c r="Y199" s="3">
        <v>1250492</v>
      </c>
      <c r="Z199" s="4">
        <v>1250492</v>
      </c>
      <c r="AA199" s="4">
        <v>1250492</v>
      </c>
      <c r="AB199" s="4">
        <v>1250492</v>
      </c>
      <c r="AC199" s="4">
        <v>1250493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6281888</v>
      </c>
      <c r="AI199" s="4">
        <v>7532380</v>
      </c>
      <c r="AJ199" s="4">
        <v>8782872</v>
      </c>
      <c r="AK199" s="4">
        <v>10033364</v>
      </c>
      <c r="AL199" s="4">
        <v>11283856</v>
      </c>
      <c r="AM199" s="4">
        <v>12534349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26661</v>
      </c>
      <c r="H200" s="3">
        <v>0</v>
      </c>
      <c r="I200" s="3">
        <v>7347493</v>
      </c>
      <c r="J200" s="3">
        <v>7320832</v>
      </c>
      <c r="K200" s="3">
        <v>7320832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5891759</v>
      </c>
      <c r="S200" s="3">
        <v>5891759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730306</v>
      </c>
      <c r="Y200" s="3">
        <v>730306</v>
      </c>
      <c r="Z200" s="4">
        <v>730306</v>
      </c>
      <c r="AA200" s="4">
        <v>730306</v>
      </c>
      <c r="AB200" s="4">
        <v>730306</v>
      </c>
      <c r="AC200" s="4">
        <v>730306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3669302</v>
      </c>
      <c r="AI200" s="4">
        <v>4399608</v>
      </c>
      <c r="AJ200" s="4">
        <v>5129914</v>
      </c>
      <c r="AK200" s="4">
        <v>5860220</v>
      </c>
      <c r="AL200" s="4">
        <v>6590526</v>
      </c>
      <c r="AM200" s="4">
        <v>7320832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5254</v>
      </c>
      <c r="H201" s="1">
        <v>0</v>
      </c>
      <c r="I201" s="3">
        <v>1631615</v>
      </c>
      <c r="J201" s="3">
        <v>1626361</v>
      </c>
      <c r="K201" s="3">
        <v>1626361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1304305</v>
      </c>
      <c r="S201" s="3">
        <v>1304305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162286</v>
      </c>
      <c r="Y201" s="3">
        <v>162286</v>
      </c>
      <c r="Z201" s="4">
        <v>162285</v>
      </c>
      <c r="AA201" s="4">
        <v>162285</v>
      </c>
      <c r="AB201" s="4">
        <v>162285</v>
      </c>
      <c r="AC201" s="4">
        <v>162286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814934</v>
      </c>
      <c r="AI201" s="4">
        <v>977220</v>
      </c>
      <c r="AJ201" s="4">
        <v>1139505</v>
      </c>
      <c r="AK201" s="4">
        <v>1301790</v>
      </c>
      <c r="AL201" s="4">
        <v>1464075</v>
      </c>
      <c r="AM201" s="4">
        <v>1626361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111404</v>
      </c>
      <c r="H202" s="1">
        <v>0</v>
      </c>
      <c r="I202" s="3">
        <v>33239306</v>
      </c>
      <c r="J202" s="3">
        <v>33127902</v>
      </c>
      <c r="K202" s="3">
        <v>33127902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27008170</v>
      </c>
      <c r="S202" s="3">
        <v>27008170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3305363</v>
      </c>
      <c r="Y202" s="3">
        <v>3305363</v>
      </c>
      <c r="Z202" s="4">
        <v>3305363</v>
      </c>
      <c r="AA202" s="4">
        <v>3305363</v>
      </c>
      <c r="AB202" s="4">
        <v>3305363</v>
      </c>
      <c r="AC202" s="4">
        <v>3305363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16601087</v>
      </c>
      <c r="AI202" s="4">
        <v>19906450</v>
      </c>
      <c r="AJ202" s="4">
        <v>23211813</v>
      </c>
      <c r="AK202" s="4">
        <v>26517176</v>
      </c>
      <c r="AL202" s="4">
        <v>29822539</v>
      </c>
      <c r="AM202" s="4">
        <v>33127902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14148</v>
      </c>
      <c r="H203" s="3">
        <v>0</v>
      </c>
      <c r="I203" s="3">
        <v>3777863</v>
      </c>
      <c r="J203" s="3">
        <v>3763715</v>
      </c>
      <c r="K203" s="3">
        <v>3763715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2979728</v>
      </c>
      <c r="S203" s="3">
        <v>2979728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375429</v>
      </c>
      <c r="Y203" s="3">
        <v>375429</v>
      </c>
      <c r="Z203" s="4">
        <v>375428</v>
      </c>
      <c r="AA203" s="4">
        <v>375428</v>
      </c>
      <c r="AB203" s="4">
        <v>375428</v>
      </c>
      <c r="AC203" s="4">
        <v>375429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1886573</v>
      </c>
      <c r="AI203" s="4">
        <v>2262002</v>
      </c>
      <c r="AJ203" s="4">
        <v>2637430</v>
      </c>
      <c r="AK203" s="4">
        <v>3012858</v>
      </c>
      <c r="AL203" s="4">
        <v>3388286</v>
      </c>
      <c r="AM203" s="4">
        <v>3763715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34939</v>
      </c>
      <c r="H204" s="1">
        <v>0</v>
      </c>
      <c r="I204" s="3">
        <v>9759451</v>
      </c>
      <c r="J204" s="3">
        <v>9724512</v>
      </c>
      <c r="K204" s="3">
        <v>9724512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7823003</v>
      </c>
      <c r="S204" s="3">
        <v>7823003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970122</v>
      </c>
      <c r="Y204" s="3">
        <v>970122</v>
      </c>
      <c r="Z204" s="4">
        <v>970122</v>
      </c>
      <c r="AA204" s="4">
        <v>970122</v>
      </c>
      <c r="AB204" s="4">
        <v>970122</v>
      </c>
      <c r="AC204" s="4">
        <v>970122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4873902</v>
      </c>
      <c r="AI204" s="4">
        <v>5844024</v>
      </c>
      <c r="AJ204" s="4">
        <v>6814146</v>
      </c>
      <c r="AK204" s="4">
        <v>7784268</v>
      </c>
      <c r="AL204" s="4">
        <v>8754390</v>
      </c>
      <c r="AM204" s="4">
        <v>9724512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11145</v>
      </c>
      <c r="H205" s="3">
        <v>0</v>
      </c>
      <c r="I205" s="3">
        <v>2388128</v>
      </c>
      <c r="J205" s="3">
        <v>2376983</v>
      </c>
      <c r="K205" s="3">
        <v>2376983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1711132</v>
      </c>
      <c r="S205" s="3">
        <v>1711132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236955</v>
      </c>
      <c r="Y205" s="3">
        <v>236955</v>
      </c>
      <c r="Z205" s="4">
        <v>236955</v>
      </c>
      <c r="AA205" s="4">
        <v>236955</v>
      </c>
      <c r="AB205" s="4">
        <v>236955</v>
      </c>
      <c r="AC205" s="4">
        <v>236956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1192207</v>
      </c>
      <c r="AI205" s="4">
        <v>1429162</v>
      </c>
      <c r="AJ205" s="4">
        <v>1666117</v>
      </c>
      <c r="AK205" s="4">
        <v>1903072</v>
      </c>
      <c r="AL205" s="4">
        <v>2140027</v>
      </c>
      <c r="AM205" s="4">
        <v>2376983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22046</v>
      </c>
      <c r="H206" s="1">
        <v>0</v>
      </c>
      <c r="I206" s="3">
        <v>5028449</v>
      </c>
      <c r="J206" s="3">
        <v>5006403</v>
      </c>
      <c r="K206" s="3">
        <v>5006403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3814906</v>
      </c>
      <c r="S206" s="3">
        <v>3814906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499171</v>
      </c>
      <c r="Y206" s="3">
        <v>499171</v>
      </c>
      <c r="Z206" s="4">
        <v>499170</v>
      </c>
      <c r="AA206" s="4">
        <v>499170</v>
      </c>
      <c r="AB206" s="4">
        <v>499170</v>
      </c>
      <c r="AC206" s="4">
        <v>499171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2510551</v>
      </c>
      <c r="AI206" s="4">
        <v>3009722</v>
      </c>
      <c r="AJ206" s="4">
        <v>3508892</v>
      </c>
      <c r="AK206" s="4">
        <v>4008062</v>
      </c>
      <c r="AL206" s="4">
        <v>4507232</v>
      </c>
      <c r="AM206" s="4">
        <v>5006403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11927</v>
      </c>
      <c r="H207" s="1">
        <v>0</v>
      </c>
      <c r="I207" s="3">
        <v>3609437</v>
      </c>
      <c r="J207" s="3">
        <v>3597510</v>
      </c>
      <c r="K207" s="3">
        <v>3597510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2955849</v>
      </c>
      <c r="S207" s="3">
        <v>2955849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358956</v>
      </c>
      <c r="Y207" s="3">
        <v>358956</v>
      </c>
      <c r="Z207" s="4">
        <v>358956</v>
      </c>
      <c r="AA207" s="4">
        <v>358956</v>
      </c>
      <c r="AB207" s="4">
        <v>358956</v>
      </c>
      <c r="AC207" s="4">
        <v>358954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1802732</v>
      </c>
      <c r="AI207" s="4">
        <v>2161688</v>
      </c>
      <c r="AJ207" s="4">
        <v>2520644</v>
      </c>
      <c r="AK207" s="4">
        <v>2879600</v>
      </c>
      <c r="AL207" s="4">
        <v>3238556</v>
      </c>
      <c r="AM207" s="4">
        <v>3597510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70023</v>
      </c>
      <c r="H208" s="3">
        <v>0</v>
      </c>
      <c r="I208" s="3">
        <v>21297586</v>
      </c>
      <c r="J208" s="3">
        <v>21227563</v>
      </c>
      <c r="K208" s="3">
        <v>21227563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17710183</v>
      </c>
      <c r="S208" s="3">
        <v>17710183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2118088</v>
      </c>
      <c r="Y208" s="3">
        <v>2118088</v>
      </c>
      <c r="Z208" s="4">
        <v>2118088</v>
      </c>
      <c r="AA208" s="4">
        <v>2118088</v>
      </c>
      <c r="AB208" s="4">
        <v>2118088</v>
      </c>
      <c r="AC208" s="4">
        <v>2118087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10637124</v>
      </c>
      <c r="AI208" s="4">
        <v>12755212</v>
      </c>
      <c r="AJ208" s="4">
        <v>14873300</v>
      </c>
      <c r="AK208" s="4">
        <v>16991388</v>
      </c>
      <c r="AL208" s="4">
        <v>19109476</v>
      </c>
      <c r="AM208" s="4">
        <v>21227563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18316</v>
      </c>
      <c r="H209" s="1">
        <v>0</v>
      </c>
      <c r="I209" s="3">
        <v>4629896</v>
      </c>
      <c r="J209" s="3">
        <v>4611580</v>
      </c>
      <c r="K209" s="3">
        <v>4611580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3535546</v>
      </c>
      <c r="S209" s="3">
        <v>3535546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459937</v>
      </c>
      <c r="Y209" s="3">
        <v>459937</v>
      </c>
      <c r="Z209" s="4">
        <v>459937</v>
      </c>
      <c r="AA209" s="4">
        <v>459937</v>
      </c>
      <c r="AB209" s="4">
        <v>459937</v>
      </c>
      <c r="AC209" s="4">
        <v>459935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2311897</v>
      </c>
      <c r="AI209" s="4">
        <v>2771834</v>
      </c>
      <c r="AJ209" s="4">
        <v>3231771</v>
      </c>
      <c r="AK209" s="4">
        <v>3691708</v>
      </c>
      <c r="AL209" s="4">
        <v>4151645</v>
      </c>
      <c r="AM209" s="4">
        <v>4611580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12435</v>
      </c>
      <c r="H210" s="3">
        <v>0</v>
      </c>
      <c r="I210" s="3">
        <v>3271544</v>
      </c>
      <c r="J210" s="3">
        <v>3259109</v>
      </c>
      <c r="K210" s="3">
        <v>3259109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2478973</v>
      </c>
      <c r="S210" s="3">
        <v>2478973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325082</v>
      </c>
      <c r="Y210" s="3">
        <v>325082</v>
      </c>
      <c r="Z210" s="4">
        <v>325082</v>
      </c>
      <c r="AA210" s="4">
        <v>325082</v>
      </c>
      <c r="AB210" s="4">
        <v>325082</v>
      </c>
      <c r="AC210" s="4">
        <v>325083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1633698</v>
      </c>
      <c r="AI210" s="4">
        <v>1958780</v>
      </c>
      <c r="AJ210" s="4">
        <v>2283862</v>
      </c>
      <c r="AK210" s="4">
        <v>2608944</v>
      </c>
      <c r="AL210" s="4">
        <v>2934026</v>
      </c>
      <c r="AM210" s="4">
        <v>3259109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26091</v>
      </c>
      <c r="H211" s="1">
        <v>0</v>
      </c>
      <c r="I211" s="3">
        <v>7529829</v>
      </c>
      <c r="J211" s="3">
        <v>7503738</v>
      </c>
      <c r="K211" s="3">
        <v>7503738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6078444</v>
      </c>
      <c r="S211" s="3">
        <v>6078444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748634</v>
      </c>
      <c r="Y211" s="3">
        <v>748634</v>
      </c>
      <c r="Z211" s="4">
        <v>748635</v>
      </c>
      <c r="AA211" s="4">
        <v>748635</v>
      </c>
      <c r="AB211" s="4">
        <v>748635</v>
      </c>
      <c r="AC211" s="4">
        <v>748633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3760566</v>
      </c>
      <c r="AI211" s="4">
        <v>4509200</v>
      </c>
      <c r="AJ211" s="4">
        <v>5257835</v>
      </c>
      <c r="AK211" s="4">
        <v>6006470</v>
      </c>
      <c r="AL211" s="4">
        <v>6755105</v>
      </c>
      <c r="AM211" s="4">
        <v>7503738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11563</v>
      </c>
      <c r="H212" s="1">
        <v>0</v>
      </c>
      <c r="I212" s="3">
        <v>2775225</v>
      </c>
      <c r="J212" s="3">
        <v>2763662</v>
      </c>
      <c r="K212" s="3">
        <v>2763662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2092265</v>
      </c>
      <c r="S212" s="3">
        <v>2092265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275595</v>
      </c>
      <c r="Y212" s="3">
        <v>275595</v>
      </c>
      <c r="Z212" s="4">
        <v>275595</v>
      </c>
      <c r="AA212" s="4">
        <v>275595</v>
      </c>
      <c r="AB212" s="4">
        <v>275595</v>
      </c>
      <c r="AC212" s="4">
        <v>275595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1385687</v>
      </c>
      <c r="AI212" s="4">
        <v>1661282</v>
      </c>
      <c r="AJ212" s="4">
        <v>1936877</v>
      </c>
      <c r="AK212" s="4">
        <v>2212472</v>
      </c>
      <c r="AL212" s="4">
        <v>2488067</v>
      </c>
      <c r="AM212" s="4">
        <v>2763662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13903</v>
      </c>
      <c r="H213" s="1">
        <v>0</v>
      </c>
      <c r="I213" s="3">
        <v>3548486</v>
      </c>
      <c r="J213" s="3">
        <v>3534583</v>
      </c>
      <c r="K213" s="3">
        <v>3534583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2781490</v>
      </c>
      <c r="S213" s="3">
        <v>2781490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352531</v>
      </c>
      <c r="Y213" s="3">
        <v>352531</v>
      </c>
      <c r="Z213" s="4">
        <v>352531</v>
      </c>
      <c r="AA213" s="4">
        <v>352531</v>
      </c>
      <c r="AB213" s="4">
        <v>352531</v>
      </c>
      <c r="AC213" s="4">
        <v>352532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1771927</v>
      </c>
      <c r="AI213" s="4">
        <v>2124458</v>
      </c>
      <c r="AJ213" s="4">
        <v>2476989</v>
      </c>
      <c r="AK213" s="4">
        <v>2829520</v>
      </c>
      <c r="AL213" s="4">
        <v>3182051</v>
      </c>
      <c r="AM213" s="4">
        <v>3534583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6314</v>
      </c>
      <c r="H214" s="1">
        <v>0</v>
      </c>
      <c r="I214" s="3">
        <v>973102</v>
      </c>
      <c r="J214" s="3">
        <v>966788</v>
      </c>
      <c r="K214" s="3">
        <v>966788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589018</v>
      </c>
      <c r="S214" s="3">
        <v>589018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96258</v>
      </c>
      <c r="Y214" s="3">
        <v>96258</v>
      </c>
      <c r="Z214" s="4">
        <v>96258</v>
      </c>
      <c r="AA214" s="4">
        <v>96258</v>
      </c>
      <c r="AB214" s="4">
        <v>96258</v>
      </c>
      <c r="AC214" s="4">
        <v>96258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485498</v>
      </c>
      <c r="AI214" s="4">
        <v>581756</v>
      </c>
      <c r="AJ214" s="4">
        <v>678014</v>
      </c>
      <c r="AK214" s="4">
        <v>774272</v>
      </c>
      <c r="AL214" s="4">
        <v>870530</v>
      </c>
      <c r="AM214" s="4">
        <v>966788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45058</v>
      </c>
      <c r="H215" s="1">
        <v>0</v>
      </c>
      <c r="I215" s="3">
        <v>12647653</v>
      </c>
      <c r="J215" s="3">
        <v>12602595</v>
      </c>
      <c r="K215" s="3">
        <v>12602595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10283587</v>
      </c>
      <c r="S215" s="3">
        <v>10283587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1257256</v>
      </c>
      <c r="Y215" s="3">
        <v>1257256</v>
      </c>
      <c r="Z215" s="4">
        <v>1257256</v>
      </c>
      <c r="AA215" s="4">
        <v>1257256</v>
      </c>
      <c r="AB215" s="4">
        <v>1257256</v>
      </c>
      <c r="AC215" s="4">
        <v>1257255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6316316</v>
      </c>
      <c r="AI215" s="4">
        <v>7573572</v>
      </c>
      <c r="AJ215" s="4">
        <v>8830828</v>
      </c>
      <c r="AK215" s="4">
        <v>10088084</v>
      </c>
      <c r="AL215" s="4">
        <v>11345340</v>
      </c>
      <c r="AM215" s="4">
        <v>12602595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72947</v>
      </c>
      <c r="H216" s="1">
        <v>0</v>
      </c>
      <c r="I216" s="3">
        <v>18704227</v>
      </c>
      <c r="J216" s="3">
        <v>18631280</v>
      </c>
      <c r="K216" s="3">
        <v>18631280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14718228</v>
      </c>
      <c r="S216" s="3">
        <v>14718228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1858265</v>
      </c>
      <c r="Y216" s="3">
        <v>1858265</v>
      </c>
      <c r="Z216" s="4">
        <v>1858265</v>
      </c>
      <c r="AA216" s="4">
        <v>1858265</v>
      </c>
      <c r="AB216" s="4">
        <v>1858265</v>
      </c>
      <c r="AC216" s="4">
        <v>1858263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9339957</v>
      </c>
      <c r="AI216" s="4">
        <v>11198222</v>
      </c>
      <c r="AJ216" s="4">
        <v>13056487</v>
      </c>
      <c r="AK216" s="4">
        <v>14914752</v>
      </c>
      <c r="AL216" s="4">
        <v>16773017</v>
      </c>
      <c r="AM216" s="4">
        <v>18631280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10335</v>
      </c>
      <c r="H217" s="1">
        <v>0</v>
      </c>
      <c r="I217" s="3">
        <v>2562476</v>
      </c>
      <c r="J217" s="3">
        <v>2552141</v>
      </c>
      <c r="K217" s="3">
        <v>2552141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1917499</v>
      </c>
      <c r="S217" s="3">
        <v>1917499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254525</v>
      </c>
      <c r="Y217" s="3">
        <v>254525</v>
      </c>
      <c r="Z217" s="4">
        <v>254525</v>
      </c>
      <c r="AA217" s="4">
        <v>254525</v>
      </c>
      <c r="AB217" s="4">
        <v>254525</v>
      </c>
      <c r="AC217" s="4">
        <v>254524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1279517</v>
      </c>
      <c r="AI217" s="4">
        <v>1534042</v>
      </c>
      <c r="AJ217" s="4">
        <v>1788567</v>
      </c>
      <c r="AK217" s="4">
        <v>2043092</v>
      </c>
      <c r="AL217" s="4">
        <v>2297617</v>
      </c>
      <c r="AM217" s="4">
        <v>2552141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11967</v>
      </c>
      <c r="H218" s="1">
        <v>0</v>
      </c>
      <c r="I218" s="3">
        <v>3015864</v>
      </c>
      <c r="J218" s="3">
        <v>3003897</v>
      </c>
      <c r="K218" s="3">
        <v>3003897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2304183</v>
      </c>
      <c r="S218" s="3">
        <v>2304183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299592</v>
      </c>
      <c r="Y218" s="3">
        <v>299592</v>
      </c>
      <c r="Z218" s="4">
        <v>299592</v>
      </c>
      <c r="AA218" s="4">
        <v>299592</v>
      </c>
      <c r="AB218" s="4">
        <v>299592</v>
      </c>
      <c r="AC218" s="4">
        <v>299593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1505936</v>
      </c>
      <c r="AI218" s="4">
        <v>1805528</v>
      </c>
      <c r="AJ218" s="4">
        <v>2105120</v>
      </c>
      <c r="AK218" s="4">
        <v>2404712</v>
      </c>
      <c r="AL218" s="4">
        <v>2704304</v>
      </c>
      <c r="AM218" s="4">
        <v>3003897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75774</v>
      </c>
      <c r="H219" s="1">
        <v>0</v>
      </c>
      <c r="I219" s="3">
        <v>23708759</v>
      </c>
      <c r="J219" s="3">
        <v>23632985</v>
      </c>
      <c r="K219" s="3">
        <v>23632985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19656308</v>
      </c>
      <c r="S219" s="3">
        <v>19656308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2358247</v>
      </c>
      <c r="Y219" s="3">
        <v>2358247</v>
      </c>
      <c r="Z219" s="4">
        <v>2358247</v>
      </c>
      <c r="AA219" s="4">
        <v>2358247</v>
      </c>
      <c r="AB219" s="4">
        <v>2358247</v>
      </c>
      <c r="AC219" s="4">
        <v>2358246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11841751</v>
      </c>
      <c r="AI219" s="4">
        <v>14199998</v>
      </c>
      <c r="AJ219" s="4">
        <v>16558245</v>
      </c>
      <c r="AK219" s="4">
        <v>18916492</v>
      </c>
      <c r="AL219" s="4">
        <v>21274739</v>
      </c>
      <c r="AM219" s="4">
        <v>23632985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16276</v>
      </c>
      <c r="H220" s="1">
        <v>0</v>
      </c>
      <c r="I220" s="3">
        <v>3913723</v>
      </c>
      <c r="J220" s="3">
        <v>3897447</v>
      </c>
      <c r="K220" s="3">
        <v>3897447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3005125</v>
      </c>
      <c r="S220" s="3">
        <v>3005125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388660</v>
      </c>
      <c r="Y220" s="3">
        <v>388660</v>
      </c>
      <c r="Z220" s="4">
        <v>388660</v>
      </c>
      <c r="AA220" s="4">
        <v>388660</v>
      </c>
      <c r="AB220" s="4">
        <v>388660</v>
      </c>
      <c r="AC220" s="4">
        <v>388659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1954148</v>
      </c>
      <c r="AI220" s="4">
        <v>2342808</v>
      </c>
      <c r="AJ220" s="4">
        <v>2731468</v>
      </c>
      <c r="AK220" s="4">
        <v>3120128</v>
      </c>
      <c r="AL220" s="4">
        <v>3508788</v>
      </c>
      <c r="AM220" s="4">
        <v>3897447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22960</v>
      </c>
      <c r="H221" s="1">
        <v>0</v>
      </c>
      <c r="I221" s="3">
        <v>5565112</v>
      </c>
      <c r="J221" s="3">
        <v>5542152</v>
      </c>
      <c r="K221" s="3">
        <v>5542152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4273197</v>
      </c>
      <c r="S221" s="3">
        <v>4273197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552685</v>
      </c>
      <c r="Y221" s="3">
        <v>552685</v>
      </c>
      <c r="Z221" s="4">
        <v>552685</v>
      </c>
      <c r="AA221" s="4">
        <v>552685</v>
      </c>
      <c r="AB221" s="4">
        <v>552685</v>
      </c>
      <c r="AC221" s="4">
        <v>552683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2778729</v>
      </c>
      <c r="AI221" s="4">
        <v>3331414</v>
      </c>
      <c r="AJ221" s="4">
        <v>3884099</v>
      </c>
      <c r="AK221" s="4">
        <v>4436784</v>
      </c>
      <c r="AL221" s="4">
        <v>4989469</v>
      </c>
      <c r="AM221" s="4">
        <v>5542152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31509</v>
      </c>
      <c r="H222" s="1">
        <v>0</v>
      </c>
      <c r="I222" s="3">
        <v>10017498</v>
      </c>
      <c r="J222" s="3">
        <v>9985989</v>
      </c>
      <c r="K222" s="3">
        <v>9985989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8391554</v>
      </c>
      <c r="S222" s="3">
        <v>8391554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996498</v>
      </c>
      <c r="Y222" s="3">
        <v>996498</v>
      </c>
      <c r="Z222" s="4">
        <v>996498</v>
      </c>
      <c r="AA222" s="4">
        <v>996498</v>
      </c>
      <c r="AB222" s="4">
        <v>996498</v>
      </c>
      <c r="AC222" s="4">
        <v>996499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5003498</v>
      </c>
      <c r="AI222" s="4">
        <v>5999996</v>
      </c>
      <c r="AJ222" s="4">
        <v>6996494</v>
      </c>
      <c r="AK222" s="4">
        <v>7992992</v>
      </c>
      <c r="AL222" s="4">
        <v>8989490</v>
      </c>
      <c r="AM222" s="4">
        <v>9985989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14437</v>
      </c>
      <c r="H223" s="1">
        <v>0</v>
      </c>
      <c r="I223" s="3">
        <v>3368796</v>
      </c>
      <c r="J223" s="3">
        <v>3354359</v>
      </c>
      <c r="K223" s="3">
        <v>3354359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2532358</v>
      </c>
      <c r="S223" s="3">
        <v>2532358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334473</v>
      </c>
      <c r="Y223" s="3">
        <v>334473</v>
      </c>
      <c r="Z223" s="4">
        <v>334473</v>
      </c>
      <c r="AA223" s="4">
        <v>334473</v>
      </c>
      <c r="AB223" s="4">
        <v>334473</v>
      </c>
      <c r="AC223" s="4">
        <v>334474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1681993</v>
      </c>
      <c r="AI223" s="4">
        <v>2016466</v>
      </c>
      <c r="AJ223" s="4">
        <v>2350939</v>
      </c>
      <c r="AK223" s="4">
        <v>2685412</v>
      </c>
      <c r="AL223" s="4">
        <v>3019885</v>
      </c>
      <c r="AM223" s="4">
        <v>3354359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24537</v>
      </c>
      <c r="H224" s="1">
        <v>0</v>
      </c>
      <c r="I224" s="3">
        <v>369026</v>
      </c>
      <c r="J224" s="3">
        <v>344489</v>
      </c>
      <c r="K224" s="3">
        <v>344489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-1076880</v>
      </c>
      <c r="S224" s="3">
        <v>-1076880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32813</v>
      </c>
      <c r="Y224" s="3">
        <v>32813</v>
      </c>
      <c r="Z224" s="4">
        <v>32813</v>
      </c>
      <c r="AA224" s="4">
        <v>32813</v>
      </c>
      <c r="AB224" s="4">
        <v>32813</v>
      </c>
      <c r="AC224" s="4">
        <v>32812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180425</v>
      </c>
      <c r="AI224" s="4">
        <v>213238</v>
      </c>
      <c r="AJ224" s="4">
        <v>246051</v>
      </c>
      <c r="AK224" s="4">
        <v>278864</v>
      </c>
      <c r="AL224" s="4">
        <v>311677</v>
      </c>
      <c r="AM224" s="4">
        <v>344489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5178</v>
      </c>
      <c r="H225" s="1">
        <v>0</v>
      </c>
      <c r="I225" s="3">
        <v>1425578</v>
      </c>
      <c r="J225" s="3">
        <v>1420400</v>
      </c>
      <c r="K225" s="3">
        <v>1420400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1096248</v>
      </c>
      <c r="S225" s="3">
        <v>1096248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141695</v>
      </c>
      <c r="Y225" s="3">
        <v>141695</v>
      </c>
      <c r="Z225" s="4">
        <v>141695</v>
      </c>
      <c r="AA225" s="4">
        <v>141695</v>
      </c>
      <c r="AB225" s="4">
        <v>141695</v>
      </c>
      <c r="AC225" s="4">
        <v>141693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711927</v>
      </c>
      <c r="AI225" s="4">
        <v>853622</v>
      </c>
      <c r="AJ225" s="4">
        <v>995317</v>
      </c>
      <c r="AK225" s="4">
        <v>1137012</v>
      </c>
      <c r="AL225" s="4">
        <v>1278707</v>
      </c>
      <c r="AM225" s="4">
        <v>1420400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4040</v>
      </c>
      <c r="H226" s="3">
        <v>0</v>
      </c>
      <c r="I226" s="3">
        <v>816500</v>
      </c>
      <c r="J226" s="3">
        <v>812460</v>
      </c>
      <c r="K226" s="3">
        <v>812460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550807</v>
      </c>
      <c r="S226" s="3">
        <v>550807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80977</v>
      </c>
      <c r="Y226" s="3">
        <v>80977</v>
      </c>
      <c r="Z226" s="4">
        <v>80977</v>
      </c>
      <c r="AA226" s="4">
        <v>80977</v>
      </c>
      <c r="AB226" s="4">
        <v>80977</v>
      </c>
      <c r="AC226" s="4">
        <v>80975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407577</v>
      </c>
      <c r="AI226" s="4">
        <v>488554</v>
      </c>
      <c r="AJ226" s="4">
        <v>569531</v>
      </c>
      <c r="AK226" s="4">
        <v>650508</v>
      </c>
      <c r="AL226" s="4">
        <v>731485</v>
      </c>
      <c r="AM226" s="4">
        <v>812460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21072</v>
      </c>
      <c r="H227" s="1">
        <v>0</v>
      </c>
      <c r="I227" s="3">
        <v>5503119</v>
      </c>
      <c r="J227" s="3">
        <v>5482047</v>
      </c>
      <c r="K227" s="3">
        <v>5482047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4269904</v>
      </c>
      <c r="S227" s="3">
        <v>4269904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546800</v>
      </c>
      <c r="Y227" s="3">
        <v>546800</v>
      </c>
      <c r="Z227" s="4">
        <v>546800</v>
      </c>
      <c r="AA227" s="4">
        <v>546800</v>
      </c>
      <c r="AB227" s="4">
        <v>546800</v>
      </c>
      <c r="AC227" s="4">
        <v>546799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2748048</v>
      </c>
      <c r="AI227" s="4">
        <v>3294848</v>
      </c>
      <c r="AJ227" s="4">
        <v>3841648</v>
      </c>
      <c r="AK227" s="4">
        <v>4388448</v>
      </c>
      <c r="AL227" s="4">
        <v>4935248</v>
      </c>
      <c r="AM227" s="4">
        <v>5482047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53327</v>
      </c>
      <c r="H228" s="1">
        <v>0</v>
      </c>
      <c r="I228" s="3">
        <v>15614030</v>
      </c>
      <c r="J228" s="3">
        <v>15560703</v>
      </c>
      <c r="K228" s="3">
        <v>15560703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12616228</v>
      </c>
      <c r="S228" s="3">
        <v>12616228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1552515</v>
      </c>
      <c r="Y228" s="3">
        <v>1552515</v>
      </c>
      <c r="Z228" s="4">
        <v>1552515</v>
      </c>
      <c r="AA228" s="4">
        <v>1552515</v>
      </c>
      <c r="AB228" s="4">
        <v>1552515</v>
      </c>
      <c r="AC228" s="4">
        <v>1552516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7798127</v>
      </c>
      <c r="AI228" s="4">
        <v>9350642</v>
      </c>
      <c r="AJ228" s="4">
        <v>10903157</v>
      </c>
      <c r="AK228" s="4">
        <v>12455672</v>
      </c>
      <c r="AL228" s="4">
        <v>14008187</v>
      </c>
      <c r="AM228" s="4">
        <v>15560703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113637</v>
      </c>
      <c r="H229" s="1">
        <v>0</v>
      </c>
      <c r="I229" s="3">
        <v>38717360</v>
      </c>
      <c r="J229" s="3">
        <v>38603723</v>
      </c>
      <c r="K229" s="3">
        <v>38603723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32501355</v>
      </c>
      <c r="S229" s="3">
        <v>32501355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3852797</v>
      </c>
      <c r="Y229" s="3">
        <v>3852797</v>
      </c>
      <c r="Z229" s="4">
        <v>3852796</v>
      </c>
      <c r="AA229" s="4">
        <v>3852796</v>
      </c>
      <c r="AB229" s="4">
        <v>3852796</v>
      </c>
      <c r="AC229" s="4">
        <v>3852797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19339741</v>
      </c>
      <c r="AI229" s="4">
        <v>23192538</v>
      </c>
      <c r="AJ229" s="4">
        <v>27045334</v>
      </c>
      <c r="AK229" s="4">
        <v>30898130</v>
      </c>
      <c r="AL229" s="4">
        <v>34750926</v>
      </c>
      <c r="AM229" s="4">
        <v>38603723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16445</v>
      </c>
      <c r="H230" s="1">
        <v>0</v>
      </c>
      <c r="I230" s="3">
        <v>3603213</v>
      </c>
      <c r="J230" s="3">
        <v>3586768</v>
      </c>
      <c r="K230" s="3">
        <v>3586768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2687508</v>
      </c>
      <c r="S230" s="3">
        <v>2687508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357581</v>
      </c>
      <c r="Y230" s="3">
        <v>357581</v>
      </c>
      <c r="Z230" s="4">
        <v>357581</v>
      </c>
      <c r="AA230" s="4">
        <v>357581</v>
      </c>
      <c r="AB230" s="4">
        <v>357581</v>
      </c>
      <c r="AC230" s="4">
        <v>357579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1798865</v>
      </c>
      <c r="AI230" s="4">
        <v>2156446</v>
      </c>
      <c r="AJ230" s="4">
        <v>2514027</v>
      </c>
      <c r="AK230" s="4">
        <v>2871608</v>
      </c>
      <c r="AL230" s="4">
        <v>3229189</v>
      </c>
      <c r="AM230" s="4">
        <v>3586768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4846</v>
      </c>
      <c r="H231" s="3">
        <v>0</v>
      </c>
      <c r="I231" s="3">
        <v>1148993</v>
      </c>
      <c r="J231" s="3">
        <v>1144147</v>
      </c>
      <c r="K231" s="3">
        <v>1144147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879299</v>
      </c>
      <c r="S231" s="3">
        <v>879299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114092</v>
      </c>
      <c r="Y231" s="3">
        <v>114092</v>
      </c>
      <c r="Z231" s="4">
        <v>114092</v>
      </c>
      <c r="AA231" s="4">
        <v>114092</v>
      </c>
      <c r="AB231" s="4">
        <v>114092</v>
      </c>
      <c r="AC231" s="4">
        <v>114091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573688</v>
      </c>
      <c r="AI231" s="4">
        <v>687780</v>
      </c>
      <c r="AJ231" s="4">
        <v>801872</v>
      </c>
      <c r="AK231" s="4">
        <v>915964</v>
      </c>
      <c r="AL231" s="4">
        <v>1030056</v>
      </c>
      <c r="AM231" s="4">
        <v>1144147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13874</v>
      </c>
      <c r="H232" s="1">
        <v>0</v>
      </c>
      <c r="I232" s="3">
        <v>1870738</v>
      </c>
      <c r="J232" s="3">
        <v>1856864</v>
      </c>
      <c r="K232" s="3">
        <v>1856864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1089458</v>
      </c>
      <c r="S232" s="3">
        <v>1089458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184761</v>
      </c>
      <c r="Y232" s="3">
        <v>184761</v>
      </c>
      <c r="Z232" s="4">
        <v>184762</v>
      </c>
      <c r="AA232" s="4">
        <v>184762</v>
      </c>
      <c r="AB232" s="4">
        <v>184762</v>
      </c>
      <c r="AC232" s="4">
        <v>184760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933057</v>
      </c>
      <c r="AI232" s="4">
        <v>1117818</v>
      </c>
      <c r="AJ232" s="4">
        <v>1302580</v>
      </c>
      <c r="AK232" s="4">
        <v>1487342</v>
      </c>
      <c r="AL232" s="4">
        <v>1672104</v>
      </c>
      <c r="AM232" s="4">
        <v>1856864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14022</v>
      </c>
      <c r="H233" s="1">
        <v>0</v>
      </c>
      <c r="I233" s="3">
        <v>3444622</v>
      </c>
      <c r="J233" s="3">
        <v>3430600</v>
      </c>
      <c r="K233" s="3">
        <v>3430600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2633174</v>
      </c>
      <c r="S233" s="3">
        <v>2633174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342125</v>
      </c>
      <c r="Y233" s="3">
        <v>342125</v>
      </c>
      <c r="Z233" s="4">
        <v>342126</v>
      </c>
      <c r="AA233" s="4">
        <v>342126</v>
      </c>
      <c r="AB233" s="4">
        <v>342126</v>
      </c>
      <c r="AC233" s="4">
        <v>342124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1719973</v>
      </c>
      <c r="AI233" s="4">
        <v>2062098</v>
      </c>
      <c r="AJ233" s="4">
        <v>2404224</v>
      </c>
      <c r="AK233" s="4">
        <v>2746350</v>
      </c>
      <c r="AL233" s="4">
        <v>3088476</v>
      </c>
      <c r="AM233" s="4">
        <v>3430600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50814</v>
      </c>
      <c r="H234" s="1">
        <v>0</v>
      </c>
      <c r="I234" s="3">
        <v>12399751</v>
      </c>
      <c r="J234" s="3">
        <v>12348937</v>
      </c>
      <c r="K234" s="3">
        <v>12348937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9628617</v>
      </c>
      <c r="S234" s="3">
        <v>9628617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1231506</v>
      </c>
      <c r="Y234" s="3">
        <v>1231506</v>
      </c>
      <c r="Z234" s="4">
        <v>1231506</v>
      </c>
      <c r="AA234" s="4">
        <v>1231506</v>
      </c>
      <c r="AB234" s="4">
        <v>1231506</v>
      </c>
      <c r="AC234" s="4">
        <v>1231507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6191406</v>
      </c>
      <c r="AI234" s="4">
        <v>7422912</v>
      </c>
      <c r="AJ234" s="4">
        <v>8654418</v>
      </c>
      <c r="AK234" s="4">
        <v>9885924</v>
      </c>
      <c r="AL234" s="4">
        <v>11117430</v>
      </c>
      <c r="AM234" s="4">
        <v>12348937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43193</v>
      </c>
      <c r="H235" s="1">
        <v>0</v>
      </c>
      <c r="I235" s="3">
        <v>14361564</v>
      </c>
      <c r="J235" s="3">
        <v>14318371</v>
      </c>
      <c r="K235" s="3">
        <v>14318371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11941887</v>
      </c>
      <c r="S235" s="3">
        <v>11941887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1428958</v>
      </c>
      <c r="Y235" s="3">
        <v>1428958</v>
      </c>
      <c r="Z235" s="4">
        <v>1428958</v>
      </c>
      <c r="AA235" s="4">
        <v>1428958</v>
      </c>
      <c r="AB235" s="4">
        <v>1428958</v>
      </c>
      <c r="AC235" s="4">
        <v>1428957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7173582</v>
      </c>
      <c r="AI235" s="4">
        <v>8602540</v>
      </c>
      <c r="AJ235" s="4">
        <v>10031498</v>
      </c>
      <c r="AK235" s="4">
        <v>11460456</v>
      </c>
      <c r="AL235" s="4">
        <v>12889414</v>
      </c>
      <c r="AM235" s="4">
        <v>14318371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124568</v>
      </c>
      <c r="H236" s="1">
        <v>0</v>
      </c>
      <c r="I236" s="3">
        <v>31739685</v>
      </c>
      <c r="J236" s="3">
        <v>31615117</v>
      </c>
      <c r="K236" s="3">
        <v>31615117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25421510</v>
      </c>
      <c r="S236" s="3">
        <v>25421510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3153207</v>
      </c>
      <c r="Y236" s="3">
        <v>3153207</v>
      </c>
      <c r="Z236" s="4">
        <v>3153207</v>
      </c>
      <c r="AA236" s="4">
        <v>3153207</v>
      </c>
      <c r="AB236" s="4">
        <v>3153207</v>
      </c>
      <c r="AC236" s="4">
        <v>3153206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15849083</v>
      </c>
      <c r="AI236" s="4">
        <v>19002290</v>
      </c>
      <c r="AJ236" s="4">
        <v>22155497</v>
      </c>
      <c r="AK236" s="4">
        <v>25308704</v>
      </c>
      <c r="AL236" s="4">
        <v>28461911</v>
      </c>
      <c r="AM236" s="4">
        <v>31615117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15440</v>
      </c>
      <c r="H237" s="1">
        <v>0</v>
      </c>
      <c r="I237" s="3">
        <v>4467421</v>
      </c>
      <c r="J237" s="3">
        <v>4451981</v>
      </c>
      <c r="K237" s="3">
        <v>4451981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3615379</v>
      </c>
      <c r="S237" s="3">
        <v>3615379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444169</v>
      </c>
      <c r="Y237" s="3">
        <v>444169</v>
      </c>
      <c r="Z237" s="4">
        <v>444169</v>
      </c>
      <c r="AA237" s="4">
        <v>444169</v>
      </c>
      <c r="AB237" s="4">
        <v>444169</v>
      </c>
      <c r="AC237" s="4">
        <v>444168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2231137</v>
      </c>
      <c r="AI237" s="4">
        <v>2675306</v>
      </c>
      <c r="AJ237" s="4">
        <v>3119475</v>
      </c>
      <c r="AK237" s="4">
        <v>3563644</v>
      </c>
      <c r="AL237" s="4">
        <v>4007813</v>
      </c>
      <c r="AM237" s="4">
        <v>4451981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15680</v>
      </c>
      <c r="H238" s="1">
        <v>0</v>
      </c>
      <c r="I238" s="3">
        <v>2266431</v>
      </c>
      <c r="J238" s="3">
        <v>2250751</v>
      </c>
      <c r="K238" s="3">
        <v>2250751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1288371</v>
      </c>
      <c r="S238" s="3">
        <v>1288371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224030</v>
      </c>
      <c r="Y238" s="3">
        <v>224030</v>
      </c>
      <c r="Z238" s="4">
        <v>224030</v>
      </c>
      <c r="AA238" s="4">
        <v>224030</v>
      </c>
      <c r="AB238" s="4">
        <v>224030</v>
      </c>
      <c r="AC238" s="4">
        <v>224029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1130602</v>
      </c>
      <c r="AI238" s="4">
        <v>1354632</v>
      </c>
      <c r="AJ238" s="4">
        <v>1578662</v>
      </c>
      <c r="AK238" s="4">
        <v>1802692</v>
      </c>
      <c r="AL238" s="4">
        <v>2026722</v>
      </c>
      <c r="AM238" s="4">
        <v>2250751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17288</v>
      </c>
      <c r="H239" s="1">
        <v>0</v>
      </c>
      <c r="I239" s="3">
        <v>5521085</v>
      </c>
      <c r="J239" s="3">
        <v>5503797</v>
      </c>
      <c r="K239" s="3">
        <v>5503797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4591938</v>
      </c>
      <c r="S239" s="3">
        <v>4591938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549227</v>
      </c>
      <c r="Y239" s="3">
        <v>549227</v>
      </c>
      <c r="Z239" s="4">
        <v>549227</v>
      </c>
      <c r="AA239" s="4">
        <v>549227</v>
      </c>
      <c r="AB239" s="4">
        <v>549227</v>
      </c>
      <c r="AC239" s="4">
        <v>549226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2757663</v>
      </c>
      <c r="AI239" s="4">
        <v>3306890</v>
      </c>
      <c r="AJ239" s="4">
        <v>3856117</v>
      </c>
      <c r="AK239" s="4">
        <v>4405344</v>
      </c>
      <c r="AL239" s="4">
        <v>4954571</v>
      </c>
      <c r="AM239" s="4">
        <v>5503797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24314</v>
      </c>
      <c r="H240" s="1">
        <v>0</v>
      </c>
      <c r="I240" s="3">
        <v>6686015</v>
      </c>
      <c r="J240" s="3">
        <v>6661701</v>
      </c>
      <c r="K240" s="3">
        <v>6661701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5342447</v>
      </c>
      <c r="S240" s="3">
        <v>5342447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664549</v>
      </c>
      <c r="Y240" s="3">
        <v>664549</v>
      </c>
      <c r="Z240" s="4">
        <v>664549</v>
      </c>
      <c r="AA240" s="4">
        <v>664549</v>
      </c>
      <c r="AB240" s="4">
        <v>664549</v>
      </c>
      <c r="AC240" s="4">
        <v>664548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3338957</v>
      </c>
      <c r="AI240" s="4">
        <v>4003506</v>
      </c>
      <c r="AJ240" s="4">
        <v>4668055</v>
      </c>
      <c r="AK240" s="4">
        <v>5332604</v>
      </c>
      <c r="AL240" s="4">
        <v>5997153</v>
      </c>
      <c r="AM240" s="4">
        <v>6661701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13675</v>
      </c>
      <c r="H241" s="1">
        <v>0</v>
      </c>
      <c r="I241" s="3">
        <v>2430493</v>
      </c>
      <c r="J241" s="3">
        <v>2416818</v>
      </c>
      <c r="K241" s="3">
        <v>2416818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1634095</v>
      </c>
      <c r="S241" s="3">
        <v>1634095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240770</v>
      </c>
      <c r="Y241" s="3">
        <v>240770</v>
      </c>
      <c r="Z241" s="4">
        <v>240771</v>
      </c>
      <c r="AA241" s="4">
        <v>240771</v>
      </c>
      <c r="AB241" s="4">
        <v>240771</v>
      </c>
      <c r="AC241" s="4">
        <v>240769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1212966</v>
      </c>
      <c r="AI241" s="4">
        <v>1453736</v>
      </c>
      <c r="AJ241" s="4">
        <v>1694507</v>
      </c>
      <c r="AK241" s="4">
        <v>1935278</v>
      </c>
      <c r="AL241" s="4">
        <v>2176049</v>
      </c>
      <c r="AM241" s="4">
        <v>2416818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24623</v>
      </c>
      <c r="H242" s="1">
        <v>0</v>
      </c>
      <c r="I242" s="3">
        <v>6877163</v>
      </c>
      <c r="J242" s="3">
        <v>6852540</v>
      </c>
      <c r="K242" s="3">
        <v>6852540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5471826</v>
      </c>
      <c r="S242" s="3">
        <v>5471826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683613</v>
      </c>
      <c r="Y242" s="3">
        <v>683613</v>
      </c>
      <c r="Z242" s="4">
        <v>683613</v>
      </c>
      <c r="AA242" s="4">
        <v>683613</v>
      </c>
      <c r="AB242" s="4">
        <v>683613</v>
      </c>
      <c r="AC242" s="4">
        <v>683611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3434477</v>
      </c>
      <c r="AI242" s="4">
        <v>4118090</v>
      </c>
      <c r="AJ242" s="4">
        <v>4801703</v>
      </c>
      <c r="AK242" s="4">
        <v>5485316</v>
      </c>
      <c r="AL242" s="4">
        <v>6168929</v>
      </c>
      <c r="AM242" s="4">
        <v>6852540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7304</v>
      </c>
      <c r="H243" s="1">
        <v>0</v>
      </c>
      <c r="I243" s="3">
        <v>1221522</v>
      </c>
      <c r="J243" s="3">
        <v>1214218</v>
      </c>
      <c r="K243" s="3">
        <v>1214218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762870</v>
      </c>
      <c r="S243" s="3">
        <v>762870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120935</v>
      </c>
      <c r="Y243" s="3">
        <v>120935</v>
      </c>
      <c r="Z243" s="4">
        <v>120935</v>
      </c>
      <c r="AA243" s="4">
        <v>120935</v>
      </c>
      <c r="AB243" s="4">
        <v>120935</v>
      </c>
      <c r="AC243" s="4">
        <v>120935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609543</v>
      </c>
      <c r="AI243" s="4">
        <v>730478</v>
      </c>
      <c r="AJ243" s="4">
        <v>851413</v>
      </c>
      <c r="AK243" s="4">
        <v>972348</v>
      </c>
      <c r="AL243" s="4">
        <v>1093283</v>
      </c>
      <c r="AM243" s="4">
        <v>1214218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7924</v>
      </c>
      <c r="H244" s="1">
        <v>0</v>
      </c>
      <c r="I244" s="3">
        <v>1273296</v>
      </c>
      <c r="J244" s="3">
        <v>1265372</v>
      </c>
      <c r="K244" s="3">
        <v>1265372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756583</v>
      </c>
      <c r="S244" s="3">
        <v>756583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126009</v>
      </c>
      <c r="Y244" s="3">
        <v>126009</v>
      </c>
      <c r="Z244" s="4">
        <v>126009</v>
      </c>
      <c r="AA244" s="4">
        <v>126009</v>
      </c>
      <c r="AB244" s="4">
        <v>126009</v>
      </c>
      <c r="AC244" s="4">
        <v>126007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635329</v>
      </c>
      <c r="AI244" s="4">
        <v>761338</v>
      </c>
      <c r="AJ244" s="4">
        <v>887347</v>
      </c>
      <c r="AK244" s="4">
        <v>1013356</v>
      </c>
      <c r="AL244" s="4">
        <v>1139365</v>
      </c>
      <c r="AM244" s="4">
        <v>1265372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19568</v>
      </c>
      <c r="H245" s="1">
        <v>0</v>
      </c>
      <c r="I245" s="3">
        <v>5526898</v>
      </c>
      <c r="J245" s="3">
        <v>5507330</v>
      </c>
      <c r="K245" s="3">
        <v>5507330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4280948</v>
      </c>
      <c r="S245" s="3">
        <v>4280948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549428</v>
      </c>
      <c r="Y245" s="3">
        <v>549428</v>
      </c>
      <c r="Z245" s="4">
        <v>549429</v>
      </c>
      <c r="AA245" s="4">
        <v>549429</v>
      </c>
      <c r="AB245" s="4">
        <v>549429</v>
      </c>
      <c r="AC245" s="4">
        <v>549427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2760188</v>
      </c>
      <c r="AI245" s="4">
        <v>3309616</v>
      </c>
      <c r="AJ245" s="4">
        <v>3859045</v>
      </c>
      <c r="AK245" s="4">
        <v>4408474</v>
      </c>
      <c r="AL245" s="4">
        <v>4957903</v>
      </c>
      <c r="AM245" s="4">
        <v>5507330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23017</v>
      </c>
      <c r="H246" s="3">
        <v>0</v>
      </c>
      <c r="I246" s="3">
        <v>5995516</v>
      </c>
      <c r="J246" s="3">
        <v>5972499</v>
      </c>
      <c r="K246" s="3">
        <v>5972499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4680778</v>
      </c>
      <c r="S246" s="3">
        <v>4680778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595715</v>
      </c>
      <c r="Y246" s="3">
        <v>595715</v>
      </c>
      <c r="Z246" s="4">
        <v>595715</v>
      </c>
      <c r="AA246" s="4">
        <v>595715</v>
      </c>
      <c r="AB246" s="4">
        <v>595715</v>
      </c>
      <c r="AC246" s="4">
        <v>595716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2993923</v>
      </c>
      <c r="AI246" s="4">
        <v>3589638</v>
      </c>
      <c r="AJ246" s="4">
        <v>4185353</v>
      </c>
      <c r="AK246" s="4">
        <v>4781068</v>
      </c>
      <c r="AL246" s="4">
        <v>5376783</v>
      </c>
      <c r="AM246" s="4">
        <v>5972499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9549</v>
      </c>
      <c r="H247" s="1">
        <v>0</v>
      </c>
      <c r="I247" s="3">
        <v>2255702</v>
      </c>
      <c r="J247" s="3">
        <v>2246153</v>
      </c>
      <c r="K247" s="3">
        <v>2246153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1702749</v>
      </c>
      <c r="S247" s="3">
        <v>1702749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223979</v>
      </c>
      <c r="Y247" s="3">
        <v>223979</v>
      </c>
      <c r="Z247" s="4">
        <v>223979</v>
      </c>
      <c r="AA247" s="4">
        <v>223979</v>
      </c>
      <c r="AB247" s="4">
        <v>223979</v>
      </c>
      <c r="AC247" s="4">
        <v>223978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1126259</v>
      </c>
      <c r="AI247" s="4">
        <v>1350238</v>
      </c>
      <c r="AJ247" s="4">
        <v>1574217</v>
      </c>
      <c r="AK247" s="4">
        <v>1798196</v>
      </c>
      <c r="AL247" s="4">
        <v>2022175</v>
      </c>
      <c r="AM247" s="4">
        <v>2246153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5321</v>
      </c>
      <c r="H248" s="3">
        <v>0</v>
      </c>
      <c r="I248" s="3">
        <v>1388697</v>
      </c>
      <c r="J248" s="3">
        <v>1383376</v>
      </c>
      <c r="K248" s="3">
        <v>1383376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1102193</v>
      </c>
      <c r="S248" s="3">
        <v>1102193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137983</v>
      </c>
      <c r="Y248" s="3">
        <v>137983</v>
      </c>
      <c r="Z248" s="4">
        <v>137983</v>
      </c>
      <c r="AA248" s="4">
        <v>137983</v>
      </c>
      <c r="AB248" s="4">
        <v>137983</v>
      </c>
      <c r="AC248" s="4">
        <v>137981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693463</v>
      </c>
      <c r="AI248" s="4">
        <v>831446</v>
      </c>
      <c r="AJ248" s="4">
        <v>969429</v>
      </c>
      <c r="AK248" s="4">
        <v>1107412</v>
      </c>
      <c r="AL248" s="4">
        <v>1245395</v>
      </c>
      <c r="AM248" s="4">
        <v>1383376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13910</v>
      </c>
      <c r="H249" s="1">
        <v>0</v>
      </c>
      <c r="I249" s="3">
        <v>3054488</v>
      </c>
      <c r="J249" s="3">
        <v>3040578</v>
      </c>
      <c r="K249" s="3">
        <v>3040578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2268129</v>
      </c>
      <c r="S249" s="3">
        <v>2268129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303130</v>
      </c>
      <c r="Y249" s="3">
        <v>303130</v>
      </c>
      <c r="Z249" s="4">
        <v>303131</v>
      </c>
      <c r="AA249" s="4">
        <v>303131</v>
      </c>
      <c r="AB249" s="4">
        <v>303131</v>
      </c>
      <c r="AC249" s="4">
        <v>303129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1524926</v>
      </c>
      <c r="AI249" s="4">
        <v>1828056</v>
      </c>
      <c r="AJ249" s="4">
        <v>2131187</v>
      </c>
      <c r="AK249" s="4">
        <v>2434318</v>
      </c>
      <c r="AL249" s="4">
        <v>2737449</v>
      </c>
      <c r="AM249" s="4">
        <v>3040578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25545</v>
      </c>
      <c r="H250" s="1">
        <v>0</v>
      </c>
      <c r="I250" s="3">
        <v>3673334</v>
      </c>
      <c r="J250" s="3">
        <v>3647789</v>
      </c>
      <c r="K250" s="3">
        <v>3647789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2154489</v>
      </c>
      <c r="S250" s="3">
        <v>2154489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363076</v>
      </c>
      <c r="Y250" s="3">
        <v>363076</v>
      </c>
      <c r="Z250" s="4">
        <v>363076</v>
      </c>
      <c r="AA250" s="4">
        <v>363076</v>
      </c>
      <c r="AB250" s="4">
        <v>363076</v>
      </c>
      <c r="AC250" s="4">
        <v>363077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1832408</v>
      </c>
      <c r="AI250" s="4">
        <v>2195484</v>
      </c>
      <c r="AJ250" s="4">
        <v>2558560</v>
      </c>
      <c r="AK250" s="4">
        <v>2921636</v>
      </c>
      <c r="AL250" s="4">
        <v>3284712</v>
      </c>
      <c r="AM250" s="4">
        <v>3647789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8789</v>
      </c>
      <c r="H251" s="1">
        <v>0</v>
      </c>
      <c r="I251" s="3">
        <v>2025967</v>
      </c>
      <c r="J251" s="3">
        <v>2017178</v>
      </c>
      <c r="K251" s="3">
        <v>2017178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1516781</v>
      </c>
      <c r="S251" s="3">
        <v>1516781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201132</v>
      </c>
      <c r="Y251" s="3">
        <v>201132</v>
      </c>
      <c r="Z251" s="4">
        <v>201132</v>
      </c>
      <c r="AA251" s="4">
        <v>201132</v>
      </c>
      <c r="AB251" s="4">
        <v>201132</v>
      </c>
      <c r="AC251" s="4">
        <v>201130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1011520</v>
      </c>
      <c r="AI251" s="4">
        <v>1212652</v>
      </c>
      <c r="AJ251" s="4">
        <v>1413784</v>
      </c>
      <c r="AK251" s="4">
        <v>1614916</v>
      </c>
      <c r="AL251" s="4">
        <v>1816048</v>
      </c>
      <c r="AM251" s="4">
        <v>2017178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5915</v>
      </c>
      <c r="H252" s="1">
        <v>0</v>
      </c>
      <c r="I252" s="3">
        <v>1202199</v>
      </c>
      <c r="J252" s="3">
        <v>1196284</v>
      </c>
      <c r="K252" s="3">
        <v>1196284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899622</v>
      </c>
      <c r="S252" s="3">
        <v>899622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119234</v>
      </c>
      <c r="Y252" s="3">
        <v>119234</v>
      </c>
      <c r="Z252" s="4">
        <v>119234</v>
      </c>
      <c r="AA252" s="4">
        <v>119234</v>
      </c>
      <c r="AB252" s="4">
        <v>119234</v>
      </c>
      <c r="AC252" s="4">
        <v>119234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600114</v>
      </c>
      <c r="AI252" s="4">
        <v>719348</v>
      </c>
      <c r="AJ252" s="4">
        <v>838582</v>
      </c>
      <c r="AK252" s="4">
        <v>957816</v>
      </c>
      <c r="AL252" s="4">
        <v>1077050</v>
      </c>
      <c r="AM252" s="4">
        <v>1196284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32908</v>
      </c>
      <c r="H253" s="1">
        <v>0</v>
      </c>
      <c r="I253" s="3">
        <v>7442850</v>
      </c>
      <c r="J253" s="3">
        <v>7409942</v>
      </c>
      <c r="K253" s="3">
        <v>7409942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5595589</v>
      </c>
      <c r="S253" s="3">
        <v>5595589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738800</v>
      </c>
      <c r="Y253" s="3">
        <v>738800</v>
      </c>
      <c r="Z253" s="4">
        <v>738801</v>
      </c>
      <c r="AA253" s="4">
        <v>738801</v>
      </c>
      <c r="AB253" s="4">
        <v>738801</v>
      </c>
      <c r="AC253" s="4">
        <v>738799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3715940</v>
      </c>
      <c r="AI253" s="4">
        <v>4454740</v>
      </c>
      <c r="AJ253" s="4">
        <v>5193541</v>
      </c>
      <c r="AK253" s="4">
        <v>5932342</v>
      </c>
      <c r="AL253" s="4">
        <v>6671143</v>
      </c>
      <c r="AM253" s="4">
        <v>7409942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6071</v>
      </c>
      <c r="H254" s="1">
        <v>0</v>
      </c>
      <c r="I254" s="3">
        <v>1515580</v>
      </c>
      <c r="J254" s="3">
        <v>1509509</v>
      </c>
      <c r="K254" s="3">
        <v>1509509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1137040</v>
      </c>
      <c r="S254" s="3">
        <v>1137040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150546</v>
      </c>
      <c r="Y254" s="3">
        <v>150546</v>
      </c>
      <c r="Z254" s="4">
        <v>150546</v>
      </c>
      <c r="AA254" s="4">
        <v>150546</v>
      </c>
      <c r="AB254" s="4">
        <v>150546</v>
      </c>
      <c r="AC254" s="4">
        <v>150547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756778</v>
      </c>
      <c r="AI254" s="4">
        <v>907324</v>
      </c>
      <c r="AJ254" s="4">
        <v>1057870</v>
      </c>
      <c r="AK254" s="4">
        <v>1208416</v>
      </c>
      <c r="AL254" s="4">
        <v>1358962</v>
      </c>
      <c r="AM254" s="4">
        <v>1509509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17262</v>
      </c>
      <c r="H255" s="1">
        <v>0</v>
      </c>
      <c r="I255" s="3">
        <v>4074732</v>
      </c>
      <c r="J255" s="3">
        <v>4057470</v>
      </c>
      <c r="K255" s="3">
        <v>4057470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3018353</v>
      </c>
      <c r="S255" s="3">
        <v>3018353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404596</v>
      </c>
      <c r="Y255" s="3">
        <v>404596</v>
      </c>
      <c r="Z255" s="4">
        <v>404597</v>
      </c>
      <c r="AA255" s="4">
        <v>404597</v>
      </c>
      <c r="AB255" s="4">
        <v>404597</v>
      </c>
      <c r="AC255" s="4">
        <v>404595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2034488</v>
      </c>
      <c r="AI255" s="4">
        <v>2439084</v>
      </c>
      <c r="AJ255" s="4">
        <v>2843681</v>
      </c>
      <c r="AK255" s="4">
        <v>3248278</v>
      </c>
      <c r="AL255" s="4">
        <v>3652875</v>
      </c>
      <c r="AM255" s="4">
        <v>4057470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26034</v>
      </c>
      <c r="H256" s="1">
        <v>0</v>
      </c>
      <c r="I256" s="3">
        <v>7271886</v>
      </c>
      <c r="J256" s="3">
        <v>7245852</v>
      </c>
      <c r="K256" s="3">
        <v>7245852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5770463</v>
      </c>
      <c r="S256" s="3">
        <v>5770463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722849</v>
      </c>
      <c r="Y256" s="3">
        <v>722849</v>
      </c>
      <c r="Z256" s="4">
        <v>722850</v>
      </c>
      <c r="AA256" s="4">
        <v>722850</v>
      </c>
      <c r="AB256" s="4">
        <v>722850</v>
      </c>
      <c r="AC256" s="4">
        <v>722848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3631605</v>
      </c>
      <c r="AI256" s="4">
        <v>4354454</v>
      </c>
      <c r="AJ256" s="4">
        <v>5077304</v>
      </c>
      <c r="AK256" s="4">
        <v>5800154</v>
      </c>
      <c r="AL256" s="4">
        <v>6523004</v>
      </c>
      <c r="AM256" s="4">
        <v>7245852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24141</v>
      </c>
      <c r="H257" s="1">
        <v>0</v>
      </c>
      <c r="I257" s="3">
        <v>6715440</v>
      </c>
      <c r="J257" s="3">
        <v>6691299</v>
      </c>
      <c r="K257" s="3">
        <v>6691299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5281990</v>
      </c>
      <c r="S257" s="3">
        <v>5281990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667521</v>
      </c>
      <c r="Y257" s="3">
        <v>667521</v>
      </c>
      <c r="Z257" s="4">
        <v>667520</v>
      </c>
      <c r="AA257" s="4">
        <v>667520</v>
      </c>
      <c r="AB257" s="4">
        <v>667520</v>
      </c>
      <c r="AC257" s="4">
        <v>667521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3353697</v>
      </c>
      <c r="AI257" s="4">
        <v>4021218</v>
      </c>
      <c r="AJ257" s="4">
        <v>4688738</v>
      </c>
      <c r="AK257" s="4">
        <v>5356258</v>
      </c>
      <c r="AL257" s="4">
        <v>6023778</v>
      </c>
      <c r="AM257" s="4">
        <v>6691299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16834</v>
      </c>
      <c r="H258" s="1">
        <v>0</v>
      </c>
      <c r="I258" s="3">
        <v>4216290</v>
      </c>
      <c r="J258" s="3">
        <v>4199456</v>
      </c>
      <c r="K258" s="3">
        <v>4199456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3211960</v>
      </c>
      <c r="S258" s="3">
        <v>3211960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418823</v>
      </c>
      <c r="Y258" s="3">
        <v>418823</v>
      </c>
      <c r="Z258" s="4">
        <v>418824</v>
      </c>
      <c r="AA258" s="4">
        <v>418824</v>
      </c>
      <c r="AB258" s="4">
        <v>418824</v>
      </c>
      <c r="AC258" s="4">
        <v>418822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2105339</v>
      </c>
      <c r="AI258" s="4">
        <v>2524162</v>
      </c>
      <c r="AJ258" s="4">
        <v>2942986</v>
      </c>
      <c r="AK258" s="4">
        <v>3361810</v>
      </c>
      <c r="AL258" s="4">
        <v>3780634</v>
      </c>
      <c r="AM258" s="4">
        <v>4199456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8784</v>
      </c>
      <c r="H259" s="1">
        <v>0</v>
      </c>
      <c r="I259" s="3">
        <v>2311787</v>
      </c>
      <c r="J259" s="3">
        <v>2303003</v>
      </c>
      <c r="K259" s="3">
        <v>2303003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1779620</v>
      </c>
      <c r="S259" s="3">
        <v>1779620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229715</v>
      </c>
      <c r="Y259" s="3">
        <v>229715</v>
      </c>
      <c r="Z259" s="4">
        <v>229714</v>
      </c>
      <c r="AA259" s="4">
        <v>229714</v>
      </c>
      <c r="AB259" s="4">
        <v>229714</v>
      </c>
      <c r="AC259" s="4">
        <v>229715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1154431</v>
      </c>
      <c r="AI259" s="4">
        <v>1384146</v>
      </c>
      <c r="AJ259" s="4">
        <v>1613860</v>
      </c>
      <c r="AK259" s="4">
        <v>1843574</v>
      </c>
      <c r="AL259" s="4">
        <v>2073288</v>
      </c>
      <c r="AM259" s="4">
        <v>2303003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13074</v>
      </c>
      <c r="H260" s="3">
        <v>0</v>
      </c>
      <c r="I260" s="3">
        <v>3617773</v>
      </c>
      <c r="J260" s="3">
        <v>3604699</v>
      </c>
      <c r="K260" s="3">
        <v>3604699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2890196</v>
      </c>
      <c r="S260" s="3">
        <v>2890196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359599</v>
      </c>
      <c r="Y260" s="3">
        <v>359599</v>
      </c>
      <c r="Z260" s="4">
        <v>359598</v>
      </c>
      <c r="AA260" s="4">
        <v>359598</v>
      </c>
      <c r="AB260" s="4">
        <v>359598</v>
      </c>
      <c r="AC260" s="4">
        <v>359599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1806707</v>
      </c>
      <c r="AI260" s="4">
        <v>2166306</v>
      </c>
      <c r="AJ260" s="4">
        <v>2525904</v>
      </c>
      <c r="AK260" s="4">
        <v>2885502</v>
      </c>
      <c r="AL260" s="4">
        <v>3245100</v>
      </c>
      <c r="AM260" s="4">
        <v>3604699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33701</v>
      </c>
      <c r="H261" s="1">
        <v>0</v>
      </c>
      <c r="I261" s="3">
        <v>9333653</v>
      </c>
      <c r="J261" s="3">
        <v>9299952</v>
      </c>
      <c r="K261" s="3">
        <v>9299952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7259985</v>
      </c>
      <c r="S261" s="3">
        <v>7259985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927749</v>
      </c>
      <c r="Y261" s="3">
        <v>927749</v>
      </c>
      <c r="Z261" s="4">
        <v>927749</v>
      </c>
      <c r="AA261" s="4">
        <v>927749</v>
      </c>
      <c r="AB261" s="4">
        <v>927749</v>
      </c>
      <c r="AC261" s="4">
        <v>927747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4661209</v>
      </c>
      <c r="AI261" s="4">
        <v>5588958</v>
      </c>
      <c r="AJ261" s="4">
        <v>6516707</v>
      </c>
      <c r="AK261" s="4">
        <v>7444456</v>
      </c>
      <c r="AL261" s="4">
        <v>8372205</v>
      </c>
      <c r="AM261" s="4">
        <v>9299952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351913</v>
      </c>
      <c r="H262" s="1">
        <v>0</v>
      </c>
      <c r="I262" s="3">
        <v>120915914</v>
      </c>
      <c r="J262" s="3">
        <v>120564001</v>
      </c>
      <c r="K262" s="3">
        <v>120564001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101767641</v>
      </c>
      <c r="S262" s="3">
        <v>101767641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12032940</v>
      </c>
      <c r="Y262" s="3">
        <v>12032940</v>
      </c>
      <c r="Z262" s="4">
        <v>12032939</v>
      </c>
      <c r="AA262" s="4">
        <v>12032939</v>
      </c>
      <c r="AB262" s="4">
        <v>12032939</v>
      </c>
      <c r="AC262" s="4">
        <v>12032940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60399304</v>
      </c>
      <c r="AI262" s="4">
        <v>72432244</v>
      </c>
      <c r="AJ262" s="4">
        <v>84465183</v>
      </c>
      <c r="AK262" s="4">
        <v>96498122</v>
      </c>
      <c r="AL262" s="4">
        <v>108531061</v>
      </c>
      <c r="AM262" s="4">
        <v>120564001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11000</v>
      </c>
      <c r="H263" s="3">
        <v>0</v>
      </c>
      <c r="I263" s="3">
        <v>2590039</v>
      </c>
      <c r="J263" s="3">
        <v>2579039</v>
      </c>
      <c r="K263" s="3">
        <v>2579039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1909672</v>
      </c>
      <c r="S263" s="3">
        <v>1909672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257171</v>
      </c>
      <c r="Y263" s="3">
        <v>257171</v>
      </c>
      <c r="Z263" s="4">
        <v>257170</v>
      </c>
      <c r="AA263" s="4">
        <v>257170</v>
      </c>
      <c r="AB263" s="4">
        <v>257170</v>
      </c>
      <c r="AC263" s="4">
        <v>257171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1293187</v>
      </c>
      <c r="AI263" s="4">
        <v>1550358</v>
      </c>
      <c r="AJ263" s="4">
        <v>1807528</v>
      </c>
      <c r="AK263" s="4">
        <v>2064698</v>
      </c>
      <c r="AL263" s="4">
        <v>2321868</v>
      </c>
      <c r="AM263" s="4">
        <v>2579039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22112</v>
      </c>
      <c r="H264" s="1">
        <v>0</v>
      </c>
      <c r="I264" s="3">
        <v>5062752</v>
      </c>
      <c r="J264" s="3">
        <v>5040640</v>
      </c>
      <c r="K264" s="3">
        <v>5040640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3785981</v>
      </c>
      <c r="S264" s="3">
        <v>3785981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502590</v>
      </c>
      <c r="Y264" s="3">
        <v>502590</v>
      </c>
      <c r="Z264" s="4">
        <v>502590</v>
      </c>
      <c r="AA264" s="4">
        <v>502590</v>
      </c>
      <c r="AB264" s="4">
        <v>502590</v>
      </c>
      <c r="AC264" s="4">
        <v>502590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2527690</v>
      </c>
      <c r="AI264" s="4">
        <v>3030280</v>
      </c>
      <c r="AJ264" s="4">
        <v>3532870</v>
      </c>
      <c r="AK264" s="4">
        <v>4035460</v>
      </c>
      <c r="AL264" s="4">
        <v>4538050</v>
      </c>
      <c r="AM264" s="4">
        <v>5040640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33590</v>
      </c>
      <c r="H265" s="1">
        <v>0</v>
      </c>
      <c r="I265" s="3">
        <v>8403042</v>
      </c>
      <c r="J265" s="3">
        <v>8369452</v>
      </c>
      <c r="K265" s="3">
        <v>8369452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6711172</v>
      </c>
      <c r="S265" s="3">
        <v>6711172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834706</v>
      </c>
      <c r="Y265" s="3">
        <v>834706</v>
      </c>
      <c r="Z265" s="4">
        <v>834706</v>
      </c>
      <c r="AA265" s="4">
        <v>834706</v>
      </c>
      <c r="AB265" s="4">
        <v>834706</v>
      </c>
      <c r="AC265" s="4">
        <v>834706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4195922</v>
      </c>
      <c r="AI265" s="4">
        <v>5030628</v>
      </c>
      <c r="AJ265" s="4">
        <v>5865334</v>
      </c>
      <c r="AK265" s="4">
        <v>6700040</v>
      </c>
      <c r="AL265" s="4">
        <v>7534746</v>
      </c>
      <c r="AM265" s="4">
        <v>8369452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12751</v>
      </c>
      <c r="H266" s="3">
        <v>0</v>
      </c>
      <c r="I266" s="3">
        <v>3824559</v>
      </c>
      <c r="J266" s="3">
        <v>3811808</v>
      </c>
      <c r="K266" s="3">
        <v>3811808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3135185</v>
      </c>
      <c r="S266" s="3">
        <v>3135185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380331</v>
      </c>
      <c r="Y266" s="3">
        <v>380331</v>
      </c>
      <c r="Z266" s="4">
        <v>380331</v>
      </c>
      <c r="AA266" s="4">
        <v>380331</v>
      </c>
      <c r="AB266" s="4">
        <v>380331</v>
      </c>
      <c r="AC266" s="4">
        <v>380329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1910155</v>
      </c>
      <c r="AI266" s="4">
        <v>2290486</v>
      </c>
      <c r="AJ266" s="4">
        <v>2670817</v>
      </c>
      <c r="AK266" s="4">
        <v>3051148</v>
      </c>
      <c r="AL266" s="4">
        <v>3431479</v>
      </c>
      <c r="AM266" s="4">
        <v>3811808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14741</v>
      </c>
      <c r="H267" s="1">
        <v>0</v>
      </c>
      <c r="I267" s="3">
        <v>3434288</v>
      </c>
      <c r="J267" s="3">
        <v>3419547</v>
      </c>
      <c r="K267" s="3">
        <v>3419547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2536972</v>
      </c>
      <c r="S267" s="3">
        <v>2536972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340972</v>
      </c>
      <c r="Y267" s="3">
        <v>340972</v>
      </c>
      <c r="Z267" s="4">
        <v>340972</v>
      </c>
      <c r="AA267" s="4">
        <v>340972</v>
      </c>
      <c r="AB267" s="4">
        <v>340972</v>
      </c>
      <c r="AC267" s="4">
        <v>340971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1714688</v>
      </c>
      <c r="AI267" s="4">
        <v>2055660</v>
      </c>
      <c r="AJ267" s="4">
        <v>2396632</v>
      </c>
      <c r="AK267" s="4">
        <v>2737604</v>
      </c>
      <c r="AL267" s="4">
        <v>3078576</v>
      </c>
      <c r="AM267" s="4">
        <v>3419547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12449</v>
      </c>
      <c r="H268" s="3">
        <v>0</v>
      </c>
      <c r="I268" s="3">
        <v>2762169</v>
      </c>
      <c r="J268" s="3">
        <v>2749720</v>
      </c>
      <c r="K268" s="3">
        <v>2749720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2066212</v>
      </c>
      <c r="S268" s="3">
        <v>2066212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274142</v>
      </c>
      <c r="Y268" s="3">
        <v>274142</v>
      </c>
      <c r="Z268" s="4">
        <v>274142</v>
      </c>
      <c r="AA268" s="4">
        <v>274142</v>
      </c>
      <c r="AB268" s="4">
        <v>274142</v>
      </c>
      <c r="AC268" s="4">
        <v>274142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1379010</v>
      </c>
      <c r="AI268" s="4">
        <v>1653152</v>
      </c>
      <c r="AJ268" s="4">
        <v>1927294</v>
      </c>
      <c r="AK268" s="4">
        <v>2201436</v>
      </c>
      <c r="AL268" s="4">
        <v>2475578</v>
      </c>
      <c r="AM268" s="4">
        <v>2749720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5086</v>
      </c>
      <c r="H269" s="1">
        <v>0</v>
      </c>
      <c r="I269" s="3">
        <v>1409324</v>
      </c>
      <c r="J269" s="3">
        <v>1404238</v>
      </c>
      <c r="K269" s="3">
        <v>1404238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1129722</v>
      </c>
      <c r="S269" s="3">
        <v>1129722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140085</v>
      </c>
      <c r="Y269" s="3">
        <v>140085</v>
      </c>
      <c r="Z269" s="4">
        <v>140085</v>
      </c>
      <c r="AA269" s="4">
        <v>140085</v>
      </c>
      <c r="AB269" s="4">
        <v>140085</v>
      </c>
      <c r="AC269" s="4">
        <v>140085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703813</v>
      </c>
      <c r="AI269" s="4">
        <v>843898</v>
      </c>
      <c r="AJ269" s="4">
        <v>983983</v>
      </c>
      <c r="AK269" s="4">
        <v>1124068</v>
      </c>
      <c r="AL269" s="4">
        <v>1264153</v>
      </c>
      <c r="AM269" s="4">
        <v>1404238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35930</v>
      </c>
      <c r="H270" s="1">
        <v>0</v>
      </c>
      <c r="I270" s="3">
        <v>11608768</v>
      </c>
      <c r="J270" s="3">
        <v>11572838</v>
      </c>
      <c r="K270" s="3">
        <v>11572838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9560058</v>
      </c>
      <c r="S270" s="3">
        <v>9560058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1154888</v>
      </c>
      <c r="Y270" s="3">
        <v>1154888</v>
      </c>
      <c r="Z270" s="4">
        <v>1154889</v>
      </c>
      <c r="AA270" s="4">
        <v>1154889</v>
      </c>
      <c r="AB270" s="4">
        <v>1154889</v>
      </c>
      <c r="AC270" s="4">
        <v>1154887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5798396</v>
      </c>
      <c r="AI270" s="4">
        <v>6953284</v>
      </c>
      <c r="AJ270" s="4">
        <v>8108173</v>
      </c>
      <c r="AK270" s="4">
        <v>9263062</v>
      </c>
      <c r="AL270" s="4">
        <v>10417951</v>
      </c>
      <c r="AM270" s="4">
        <v>11572838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12045</v>
      </c>
      <c r="H271" s="1">
        <v>0</v>
      </c>
      <c r="I271" s="3">
        <v>3303144</v>
      </c>
      <c r="J271" s="3">
        <v>3291099</v>
      </c>
      <c r="K271" s="3">
        <v>3291099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2552709</v>
      </c>
      <c r="S271" s="3">
        <v>2552709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328307</v>
      </c>
      <c r="Y271" s="3">
        <v>328307</v>
      </c>
      <c r="Z271" s="4">
        <v>328307</v>
      </c>
      <c r="AA271" s="4">
        <v>328307</v>
      </c>
      <c r="AB271" s="4">
        <v>328307</v>
      </c>
      <c r="AC271" s="4">
        <v>328308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1649563</v>
      </c>
      <c r="AI271" s="4">
        <v>1977870</v>
      </c>
      <c r="AJ271" s="4">
        <v>2306177</v>
      </c>
      <c r="AK271" s="4">
        <v>2634484</v>
      </c>
      <c r="AL271" s="4">
        <v>2962791</v>
      </c>
      <c r="AM271" s="4">
        <v>3291099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164149</v>
      </c>
      <c r="H272" s="1">
        <v>0</v>
      </c>
      <c r="I272" s="3">
        <v>47639589</v>
      </c>
      <c r="J272" s="3">
        <v>47475440</v>
      </c>
      <c r="K272" s="3">
        <v>47475440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39175393</v>
      </c>
      <c r="S272" s="3">
        <v>39175393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4736601</v>
      </c>
      <c r="Y272" s="3">
        <v>4736601</v>
      </c>
      <c r="Z272" s="4">
        <v>4736601</v>
      </c>
      <c r="AA272" s="4">
        <v>4736601</v>
      </c>
      <c r="AB272" s="4">
        <v>4736601</v>
      </c>
      <c r="AC272" s="4">
        <v>4736599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23792437</v>
      </c>
      <c r="AI272" s="4">
        <v>28529038</v>
      </c>
      <c r="AJ272" s="4">
        <v>33265639</v>
      </c>
      <c r="AK272" s="4">
        <v>38002240</v>
      </c>
      <c r="AL272" s="4">
        <v>42738841</v>
      </c>
      <c r="AM272" s="4">
        <v>47475440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46761</v>
      </c>
      <c r="H273" s="1">
        <v>0</v>
      </c>
      <c r="I273" s="3">
        <v>13672978</v>
      </c>
      <c r="J273" s="3">
        <v>13626217</v>
      </c>
      <c r="K273" s="3">
        <v>13626217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10845363</v>
      </c>
      <c r="S273" s="3">
        <v>10845363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1359504</v>
      </c>
      <c r="Y273" s="3">
        <v>1359504</v>
      </c>
      <c r="Z273" s="4">
        <v>1359504</v>
      </c>
      <c r="AA273" s="4">
        <v>1359504</v>
      </c>
      <c r="AB273" s="4">
        <v>1359504</v>
      </c>
      <c r="AC273" s="4">
        <v>1359505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6828696</v>
      </c>
      <c r="AI273" s="4">
        <v>8188200</v>
      </c>
      <c r="AJ273" s="4">
        <v>9547704</v>
      </c>
      <c r="AK273" s="4">
        <v>10907208</v>
      </c>
      <c r="AL273" s="4">
        <v>12266712</v>
      </c>
      <c r="AM273" s="4">
        <v>13626217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27602</v>
      </c>
      <c r="H274" s="1">
        <v>0</v>
      </c>
      <c r="I274" s="3">
        <v>2752042</v>
      </c>
      <c r="J274" s="3">
        <v>2724440</v>
      </c>
      <c r="K274" s="3">
        <v>2724440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1178531</v>
      </c>
      <c r="S274" s="3">
        <v>1178531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270604</v>
      </c>
      <c r="Y274" s="3">
        <v>270604</v>
      </c>
      <c r="Z274" s="4">
        <v>270604</v>
      </c>
      <c r="AA274" s="4">
        <v>270604</v>
      </c>
      <c r="AB274" s="4">
        <v>270604</v>
      </c>
      <c r="AC274" s="4">
        <v>270604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1371420</v>
      </c>
      <c r="AI274" s="4">
        <v>1642024</v>
      </c>
      <c r="AJ274" s="4">
        <v>1912628</v>
      </c>
      <c r="AK274" s="4">
        <v>2183232</v>
      </c>
      <c r="AL274" s="4">
        <v>2453836</v>
      </c>
      <c r="AM274" s="4">
        <v>2724440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9596</v>
      </c>
      <c r="H275" s="1">
        <v>0</v>
      </c>
      <c r="I275" s="3">
        <v>2672058</v>
      </c>
      <c r="J275" s="3">
        <v>2662462</v>
      </c>
      <c r="K275" s="3">
        <v>2662462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2111503</v>
      </c>
      <c r="S275" s="3">
        <v>2111503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265606</v>
      </c>
      <c r="Y275" s="3">
        <v>265606</v>
      </c>
      <c r="Z275" s="4">
        <v>265607</v>
      </c>
      <c r="AA275" s="4">
        <v>265607</v>
      </c>
      <c r="AB275" s="4">
        <v>265607</v>
      </c>
      <c r="AC275" s="4">
        <v>265605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1334430</v>
      </c>
      <c r="AI275" s="4">
        <v>1600036</v>
      </c>
      <c r="AJ275" s="4">
        <v>1865643</v>
      </c>
      <c r="AK275" s="4">
        <v>2131250</v>
      </c>
      <c r="AL275" s="4">
        <v>2396857</v>
      </c>
      <c r="AM275" s="4">
        <v>2662462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4444</v>
      </c>
      <c r="H276" s="1">
        <v>0</v>
      </c>
      <c r="I276" s="3">
        <v>1341713</v>
      </c>
      <c r="J276" s="3">
        <v>1337269</v>
      </c>
      <c r="K276" s="3">
        <v>1337269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1062199</v>
      </c>
      <c r="S276" s="3">
        <v>1062199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133431</v>
      </c>
      <c r="Y276" s="3">
        <v>133431</v>
      </c>
      <c r="Z276" s="4">
        <v>133431</v>
      </c>
      <c r="AA276" s="4">
        <v>133431</v>
      </c>
      <c r="AB276" s="4">
        <v>133431</v>
      </c>
      <c r="AC276" s="4">
        <v>133430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670115</v>
      </c>
      <c r="AI276" s="4">
        <v>803546</v>
      </c>
      <c r="AJ276" s="4">
        <v>936977</v>
      </c>
      <c r="AK276" s="4">
        <v>1070408</v>
      </c>
      <c r="AL276" s="4">
        <v>1203839</v>
      </c>
      <c r="AM276" s="4">
        <v>1337269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14475</v>
      </c>
      <c r="H277" s="3">
        <v>0</v>
      </c>
      <c r="I277" s="3">
        <v>4015360</v>
      </c>
      <c r="J277" s="3">
        <v>4000885</v>
      </c>
      <c r="K277" s="3">
        <v>4000885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3157627</v>
      </c>
      <c r="S277" s="3">
        <v>3157627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399124</v>
      </c>
      <c r="Y277" s="3">
        <v>399124</v>
      </c>
      <c r="Z277" s="4">
        <v>399123</v>
      </c>
      <c r="AA277" s="4">
        <v>399123</v>
      </c>
      <c r="AB277" s="4">
        <v>399123</v>
      </c>
      <c r="AC277" s="4">
        <v>399124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2005268</v>
      </c>
      <c r="AI277" s="4">
        <v>2404392</v>
      </c>
      <c r="AJ277" s="4">
        <v>2803515</v>
      </c>
      <c r="AK277" s="4">
        <v>3202638</v>
      </c>
      <c r="AL277" s="4">
        <v>3601761</v>
      </c>
      <c r="AM277" s="4">
        <v>4000885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61845</v>
      </c>
      <c r="H278" s="1">
        <v>0</v>
      </c>
      <c r="I278" s="3">
        <v>21381709</v>
      </c>
      <c r="J278" s="3">
        <v>21319864</v>
      </c>
      <c r="K278" s="3">
        <v>21319864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17843687</v>
      </c>
      <c r="S278" s="3">
        <v>17843687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2127863</v>
      </c>
      <c r="Y278" s="3">
        <v>2127863</v>
      </c>
      <c r="Z278" s="4">
        <v>2127864</v>
      </c>
      <c r="AA278" s="4">
        <v>2127864</v>
      </c>
      <c r="AB278" s="4">
        <v>2127864</v>
      </c>
      <c r="AC278" s="4">
        <v>2127862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10680547</v>
      </c>
      <c r="AI278" s="4">
        <v>12808410</v>
      </c>
      <c r="AJ278" s="4">
        <v>14936274</v>
      </c>
      <c r="AK278" s="4">
        <v>17064138</v>
      </c>
      <c r="AL278" s="4">
        <v>19192002</v>
      </c>
      <c r="AM278" s="4">
        <v>21319864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3057</v>
      </c>
      <c r="H279" s="1">
        <v>0</v>
      </c>
      <c r="I279" s="3">
        <v>818144</v>
      </c>
      <c r="J279" s="3">
        <v>815087</v>
      </c>
      <c r="K279" s="3">
        <v>815087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641798</v>
      </c>
      <c r="S279" s="3">
        <v>641798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81305</v>
      </c>
      <c r="Y279" s="3">
        <v>81305</v>
      </c>
      <c r="Z279" s="4">
        <v>81305</v>
      </c>
      <c r="AA279" s="4">
        <v>81305</v>
      </c>
      <c r="AB279" s="4">
        <v>81305</v>
      </c>
      <c r="AC279" s="4">
        <v>81306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408561</v>
      </c>
      <c r="AI279" s="4">
        <v>489866</v>
      </c>
      <c r="AJ279" s="4">
        <v>571171</v>
      </c>
      <c r="AK279" s="4">
        <v>652476</v>
      </c>
      <c r="AL279" s="4">
        <v>733781</v>
      </c>
      <c r="AM279" s="4">
        <v>815087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22677</v>
      </c>
      <c r="H280" s="1">
        <v>0</v>
      </c>
      <c r="I280" s="3">
        <v>5455698</v>
      </c>
      <c r="J280" s="3">
        <v>5433021</v>
      </c>
      <c r="K280" s="3">
        <v>5433021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4198577</v>
      </c>
      <c r="S280" s="3">
        <v>4198577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541790</v>
      </c>
      <c r="Y280" s="3">
        <v>541790</v>
      </c>
      <c r="Z280" s="4">
        <v>541790</v>
      </c>
      <c r="AA280" s="4">
        <v>541790</v>
      </c>
      <c r="AB280" s="4">
        <v>541790</v>
      </c>
      <c r="AC280" s="4">
        <v>541791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2724070</v>
      </c>
      <c r="AI280" s="4">
        <v>3265860</v>
      </c>
      <c r="AJ280" s="4">
        <v>3807650</v>
      </c>
      <c r="AK280" s="4">
        <v>4349440</v>
      </c>
      <c r="AL280" s="4">
        <v>4891230</v>
      </c>
      <c r="AM280" s="4">
        <v>5433021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18544</v>
      </c>
      <c r="H281" s="1">
        <v>0</v>
      </c>
      <c r="I281" s="3">
        <v>4836898</v>
      </c>
      <c r="J281" s="3">
        <v>4818354</v>
      </c>
      <c r="K281" s="3">
        <v>4818354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3772915</v>
      </c>
      <c r="S281" s="3">
        <v>3772915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480599</v>
      </c>
      <c r="Y281" s="3">
        <v>480599</v>
      </c>
      <c r="Z281" s="4">
        <v>480599</v>
      </c>
      <c r="AA281" s="4">
        <v>480599</v>
      </c>
      <c r="AB281" s="4">
        <v>480599</v>
      </c>
      <c r="AC281" s="4">
        <v>480599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2415359</v>
      </c>
      <c r="AI281" s="4">
        <v>2895958</v>
      </c>
      <c r="AJ281" s="4">
        <v>3376557</v>
      </c>
      <c r="AK281" s="4">
        <v>3857156</v>
      </c>
      <c r="AL281" s="4">
        <v>4337755</v>
      </c>
      <c r="AM281" s="4">
        <v>4818354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20737</v>
      </c>
      <c r="H282" s="1">
        <v>0</v>
      </c>
      <c r="I282" s="3">
        <v>5772057</v>
      </c>
      <c r="J282" s="3">
        <v>5751320</v>
      </c>
      <c r="K282" s="3">
        <v>5751320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4668890</v>
      </c>
      <c r="S282" s="3">
        <v>4668890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573749</v>
      </c>
      <c r="Y282" s="3">
        <v>573749</v>
      </c>
      <c r="Z282" s="4">
        <v>573750</v>
      </c>
      <c r="AA282" s="4">
        <v>573750</v>
      </c>
      <c r="AB282" s="4">
        <v>573750</v>
      </c>
      <c r="AC282" s="4">
        <v>573748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2882573</v>
      </c>
      <c r="AI282" s="4">
        <v>3456322</v>
      </c>
      <c r="AJ282" s="4">
        <v>4030072</v>
      </c>
      <c r="AK282" s="4">
        <v>4603822</v>
      </c>
      <c r="AL282" s="4">
        <v>5177572</v>
      </c>
      <c r="AM282" s="4">
        <v>5751320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14005</v>
      </c>
      <c r="H283" s="1">
        <v>0</v>
      </c>
      <c r="I283" s="3">
        <v>3316960</v>
      </c>
      <c r="J283" s="3">
        <v>3302955</v>
      </c>
      <c r="K283" s="3">
        <v>3302955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2625711</v>
      </c>
      <c r="S283" s="3">
        <v>2625711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329362</v>
      </c>
      <c r="Y283" s="3">
        <v>329362</v>
      </c>
      <c r="Z283" s="4">
        <v>329362</v>
      </c>
      <c r="AA283" s="4">
        <v>329362</v>
      </c>
      <c r="AB283" s="4">
        <v>329362</v>
      </c>
      <c r="AC283" s="4">
        <v>329361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1656146</v>
      </c>
      <c r="AI283" s="4">
        <v>1985508</v>
      </c>
      <c r="AJ283" s="4">
        <v>2314870</v>
      </c>
      <c r="AK283" s="4">
        <v>2644232</v>
      </c>
      <c r="AL283" s="4">
        <v>2973594</v>
      </c>
      <c r="AM283" s="4">
        <v>3302955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15746</v>
      </c>
      <c r="H284" s="1">
        <v>0</v>
      </c>
      <c r="I284" s="3">
        <v>4368933</v>
      </c>
      <c r="J284" s="3">
        <v>4353187</v>
      </c>
      <c r="K284" s="3">
        <v>4353187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3428862</v>
      </c>
      <c r="S284" s="3">
        <v>3428862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434269</v>
      </c>
      <c r="Y284" s="3">
        <v>434269</v>
      </c>
      <c r="Z284" s="4">
        <v>434269</v>
      </c>
      <c r="AA284" s="4">
        <v>434269</v>
      </c>
      <c r="AB284" s="4">
        <v>434269</v>
      </c>
      <c r="AC284" s="4">
        <v>434270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2181841</v>
      </c>
      <c r="AI284" s="4">
        <v>2616110</v>
      </c>
      <c r="AJ284" s="4">
        <v>3050379</v>
      </c>
      <c r="AK284" s="4">
        <v>3484648</v>
      </c>
      <c r="AL284" s="4">
        <v>3918917</v>
      </c>
      <c r="AM284" s="4">
        <v>4353187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6618</v>
      </c>
      <c r="H285" s="3">
        <v>0</v>
      </c>
      <c r="I285" s="3">
        <v>1746141</v>
      </c>
      <c r="J285" s="3">
        <v>1739523</v>
      </c>
      <c r="K285" s="3">
        <v>1739523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1369991</v>
      </c>
      <c r="S285" s="3">
        <v>1369991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173511</v>
      </c>
      <c r="Y285" s="3">
        <v>173511</v>
      </c>
      <c r="Z285" s="4">
        <v>173511</v>
      </c>
      <c r="AA285" s="4">
        <v>173511</v>
      </c>
      <c r="AB285" s="4">
        <v>173511</v>
      </c>
      <c r="AC285" s="4">
        <v>173512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871967</v>
      </c>
      <c r="AI285" s="4">
        <v>1045478</v>
      </c>
      <c r="AJ285" s="4">
        <v>1218989</v>
      </c>
      <c r="AK285" s="4">
        <v>1392500</v>
      </c>
      <c r="AL285" s="4">
        <v>1566011</v>
      </c>
      <c r="AM285" s="4">
        <v>1739523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9383</v>
      </c>
      <c r="H286" s="1">
        <v>0</v>
      </c>
      <c r="I286" s="3">
        <v>2781480</v>
      </c>
      <c r="J286" s="3">
        <v>2772097</v>
      </c>
      <c r="K286" s="3">
        <v>2772097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2244492</v>
      </c>
      <c r="S286" s="3">
        <v>2244492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276584</v>
      </c>
      <c r="Y286" s="3">
        <v>276584</v>
      </c>
      <c r="Z286" s="4">
        <v>276584</v>
      </c>
      <c r="AA286" s="4">
        <v>276584</v>
      </c>
      <c r="AB286" s="4">
        <v>276584</v>
      </c>
      <c r="AC286" s="4">
        <v>276585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1389176</v>
      </c>
      <c r="AI286" s="4">
        <v>1665760</v>
      </c>
      <c r="AJ286" s="4">
        <v>1942344</v>
      </c>
      <c r="AK286" s="4">
        <v>2218928</v>
      </c>
      <c r="AL286" s="4">
        <v>2495512</v>
      </c>
      <c r="AM286" s="4">
        <v>2772097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8259</v>
      </c>
      <c r="H287" s="1">
        <v>0</v>
      </c>
      <c r="I287" s="3">
        <v>1903472</v>
      </c>
      <c r="J287" s="3">
        <v>1895213</v>
      </c>
      <c r="K287" s="3">
        <v>1895213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1414989</v>
      </c>
      <c r="S287" s="3">
        <v>1414989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188971</v>
      </c>
      <c r="Y287" s="3">
        <v>188971</v>
      </c>
      <c r="Z287" s="4">
        <v>188971</v>
      </c>
      <c r="AA287" s="4">
        <v>188971</v>
      </c>
      <c r="AB287" s="4">
        <v>188971</v>
      </c>
      <c r="AC287" s="4">
        <v>188970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950359</v>
      </c>
      <c r="AI287" s="4">
        <v>1139330</v>
      </c>
      <c r="AJ287" s="4">
        <v>1328301</v>
      </c>
      <c r="AK287" s="4">
        <v>1517272</v>
      </c>
      <c r="AL287" s="4">
        <v>1706243</v>
      </c>
      <c r="AM287" s="4">
        <v>1895213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7361</v>
      </c>
      <c r="H288" s="1">
        <v>0</v>
      </c>
      <c r="I288" s="3">
        <v>2179361</v>
      </c>
      <c r="J288" s="3">
        <v>2172000</v>
      </c>
      <c r="K288" s="3">
        <v>2172000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1759645</v>
      </c>
      <c r="S288" s="3">
        <v>1759645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216709</v>
      </c>
      <c r="Y288" s="3">
        <v>216709</v>
      </c>
      <c r="Z288" s="4">
        <v>216710</v>
      </c>
      <c r="AA288" s="4">
        <v>216710</v>
      </c>
      <c r="AB288" s="4">
        <v>216710</v>
      </c>
      <c r="AC288" s="4">
        <v>216708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1088453</v>
      </c>
      <c r="AI288" s="4">
        <v>1305162</v>
      </c>
      <c r="AJ288" s="4">
        <v>1521872</v>
      </c>
      <c r="AK288" s="4">
        <v>1738582</v>
      </c>
      <c r="AL288" s="4">
        <v>1955292</v>
      </c>
      <c r="AM288" s="4">
        <v>2172000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3777</v>
      </c>
      <c r="H289" s="1">
        <v>0</v>
      </c>
      <c r="I289" s="3">
        <v>775790</v>
      </c>
      <c r="J289" s="3">
        <v>772013</v>
      </c>
      <c r="K289" s="3">
        <v>772013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565845</v>
      </c>
      <c r="S289" s="3">
        <v>565845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76950</v>
      </c>
      <c r="Y289" s="3">
        <v>76950</v>
      </c>
      <c r="Z289" s="4">
        <v>76949</v>
      </c>
      <c r="AA289" s="4">
        <v>76949</v>
      </c>
      <c r="AB289" s="4">
        <v>76949</v>
      </c>
      <c r="AC289" s="4">
        <v>76950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387266</v>
      </c>
      <c r="AI289" s="4">
        <v>464216</v>
      </c>
      <c r="AJ289" s="4">
        <v>541165</v>
      </c>
      <c r="AK289" s="4">
        <v>618114</v>
      </c>
      <c r="AL289" s="4">
        <v>695063</v>
      </c>
      <c r="AM289" s="4">
        <v>772013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17247</v>
      </c>
      <c r="H290" s="1">
        <v>0</v>
      </c>
      <c r="I290" s="3">
        <v>4460758</v>
      </c>
      <c r="J290" s="3">
        <v>4443511</v>
      </c>
      <c r="K290" s="3">
        <v>4443511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3543577</v>
      </c>
      <c r="S290" s="3">
        <v>3543577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443201</v>
      </c>
      <c r="Y290" s="3">
        <v>443201</v>
      </c>
      <c r="Z290" s="4">
        <v>443201</v>
      </c>
      <c r="AA290" s="4">
        <v>443201</v>
      </c>
      <c r="AB290" s="4">
        <v>443201</v>
      </c>
      <c r="AC290" s="4">
        <v>443202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2227505</v>
      </c>
      <c r="AI290" s="4">
        <v>2670706</v>
      </c>
      <c r="AJ290" s="4">
        <v>3113907</v>
      </c>
      <c r="AK290" s="4">
        <v>3557108</v>
      </c>
      <c r="AL290" s="4">
        <v>4000309</v>
      </c>
      <c r="AM290" s="4">
        <v>4443511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8836</v>
      </c>
      <c r="H291" s="3">
        <v>0</v>
      </c>
      <c r="I291" s="3">
        <v>1493902</v>
      </c>
      <c r="J291" s="3">
        <v>1485066</v>
      </c>
      <c r="K291" s="3">
        <v>1485066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857888</v>
      </c>
      <c r="S291" s="3">
        <v>857888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147918</v>
      </c>
      <c r="Y291" s="3">
        <v>147918</v>
      </c>
      <c r="Z291" s="4">
        <v>147918</v>
      </c>
      <c r="AA291" s="4">
        <v>147918</v>
      </c>
      <c r="AB291" s="4">
        <v>147918</v>
      </c>
      <c r="AC291" s="4">
        <v>147916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745478</v>
      </c>
      <c r="AI291" s="4">
        <v>893396</v>
      </c>
      <c r="AJ291" s="4">
        <v>1041314</v>
      </c>
      <c r="AK291" s="4">
        <v>1189232</v>
      </c>
      <c r="AL291" s="4">
        <v>1337150</v>
      </c>
      <c r="AM291" s="4">
        <v>1485066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80002</v>
      </c>
      <c r="H292" s="1">
        <v>0</v>
      </c>
      <c r="I292" s="3">
        <v>20767449</v>
      </c>
      <c r="J292" s="3">
        <v>20687447</v>
      </c>
      <c r="K292" s="3">
        <v>20687447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16388979</v>
      </c>
      <c r="S292" s="3">
        <v>16388979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2063411</v>
      </c>
      <c r="Y292" s="3">
        <v>2063411</v>
      </c>
      <c r="Z292" s="4">
        <v>2063411</v>
      </c>
      <c r="AA292" s="4">
        <v>2063411</v>
      </c>
      <c r="AB292" s="4">
        <v>2063411</v>
      </c>
      <c r="AC292" s="4">
        <v>2063412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10370391</v>
      </c>
      <c r="AI292" s="4">
        <v>12433802</v>
      </c>
      <c r="AJ292" s="4">
        <v>14497213</v>
      </c>
      <c r="AK292" s="4">
        <v>16560624</v>
      </c>
      <c r="AL292" s="4">
        <v>18624035</v>
      </c>
      <c r="AM292" s="4">
        <v>20687447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22321</v>
      </c>
      <c r="H293" s="1">
        <v>0</v>
      </c>
      <c r="I293" s="3">
        <v>5891641</v>
      </c>
      <c r="J293" s="3">
        <v>5869320</v>
      </c>
      <c r="K293" s="3">
        <v>5869320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4636155</v>
      </c>
      <c r="S293" s="3">
        <v>4636155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585444</v>
      </c>
      <c r="Y293" s="3">
        <v>585444</v>
      </c>
      <c r="Z293" s="4">
        <v>585444</v>
      </c>
      <c r="AA293" s="4">
        <v>585444</v>
      </c>
      <c r="AB293" s="4">
        <v>585444</v>
      </c>
      <c r="AC293" s="4">
        <v>585444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2942100</v>
      </c>
      <c r="AI293" s="4">
        <v>3527544</v>
      </c>
      <c r="AJ293" s="4">
        <v>4112988</v>
      </c>
      <c r="AK293" s="4">
        <v>4698432</v>
      </c>
      <c r="AL293" s="4">
        <v>5283876</v>
      </c>
      <c r="AM293" s="4">
        <v>5869320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18511</v>
      </c>
      <c r="H294" s="1">
        <v>0</v>
      </c>
      <c r="I294" s="3">
        <v>4888473</v>
      </c>
      <c r="J294" s="3">
        <v>4869962</v>
      </c>
      <c r="K294" s="3">
        <v>4869962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3843450</v>
      </c>
      <c r="S294" s="3">
        <v>3843450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485762</v>
      </c>
      <c r="Y294" s="3">
        <v>485762</v>
      </c>
      <c r="Z294" s="4">
        <v>485763</v>
      </c>
      <c r="AA294" s="4">
        <v>485763</v>
      </c>
      <c r="AB294" s="4">
        <v>485763</v>
      </c>
      <c r="AC294" s="4">
        <v>485761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2441150</v>
      </c>
      <c r="AI294" s="4">
        <v>2926912</v>
      </c>
      <c r="AJ294" s="4">
        <v>3412675</v>
      </c>
      <c r="AK294" s="4">
        <v>3898438</v>
      </c>
      <c r="AL294" s="4">
        <v>4384201</v>
      </c>
      <c r="AM294" s="4">
        <v>4869962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6485</v>
      </c>
      <c r="H295" s="1">
        <v>0</v>
      </c>
      <c r="I295" s="3">
        <v>1685621</v>
      </c>
      <c r="J295" s="3">
        <v>1679136</v>
      </c>
      <c r="K295" s="3">
        <v>1679136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1315892</v>
      </c>
      <c r="S295" s="3">
        <v>1315892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167481</v>
      </c>
      <c r="Y295" s="3">
        <v>167481</v>
      </c>
      <c r="Z295" s="4">
        <v>167482</v>
      </c>
      <c r="AA295" s="4">
        <v>167482</v>
      </c>
      <c r="AB295" s="4">
        <v>167482</v>
      </c>
      <c r="AC295" s="4">
        <v>167480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841729</v>
      </c>
      <c r="AI295" s="4">
        <v>1009210</v>
      </c>
      <c r="AJ295" s="4">
        <v>1176692</v>
      </c>
      <c r="AK295" s="4">
        <v>1344174</v>
      </c>
      <c r="AL295" s="4">
        <v>1511656</v>
      </c>
      <c r="AM295" s="4">
        <v>1679136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36756</v>
      </c>
      <c r="H296" s="1">
        <v>0</v>
      </c>
      <c r="I296" s="3">
        <v>10272158</v>
      </c>
      <c r="J296" s="3">
        <v>10235402</v>
      </c>
      <c r="K296" s="3">
        <v>10235402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8176442</v>
      </c>
      <c r="S296" s="3">
        <v>8176442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1021090</v>
      </c>
      <c r="Y296" s="3">
        <v>1021090</v>
      </c>
      <c r="Z296" s="4">
        <v>1021090</v>
      </c>
      <c r="AA296" s="4">
        <v>1021090</v>
      </c>
      <c r="AB296" s="4">
        <v>1021090</v>
      </c>
      <c r="AC296" s="4">
        <v>1021088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5129954</v>
      </c>
      <c r="AI296" s="4">
        <v>6151044</v>
      </c>
      <c r="AJ296" s="4">
        <v>7172134</v>
      </c>
      <c r="AK296" s="4">
        <v>8193224</v>
      </c>
      <c r="AL296" s="4">
        <v>9214314</v>
      </c>
      <c r="AM296" s="4">
        <v>10235402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10903</v>
      </c>
      <c r="H297" s="1">
        <v>0</v>
      </c>
      <c r="I297" s="3">
        <v>3144392</v>
      </c>
      <c r="J297" s="3">
        <v>3133489</v>
      </c>
      <c r="K297" s="3">
        <v>3133489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2458306</v>
      </c>
      <c r="S297" s="3">
        <v>2458306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312622</v>
      </c>
      <c r="Y297" s="3">
        <v>312622</v>
      </c>
      <c r="Z297" s="4">
        <v>312622</v>
      </c>
      <c r="AA297" s="4">
        <v>312622</v>
      </c>
      <c r="AB297" s="4">
        <v>312622</v>
      </c>
      <c r="AC297" s="4">
        <v>312623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1570378</v>
      </c>
      <c r="AI297" s="4">
        <v>1883000</v>
      </c>
      <c r="AJ297" s="4">
        <v>2195622</v>
      </c>
      <c r="AK297" s="4">
        <v>2508244</v>
      </c>
      <c r="AL297" s="4">
        <v>2820866</v>
      </c>
      <c r="AM297" s="4">
        <v>3133489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18692</v>
      </c>
      <c r="H298" s="3">
        <v>0</v>
      </c>
      <c r="I298" s="3">
        <v>4488328</v>
      </c>
      <c r="J298" s="3">
        <v>4469636</v>
      </c>
      <c r="K298" s="3">
        <v>4469636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3403290</v>
      </c>
      <c r="S298" s="3">
        <v>3403290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445717</v>
      </c>
      <c r="Y298" s="3">
        <v>445717</v>
      </c>
      <c r="Z298" s="4">
        <v>445718</v>
      </c>
      <c r="AA298" s="4">
        <v>445718</v>
      </c>
      <c r="AB298" s="4">
        <v>445718</v>
      </c>
      <c r="AC298" s="4">
        <v>445716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2241049</v>
      </c>
      <c r="AI298" s="4">
        <v>2686766</v>
      </c>
      <c r="AJ298" s="4">
        <v>3132484</v>
      </c>
      <c r="AK298" s="4">
        <v>3578202</v>
      </c>
      <c r="AL298" s="4">
        <v>4023920</v>
      </c>
      <c r="AM298" s="4">
        <v>4469636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13238</v>
      </c>
      <c r="H299" s="1">
        <v>0</v>
      </c>
      <c r="I299" s="3">
        <v>3646831</v>
      </c>
      <c r="J299" s="3">
        <v>3633593</v>
      </c>
      <c r="K299" s="3">
        <v>3633593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2883115</v>
      </c>
      <c r="S299" s="3">
        <v>2883115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362477</v>
      </c>
      <c r="Y299" s="3">
        <v>362477</v>
      </c>
      <c r="Z299" s="4">
        <v>362477</v>
      </c>
      <c r="AA299" s="4">
        <v>362477</v>
      </c>
      <c r="AB299" s="4">
        <v>362477</v>
      </c>
      <c r="AC299" s="4">
        <v>362476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1821209</v>
      </c>
      <c r="AI299" s="4">
        <v>2183686</v>
      </c>
      <c r="AJ299" s="4">
        <v>2546163</v>
      </c>
      <c r="AK299" s="4">
        <v>2908640</v>
      </c>
      <c r="AL299" s="4">
        <v>3271117</v>
      </c>
      <c r="AM299" s="4">
        <v>3633593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16076</v>
      </c>
      <c r="H300" s="1">
        <v>0</v>
      </c>
      <c r="I300" s="3">
        <v>4579940</v>
      </c>
      <c r="J300" s="3">
        <v>4563864</v>
      </c>
      <c r="K300" s="3">
        <v>4563864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3654424</v>
      </c>
      <c r="S300" s="3">
        <v>3654424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455315</v>
      </c>
      <c r="Y300" s="3">
        <v>455315</v>
      </c>
      <c r="Z300" s="4">
        <v>455315</v>
      </c>
      <c r="AA300" s="4">
        <v>455315</v>
      </c>
      <c r="AB300" s="4">
        <v>455315</v>
      </c>
      <c r="AC300" s="4">
        <v>455313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2287291</v>
      </c>
      <c r="AI300" s="4">
        <v>2742606</v>
      </c>
      <c r="AJ300" s="4">
        <v>3197921</v>
      </c>
      <c r="AK300" s="4">
        <v>3653236</v>
      </c>
      <c r="AL300" s="4">
        <v>4108551</v>
      </c>
      <c r="AM300" s="4">
        <v>4563864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38374</v>
      </c>
      <c r="H301" s="3">
        <v>0</v>
      </c>
      <c r="I301" s="3">
        <v>11531725</v>
      </c>
      <c r="J301" s="3">
        <v>11493351</v>
      </c>
      <c r="K301" s="3">
        <v>11493351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9325095</v>
      </c>
      <c r="S301" s="3">
        <v>9325095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1146777</v>
      </c>
      <c r="Y301" s="3">
        <v>1146777</v>
      </c>
      <c r="Z301" s="4">
        <v>1146776</v>
      </c>
      <c r="AA301" s="4">
        <v>1146776</v>
      </c>
      <c r="AB301" s="4">
        <v>1146776</v>
      </c>
      <c r="AC301" s="4">
        <v>1146777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5759469</v>
      </c>
      <c r="AI301" s="4">
        <v>6906246</v>
      </c>
      <c r="AJ301" s="4">
        <v>8053022</v>
      </c>
      <c r="AK301" s="4">
        <v>9199798</v>
      </c>
      <c r="AL301" s="4">
        <v>10346574</v>
      </c>
      <c r="AM301" s="4">
        <v>11493351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252419</v>
      </c>
      <c r="H302" s="1">
        <v>0</v>
      </c>
      <c r="I302" s="3">
        <v>84134134</v>
      </c>
      <c r="J302" s="3">
        <v>83881715</v>
      </c>
      <c r="K302" s="3">
        <v>83881715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70561674</v>
      </c>
      <c r="S302" s="3">
        <v>70561674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8371344</v>
      </c>
      <c r="Y302" s="3">
        <v>8371344</v>
      </c>
      <c r="Z302" s="4">
        <v>8371344</v>
      </c>
      <c r="AA302" s="4">
        <v>8371344</v>
      </c>
      <c r="AB302" s="4">
        <v>8371344</v>
      </c>
      <c r="AC302" s="4">
        <v>8371343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42024996</v>
      </c>
      <c r="AI302" s="4">
        <v>50396340</v>
      </c>
      <c r="AJ302" s="4">
        <v>58767684</v>
      </c>
      <c r="AK302" s="4">
        <v>67139028</v>
      </c>
      <c r="AL302" s="4">
        <v>75510372</v>
      </c>
      <c r="AM302" s="4">
        <v>83881715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284916</v>
      </c>
      <c r="H303" s="1">
        <v>0</v>
      </c>
      <c r="I303" s="3">
        <v>69094713</v>
      </c>
      <c r="J303" s="3">
        <v>68809797</v>
      </c>
      <c r="K303" s="3">
        <v>68809797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56140520</v>
      </c>
      <c r="S303" s="3">
        <v>56140520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6861986</v>
      </c>
      <c r="Y303" s="3">
        <v>6861986</v>
      </c>
      <c r="Z303" s="4">
        <v>6861985</v>
      </c>
      <c r="AA303" s="4">
        <v>6861985</v>
      </c>
      <c r="AB303" s="4">
        <v>6861985</v>
      </c>
      <c r="AC303" s="4">
        <v>6861986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34499870</v>
      </c>
      <c r="AI303" s="4">
        <v>41361856</v>
      </c>
      <c r="AJ303" s="4">
        <v>48223841</v>
      </c>
      <c r="AK303" s="4">
        <v>55085826</v>
      </c>
      <c r="AL303" s="4">
        <v>61947811</v>
      </c>
      <c r="AM303" s="4">
        <v>68809797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50336</v>
      </c>
      <c r="H304" s="3">
        <v>0</v>
      </c>
      <c r="I304" s="3">
        <v>13747854</v>
      </c>
      <c r="J304" s="3">
        <v>13697518</v>
      </c>
      <c r="K304" s="3">
        <v>13697518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10912844</v>
      </c>
      <c r="S304" s="3">
        <v>10912844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1366396</v>
      </c>
      <c r="Y304" s="3">
        <v>1366396</v>
      </c>
      <c r="Z304" s="4">
        <v>1366397</v>
      </c>
      <c r="AA304" s="4">
        <v>1366397</v>
      </c>
      <c r="AB304" s="4">
        <v>1366397</v>
      </c>
      <c r="AC304" s="4">
        <v>1366395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6865536</v>
      </c>
      <c r="AI304" s="4">
        <v>8231932</v>
      </c>
      <c r="AJ304" s="4">
        <v>9598329</v>
      </c>
      <c r="AK304" s="4">
        <v>10964726</v>
      </c>
      <c r="AL304" s="4">
        <v>12331123</v>
      </c>
      <c r="AM304" s="4">
        <v>13697518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12950</v>
      </c>
      <c r="H305" s="1">
        <v>0</v>
      </c>
      <c r="I305" s="3">
        <v>3313112</v>
      </c>
      <c r="J305" s="3">
        <v>3300162</v>
      </c>
      <c r="K305" s="3">
        <v>3300162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2459443</v>
      </c>
      <c r="S305" s="3">
        <v>2459443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329153</v>
      </c>
      <c r="Y305" s="3">
        <v>329153</v>
      </c>
      <c r="Z305" s="4">
        <v>329153</v>
      </c>
      <c r="AA305" s="4">
        <v>329153</v>
      </c>
      <c r="AB305" s="4">
        <v>329153</v>
      </c>
      <c r="AC305" s="4">
        <v>329153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1654397</v>
      </c>
      <c r="AI305" s="4">
        <v>1983550</v>
      </c>
      <c r="AJ305" s="4">
        <v>2312703</v>
      </c>
      <c r="AK305" s="4">
        <v>2641856</v>
      </c>
      <c r="AL305" s="4">
        <v>2971009</v>
      </c>
      <c r="AM305" s="4">
        <v>3300162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41331</v>
      </c>
      <c r="H306" s="1">
        <v>0</v>
      </c>
      <c r="I306" s="3">
        <v>12257328</v>
      </c>
      <c r="J306" s="3">
        <v>12215997</v>
      </c>
      <c r="K306" s="3">
        <v>12215997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9836733</v>
      </c>
      <c r="S306" s="3">
        <v>9836733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1218844</v>
      </c>
      <c r="Y306" s="3">
        <v>1218844</v>
      </c>
      <c r="Z306" s="4">
        <v>1218844</v>
      </c>
      <c r="AA306" s="4">
        <v>1218844</v>
      </c>
      <c r="AB306" s="4">
        <v>1218844</v>
      </c>
      <c r="AC306" s="4">
        <v>1218845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6121776</v>
      </c>
      <c r="AI306" s="4">
        <v>7340620</v>
      </c>
      <c r="AJ306" s="4">
        <v>8559464</v>
      </c>
      <c r="AK306" s="4">
        <v>9778308</v>
      </c>
      <c r="AL306" s="4">
        <v>10997152</v>
      </c>
      <c r="AM306" s="4">
        <v>12215997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7292</v>
      </c>
      <c r="H307" s="1">
        <v>0</v>
      </c>
      <c r="I307" s="3">
        <v>1548551</v>
      </c>
      <c r="J307" s="3">
        <v>1541259</v>
      </c>
      <c r="K307" s="3">
        <v>1541259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1079146</v>
      </c>
      <c r="S307" s="3">
        <v>1079146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153640</v>
      </c>
      <c r="Y307" s="3">
        <v>153640</v>
      </c>
      <c r="Z307" s="4">
        <v>153640</v>
      </c>
      <c r="AA307" s="4">
        <v>153640</v>
      </c>
      <c r="AB307" s="4">
        <v>153640</v>
      </c>
      <c r="AC307" s="4">
        <v>153639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773060</v>
      </c>
      <c r="AI307" s="4">
        <v>926700</v>
      </c>
      <c r="AJ307" s="4">
        <v>1080340</v>
      </c>
      <c r="AK307" s="4">
        <v>1233980</v>
      </c>
      <c r="AL307" s="4">
        <v>1387620</v>
      </c>
      <c r="AM307" s="4">
        <v>1541259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18003</v>
      </c>
      <c r="H308" s="1">
        <v>0</v>
      </c>
      <c r="I308" s="3">
        <v>4302806</v>
      </c>
      <c r="J308" s="3">
        <v>4284803</v>
      </c>
      <c r="K308" s="3">
        <v>4284803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3277039</v>
      </c>
      <c r="S308" s="3">
        <v>3277039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427280</v>
      </c>
      <c r="Y308" s="3">
        <v>427280</v>
      </c>
      <c r="Z308" s="4">
        <v>427280</v>
      </c>
      <c r="AA308" s="4">
        <v>427280</v>
      </c>
      <c r="AB308" s="4">
        <v>427280</v>
      </c>
      <c r="AC308" s="4">
        <v>427279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2148404</v>
      </c>
      <c r="AI308" s="4">
        <v>2575684</v>
      </c>
      <c r="AJ308" s="4">
        <v>3002964</v>
      </c>
      <c r="AK308" s="4">
        <v>3430244</v>
      </c>
      <c r="AL308" s="4">
        <v>3857524</v>
      </c>
      <c r="AM308" s="4">
        <v>4284803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10570</v>
      </c>
      <c r="H309" s="1">
        <v>0</v>
      </c>
      <c r="I309" s="3">
        <v>2972806</v>
      </c>
      <c r="J309" s="3">
        <v>2962236</v>
      </c>
      <c r="K309" s="3">
        <v>2962236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2198830</v>
      </c>
      <c r="S309" s="3">
        <v>2198830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295519</v>
      </c>
      <c r="Y309" s="3">
        <v>295519</v>
      </c>
      <c r="Z309" s="4">
        <v>295519</v>
      </c>
      <c r="AA309" s="4">
        <v>295519</v>
      </c>
      <c r="AB309" s="4">
        <v>295519</v>
      </c>
      <c r="AC309" s="4">
        <v>295517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1484643</v>
      </c>
      <c r="AI309" s="4">
        <v>1780162</v>
      </c>
      <c r="AJ309" s="4">
        <v>2075681</v>
      </c>
      <c r="AK309" s="4">
        <v>2371200</v>
      </c>
      <c r="AL309" s="4">
        <v>2666719</v>
      </c>
      <c r="AM309" s="4">
        <v>2962236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6223</v>
      </c>
      <c r="H310" s="3">
        <v>0</v>
      </c>
      <c r="I310" s="3">
        <v>1420353</v>
      </c>
      <c r="J310" s="3">
        <v>1414130</v>
      </c>
      <c r="K310" s="3">
        <v>1414130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1078349</v>
      </c>
      <c r="S310" s="3">
        <v>1078349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140998</v>
      </c>
      <c r="Y310" s="3">
        <v>140998</v>
      </c>
      <c r="Z310" s="4">
        <v>140999</v>
      </c>
      <c r="AA310" s="4">
        <v>140999</v>
      </c>
      <c r="AB310" s="4">
        <v>140999</v>
      </c>
      <c r="AC310" s="4">
        <v>140997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709138</v>
      </c>
      <c r="AI310" s="4">
        <v>850136</v>
      </c>
      <c r="AJ310" s="4">
        <v>991135</v>
      </c>
      <c r="AK310" s="4">
        <v>1132134</v>
      </c>
      <c r="AL310" s="4">
        <v>1273133</v>
      </c>
      <c r="AM310" s="4">
        <v>1414130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33238</v>
      </c>
      <c r="H311" s="1">
        <v>0</v>
      </c>
      <c r="I311" s="3">
        <v>8423227</v>
      </c>
      <c r="J311" s="3">
        <v>8389989</v>
      </c>
      <c r="K311" s="3">
        <v>8389989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6622321</v>
      </c>
      <c r="S311" s="3">
        <v>6622321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836783</v>
      </c>
      <c r="Y311" s="3">
        <v>836783</v>
      </c>
      <c r="Z311" s="4">
        <v>836783</v>
      </c>
      <c r="AA311" s="4">
        <v>836783</v>
      </c>
      <c r="AB311" s="4">
        <v>836783</v>
      </c>
      <c r="AC311" s="4">
        <v>836782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4206075</v>
      </c>
      <c r="AI311" s="4">
        <v>5042858</v>
      </c>
      <c r="AJ311" s="4">
        <v>5879641</v>
      </c>
      <c r="AK311" s="4">
        <v>6716424</v>
      </c>
      <c r="AL311" s="4">
        <v>7553207</v>
      </c>
      <c r="AM311" s="4">
        <v>8389989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209508</v>
      </c>
      <c r="H312" s="1">
        <v>0</v>
      </c>
      <c r="I312" s="3">
        <v>46740187</v>
      </c>
      <c r="J312" s="3">
        <v>46530679</v>
      </c>
      <c r="K312" s="3">
        <v>46530679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35608818</v>
      </c>
      <c r="S312" s="3">
        <v>35608818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4639101</v>
      </c>
      <c r="Y312" s="3">
        <v>4639101</v>
      </c>
      <c r="Z312" s="4">
        <v>4639100</v>
      </c>
      <c r="AA312" s="4">
        <v>4639100</v>
      </c>
      <c r="AB312" s="4">
        <v>4639100</v>
      </c>
      <c r="AC312" s="4">
        <v>4639101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23335177</v>
      </c>
      <c r="AI312" s="4">
        <v>27974278</v>
      </c>
      <c r="AJ312" s="4">
        <v>32613378</v>
      </c>
      <c r="AK312" s="4">
        <v>37252478</v>
      </c>
      <c r="AL312" s="4">
        <v>41891578</v>
      </c>
      <c r="AM312" s="4">
        <v>46530679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75957</v>
      </c>
      <c r="H313" s="1">
        <v>0</v>
      </c>
      <c r="I313" s="3">
        <v>18873546</v>
      </c>
      <c r="J313" s="3">
        <v>18797589</v>
      </c>
      <c r="K313" s="3">
        <v>18797589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14293299</v>
      </c>
      <c r="S313" s="3">
        <v>14293299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1874695</v>
      </c>
      <c r="Y313" s="3">
        <v>1874695</v>
      </c>
      <c r="Z313" s="4">
        <v>1874695</v>
      </c>
      <c r="AA313" s="4">
        <v>1874695</v>
      </c>
      <c r="AB313" s="4">
        <v>1874695</v>
      </c>
      <c r="AC313" s="4">
        <v>1874694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9424115</v>
      </c>
      <c r="AI313" s="4">
        <v>11298810</v>
      </c>
      <c r="AJ313" s="4">
        <v>13173505</v>
      </c>
      <c r="AK313" s="4">
        <v>15048200</v>
      </c>
      <c r="AL313" s="4">
        <v>16922895</v>
      </c>
      <c r="AM313" s="4">
        <v>18797589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8069</v>
      </c>
      <c r="H314" s="3">
        <v>0</v>
      </c>
      <c r="I314" s="3">
        <v>1684852</v>
      </c>
      <c r="J314" s="3">
        <v>1676783</v>
      </c>
      <c r="K314" s="3">
        <v>1676783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1229505</v>
      </c>
      <c r="S314" s="3">
        <v>1229505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167141</v>
      </c>
      <c r="Y314" s="3">
        <v>167141</v>
      </c>
      <c r="Z314" s="4">
        <v>167140</v>
      </c>
      <c r="AA314" s="4">
        <v>167140</v>
      </c>
      <c r="AB314" s="4">
        <v>167140</v>
      </c>
      <c r="AC314" s="4">
        <v>167141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841081</v>
      </c>
      <c r="AI314" s="4">
        <v>1008222</v>
      </c>
      <c r="AJ314" s="4">
        <v>1175362</v>
      </c>
      <c r="AK314" s="4">
        <v>1342502</v>
      </c>
      <c r="AL314" s="4">
        <v>1509642</v>
      </c>
      <c r="AM314" s="4">
        <v>1676783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29419</v>
      </c>
      <c r="H315" s="3">
        <v>0</v>
      </c>
      <c r="I315" s="3">
        <v>9378376</v>
      </c>
      <c r="J315" s="3">
        <v>9348957</v>
      </c>
      <c r="K315" s="3">
        <v>9348957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7609815</v>
      </c>
      <c r="S315" s="3">
        <v>7609815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932934</v>
      </c>
      <c r="Y315" s="3">
        <v>932934</v>
      </c>
      <c r="Z315" s="4">
        <v>932934</v>
      </c>
      <c r="AA315" s="4">
        <v>932934</v>
      </c>
      <c r="AB315" s="4">
        <v>932934</v>
      </c>
      <c r="AC315" s="4">
        <v>932935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4684286</v>
      </c>
      <c r="AI315" s="4">
        <v>5617220</v>
      </c>
      <c r="AJ315" s="4">
        <v>6550154</v>
      </c>
      <c r="AK315" s="4">
        <v>7483088</v>
      </c>
      <c r="AL315" s="4">
        <v>8416022</v>
      </c>
      <c r="AM315" s="4">
        <v>9348957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22343</v>
      </c>
      <c r="H316" s="1">
        <v>0</v>
      </c>
      <c r="I316" s="3">
        <v>4980758</v>
      </c>
      <c r="J316" s="3">
        <v>4958415</v>
      </c>
      <c r="K316" s="3">
        <v>4958415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3730018</v>
      </c>
      <c r="S316" s="3">
        <v>3730018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494352</v>
      </c>
      <c r="Y316" s="3">
        <v>494352</v>
      </c>
      <c r="Z316" s="4">
        <v>494352</v>
      </c>
      <c r="AA316" s="4">
        <v>494352</v>
      </c>
      <c r="AB316" s="4">
        <v>494352</v>
      </c>
      <c r="AC316" s="4">
        <v>494351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2486656</v>
      </c>
      <c r="AI316" s="4">
        <v>2981008</v>
      </c>
      <c r="AJ316" s="4">
        <v>3475360</v>
      </c>
      <c r="AK316" s="4">
        <v>3969712</v>
      </c>
      <c r="AL316" s="4">
        <v>4464064</v>
      </c>
      <c r="AM316" s="4">
        <v>4958415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19366</v>
      </c>
      <c r="H317" s="3">
        <v>0</v>
      </c>
      <c r="I317" s="3">
        <v>5145283</v>
      </c>
      <c r="J317" s="3">
        <v>5125917</v>
      </c>
      <c r="K317" s="3">
        <v>5125917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4051583</v>
      </c>
      <c r="S317" s="3">
        <v>4051583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511301</v>
      </c>
      <c r="Y317" s="3">
        <v>511301</v>
      </c>
      <c r="Z317" s="4">
        <v>511301</v>
      </c>
      <c r="AA317" s="4">
        <v>511301</v>
      </c>
      <c r="AB317" s="4">
        <v>511301</v>
      </c>
      <c r="AC317" s="4">
        <v>511300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2569413</v>
      </c>
      <c r="AI317" s="4">
        <v>3080714</v>
      </c>
      <c r="AJ317" s="4">
        <v>3592015</v>
      </c>
      <c r="AK317" s="4">
        <v>4103316</v>
      </c>
      <c r="AL317" s="4">
        <v>4614617</v>
      </c>
      <c r="AM317" s="4">
        <v>5125917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14969</v>
      </c>
      <c r="H318" s="3">
        <v>0</v>
      </c>
      <c r="I318" s="3">
        <v>3915371</v>
      </c>
      <c r="J318" s="3">
        <v>3900402</v>
      </c>
      <c r="K318" s="3">
        <v>3900402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3017726</v>
      </c>
      <c r="S318" s="3">
        <v>3017726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389042</v>
      </c>
      <c r="Y318" s="3">
        <v>389042</v>
      </c>
      <c r="Z318" s="4">
        <v>389043</v>
      </c>
      <c r="AA318" s="4">
        <v>389043</v>
      </c>
      <c r="AB318" s="4">
        <v>389043</v>
      </c>
      <c r="AC318" s="4">
        <v>389041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1955190</v>
      </c>
      <c r="AI318" s="4">
        <v>2344232</v>
      </c>
      <c r="AJ318" s="4">
        <v>2733275</v>
      </c>
      <c r="AK318" s="4">
        <v>3122318</v>
      </c>
      <c r="AL318" s="4">
        <v>3511361</v>
      </c>
      <c r="AM318" s="4">
        <v>3900402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19711</v>
      </c>
      <c r="H319" s="1">
        <v>0</v>
      </c>
      <c r="I319" s="3">
        <v>6362559</v>
      </c>
      <c r="J319" s="3">
        <v>6342848</v>
      </c>
      <c r="K319" s="3">
        <v>6342848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5180198</v>
      </c>
      <c r="S319" s="3">
        <v>5180198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632971</v>
      </c>
      <c r="Y319" s="3">
        <v>632971</v>
      </c>
      <c r="Z319" s="4">
        <v>632971</v>
      </c>
      <c r="AA319" s="4">
        <v>632971</v>
      </c>
      <c r="AB319" s="4">
        <v>632971</v>
      </c>
      <c r="AC319" s="4">
        <v>632969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3177995</v>
      </c>
      <c r="AI319" s="4">
        <v>3810966</v>
      </c>
      <c r="AJ319" s="4">
        <v>4443937</v>
      </c>
      <c r="AK319" s="4">
        <v>5076908</v>
      </c>
      <c r="AL319" s="4">
        <v>5709879</v>
      </c>
      <c r="AM319" s="4">
        <v>6342848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12646</v>
      </c>
      <c r="H320" s="1">
        <v>0</v>
      </c>
      <c r="I320" s="3">
        <v>2759055</v>
      </c>
      <c r="J320" s="3">
        <v>2746409</v>
      </c>
      <c r="K320" s="3">
        <v>2746409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2008376</v>
      </c>
      <c r="S320" s="3">
        <v>2008376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273798</v>
      </c>
      <c r="Y320" s="3">
        <v>273798</v>
      </c>
      <c r="Z320" s="4">
        <v>273797</v>
      </c>
      <c r="AA320" s="4">
        <v>273797</v>
      </c>
      <c r="AB320" s="4">
        <v>273797</v>
      </c>
      <c r="AC320" s="4">
        <v>273798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1377422</v>
      </c>
      <c r="AI320" s="4">
        <v>1651220</v>
      </c>
      <c r="AJ320" s="4">
        <v>1925017</v>
      </c>
      <c r="AK320" s="4">
        <v>2198814</v>
      </c>
      <c r="AL320" s="4">
        <v>2472611</v>
      </c>
      <c r="AM320" s="4">
        <v>2746409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4444</v>
      </c>
      <c r="H321" s="3">
        <v>0</v>
      </c>
      <c r="I321" s="3">
        <v>1049984</v>
      </c>
      <c r="J321" s="3">
        <v>1045540</v>
      </c>
      <c r="K321" s="3">
        <v>1045540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758370</v>
      </c>
      <c r="S321" s="3">
        <v>758370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104258</v>
      </c>
      <c r="Y321" s="3">
        <v>104258</v>
      </c>
      <c r="Z321" s="4">
        <v>104258</v>
      </c>
      <c r="AA321" s="4">
        <v>104258</v>
      </c>
      <c r="AB321" s="4">
        <v>104258</v>
      </c>
      <c r="AC321" s="4">
        <v>104258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524250</v>
      </c>
      <c r="AI321" s="4">
        <v>628508</v>
      </c>
      <c r="AJ321" s="4">
        <v>732766</v>
      </c>
      <c r="AK321" s="4">
        <v>837024</v>
      </c>
      <c r="AL321" s="4">
        <v>941282</v>
      </c>
      <c r="AM321" s="4">
        <v>1045540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27141</v>
      </c>
      <c r="H322" s="1">
        <v>0</v>
      </c>
      <c r="I322" s="3">
        <v>7022690</v>
      </c>
      <c r="J322" s="3">
        <v>6995549</v>
      </c>
      <c r="K322" s="3">
        <v>6995549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5535230</v>
      </c>
      <c r="S322" s="3">
        <v>5535230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697746</v>
      </c>
      <c r="Y322" s="3">
        <v>697746</v>
      </c>
      <c r="Z322" s="4">
        <v>697745</v>
      </c>
      <c r="AA322" s="4">
        <v>697745</v>
      </c>
      <c r="AB322" s="4">
        <v>697745</v>
      </c>
      <c r="AC322" s="4">
        <v>697746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3506822</v>
      </c>
      <c r="AI322" s="4">
        <v>4204568</v>
      </c>
      <c r="AJ322" s="4">
        <v>4902313</v>
      </c>
      <c r="AK322" s="4">
        <v>5600058</v>
      </c>
      <c r="AL322" s="4">
        <v>6297803</v>
      </c>
      <c r="AM322" s="4">
        <v>6995549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20034</v>
      </c>
      <c r="H323" s="1">
        <v>0</v>
      </c>
      <c r="I323" s="3">
        <v>5549630</v>
      </c>
      <c r="J323" s="3">
        <v>5529596</v>
      </c>
      <c r="K323" s="3">
        <v>5529596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4466879</v>
      </c>
      <c r="S323" s="3">
        <v>4466879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551624</v>
      </c>
      <c r="Y323" s="3">
        <v>551624</v>
      </c>
      <c r="Z323" s="4">
        <v>551624</v>
      </c>
      <c r="AA323" s="4">
        <v>551624</v>
      </c>
      <c r="AB323" s="4">
        <v>551624</v>
      </c>
      <c r="AC323" s="4">
        <v>551624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2771476</v>
      </c>
      <c r="AI323" s="4">
        <v>3323100</v>
      </c>
      <c r="AJ323" s="4">
        <v>3874724</v>
      </c>
      <c r="AK323" s="4">
        <v>4426348</v>
      </c>
      <c r="AL323" s="4">
        <v>4977972</v>
      </c>
      <c r="AM323" s="4">
        <v>5529596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7459</v>
      </c>
      <c r="H324" s="3">
        <v>0</v>
      </c>
      <c r="I324" s="3">
        <v>1963372</v>
      </c>
      <c r="J324" s="3">
        <v>1955913</v>
      </c>
      <c r="K324" s="3">
        <v>1955913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1512843</v>
      </c>
      <c r="S324" s="3">
        <v>1512843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195094</v>
      </c>
      <c r="Y324" s="3">
        <v>195094</v>
      </c>
      <c r="Z324" s="4">
        <v>195094</v>
      </c>
      <c r="AA324" s="4">
        <v>195094</v>
      </c>
      <c r="AB324" s="4">
        <v>195094</v>
      </c>
      <c r="AC324" s="4">
        <v>195095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980442</v>
      </c>
      <c r="AI324" s="4">
        <v>1175536</v>
      </c>
      <c r="AJ324" s="4">
        <v>1370630</v>
      </c>
      <c r="AK324" s="4">
        <v>1565724</v>
      </c>
      <c r="AL324" s="4">
        <v>1760818</v>
      </c>
      <c r="AM324" s="4">
        <v>1955913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39659</v>
      </c>
      <c r="H325" s="1">
        <v>0</v>
      </c>
      <c r="I325" s="3">
        <v>10918778</v>
      </c>
      <c r="J325" s="3">
        <v>10879119</v>
      </c>
      <c r="K325" s="3">
        <v>10879119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8774032</v>
      </c>
      <c r="S325" s="3">
        <v>8774032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1085268</v>
      </c>
      <c r="Y325" s="3">
        <v>1085268</v>
      </c>
      <c r="Z325" s="4">
        <v>1085268</v>
      </c>
      <c r="AA325" s="4">
        <v>1085268</v>
      </c>
      <c r="AB325" s="4">
        <v>1085268</v>
      </c>
      <c r="AC325" s="4">
        <v>1085267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5452780</v>
      </c>
      <c r="AI325" s="4">
        <v>6538048</v>
      </c>
      <c r="AJ325" s="4">
        <v>7623316</v>
      </c>
      <c r="AK325" s="4">
        <v>8708584</v>
      </c>
      <c r="AL325" s="4">
        <v>9793852</v>
      </c>
      <c r="AM325" s="4">
        <v>10879119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11171</v>
      </c>
      <c r="H326" s="1">
        <v>0</v>
      </c>
      <c r="I326" s="3">
        <v>3039316</v>
      </c>
      <c r="J326" s="3">
        <v>3028145</v>
      </c>
      <c r="K326" s="3">
        <v>3028145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2338915</v>
      </c>
      <c r="S326" s="3">
        <v>2338915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302070</v>
      </c>
      <c r="Y326" s="3">
        <v>302070</v>
      </c>
      <c r="Z326" s="4">
        <v>302069</v>
      </c>
      <c r="AA326" s="4">
        <v>302069</v>
      </c>
      <c r="AB326" s="4">
        <v>302069</v>
      </c>
      <c r="AC326" s="4">
        <v>302070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1517798</v>
      </c>
      <c r="AI326" s="4">
        <v>1819868</v>
      </c>
      <c r="AJ326" s="4">
        <v>2121937</v>
      </c>
      <c r="AK326" s="4">
        <v>2424006</v>
      </c>
      <c r="AL326" s="4">
        <v>2726075</v>
      </c>
      <c r="AM326" s="4">
        <v>3028145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12613</v>
      </c>
      <c r="H327" s="3">
        <v>0</v>
      </c>
      <c r="I327" s="3">
        <v>3601819</v>
      </c>
      <c r="J327" s="3">
        <v>3589206</v>
      </c>
      <c r="K327" s="3">
        <v>3589206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2883688</v>
      </c>
      <c r="S327" s="3">
        <v>2883688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358080</v>
      </c>
      <c r="Y327" s="3">
        <v>358080</v>
      </c>
      <c r="Z327" s="4">
        <v>358080</v>
      </c>
      <c r="AA327" s="4">
        <v>358080</v>
      </c>
      <c r="AB327" s="4">
        <v>358080</v>
      </c>
      <c r="AC327" s="4">
        <v>358078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1798808</v>
      </c>
      <c r="AI327" s="4">
        <v>2156888</v>
      </c>
      <c r="AJ327" s="4">
        <v>2514968</v>
      </c>
      <c r="AK327" s="4">
        <v>2873048</v>
      </c>
      <c r="AL327" s="4">
        <v>3231128</v>
      </c>
      <c r="AM327" s="4">
        <v>3589206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23913</v>
      </c>
      <c r="H328" s="1">
        <v>0</v>
      </c>
      <c r="I328" s="3">
        <v>6596646</v>
      </c>
      <c r="J328" s="3">
        <v>6572733</v>
      </c>
      <c r="K328" s="3">
        <v>6572733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5218376</v>
      </c>
      <c r="S328" s="3">
        <v>5218376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655679</v>
      </c>
      <c r="Y328" s="3">
        <v>655679</v>
      </c>
      <c r="Z328" s="4">
        <v>655679</v>
      </c>
      <c r="AA328" s="4">
        <v>655679</v>
      </c>
      <c r="AB328" s="4">
        <v>655679</v>
      </c>
      <c r="AC328" s="4">
        <v>655678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3294339</v>
      </c>
      <c r="AI328" s="4">
        <v>3950018</v>
      </c>
      <c r="AJ328" s="4">
        <v>4605697</v>
      </c>
      <c r="AK328" s="4">
        <v>5261376</v>
      </c>
      <c r="AL328" s="4">
        <v>5917055</v>
      </c>
      <c r="AM328" s="4">
        <v>6572733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11500469</v>
      </c>
      <c r="H329" s="3">
        <f t="shared" si="0"/>
        <v>0</v>
      </c>
      <c r="I329" s="3">
        <f t="shared" si="0"/>
        <v>3187731815</v>
      </c>
      <c r="J329" s="3">
        <f t="shared" si="0"/>
        <v>3176231346</v>
      </c>
      <c r="K329" s="3">
        <f t="shared" si="0"/>
        <v>3176231346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2554001459</v>
      </c>
      <c r="S329" s="3">
        <f t="shared" si="0"/>
        <v>2554001459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316856454</v>
      </c>
      <c r="Y329" s="3">
        <f t="shared" si="0"/>
        <v>316856454</v>
      </c>
      <c r="Z329" s="3">
        <f t="shared" si="0"/>
        <v>316856455</v>
      </c>
      <c r="AA329" s="3">
        <f t="shared" si="0"/>
        <v>316856455</v>
      </c>
      <c r="AB329" s="3">
        <f t="shared" si="0"/>
        <v>316856455</v>
      </c>
      <c r="AC329" s="3">
        <f t="shared" si="0"/>
        <v>316856289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1591949238</v>
      </c>
      <c r="AI329" s="3">
        <f t="shared" si="0"/>
        <v>1908805692</v>
      </c>
      <c r="AJ329" s="3">
        <f t="shared" si="0"/>
        <v>2225662147</v>
      </c>
      <c r="AK329" s="3">
        <f t="shared" si="0"/>
        <v>2542518602</v>
      </c>
      <c r="AL329" s="3">
        <f t="shared" si="0"/>
        <v>2859375057</v>
      </c>
      <c r="AM329" s="3">
        <f t="shared" si="0"/>
        <v>3176231346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3" sqref="B23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716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Total'!D334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Total'!D334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-1.7100000008940697</v>
      </c>
      <c r="C26" s="179">
        <v>11500467.289999999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32813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1063652</v>
      </c>
      <c r="C28" s="179">
        <v>1063652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2022-01-11T15:01:56Z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