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6"/>
  <workbookPr/>
  <mc:AlternateContent xmlns:mc="http://schemas.openxmlformats.org/markup-compatibility/2006">
    <mc:Choice Requires="x15">
      <x15ac:absPath xmlns:x15ac="http://schemas.microsoft.com/office/spreadsheetml/2010/11/ac" url="G:\Shared drives\IDOE Comm Colleges &amp; Workforce Prep\Communications\Reports\Fall Enrollment Report\Fall Enrollment 2021 Report\"/>
    </mc:Choice>
  </mc:AlternateContent>
  <xr:revisionPtr revIDLastSave="0" documentId="8_{820E8D8D-B12A-4D9F-B0DA-E7C82A24C72F}" xr6:coauthVersionLast="36" xr6:coauthVersionMax="36" xr10:uidLastSave="{00000000-0000-0000-0000-000000000000}"/>
  <bookViews>
    <workbookView xWindow="0" yWindow="0" windowWidth="15200" windowHeight="6930" tabRatio="752" xr2:uid="{00000000-000D-0000-FFFF-FFFF00000000}"/>
  </bookViews>
  <sheets>
    <sheet name="Enrollment since 1965" sheetId="3" r:id="rId1"/>
    <sheet name="Summaries" sheetId="12" r:id="rId2"/>
    <sheet name="5yrs enrollment by college" sheetId="41" r:id="rId3"/>
    <sheet name="5yrs program by college" sheetId="42" r:id="rId4"/>
    <sheet name="Summary of fall semester hours " sheetId="43" r:id="rId5"/>
  </sheets>
  <definedNames>
    <definedName name="_xlnm.Print_Titles" localSheetId="2">'5yrs enrollment by college'!#REF!</definedName>
    <definedName name="_xlnm.Print_Titles" localSheetId="3">'5yrs program by college'!$123:$123</definedName>
  </definedNames>
  <calcPr calcId="191029"/>
</workbook>
</file>

<file path=xl/calcChain.xml><?xml version="1.0" encoding="utf-8"?>
<calcChain xmlns="http://schemas.openxmlformats.org/spreadsheetml/2006/main">
  <c r="E4" i="43" l="1"/>
  <c r="B19" i="43"/>
  <c r="E19" i="43" s="1"/>
  <c r="E18" i="43"/>
  <c r="E17" i="43"/>
  <c r="E16" i="43"/>
  <c r="E15" i="43"/>
  <c r="E14" i="43"/>
  <c r="E13" i="43"/>
  <c r="E12" i="43"/>
  <c r="E11" i="43"/>
  <c r="E10" i="43"/>
  <c r="E9" i="43"/>
  <c r="E8" i="43"/>
  <c r="E7" i="43"/>
  <c r="E6" i="43"/>
  <c r="E5" i="43"/>
  <c r="C20" i="42"/>
  <c r="D20" i="42"/>
  <c r="E20" i="42"/>
  <c r="F20" i="42"/>
  <c r="G20" i="42"/>
  <c r="B20" i="42"/>
  <c r="H19" i="42" l="1"/>
  <c r="H18" i="42"/>
  <c r="H17" i="42"/>
  <c r="H16" i="42"/>
  <c r="H15" i="42"/>
  <c r="H14" i="42"/>
  <c r="H13" i="42"/>
  <c r="H12" i="42"/>
  <c r="H11" i="42"/>
  <c r="H10" i="42"/>
  <c r="H9" i="42"/>
  <c r="H8" i="42"/>
  <c r="H7" i="42"/>
  <c r="H6" i="42"/>
  <c r="H5" i="42"/>
  <c r="C19" i="41"/>
  <c r="B19" i="41"/>
  <c r="D18" i="41"/>
  <c r="D17" i="41"/>
  <c r="D16" i="41"/>
  <c r="D15" i="41"/>
  <c r="D14" i="41"/>
  <c r="D13" i="41"/>
  <c r="D12" i="41"/>
  <c r="D11" i="41"/>
  <c r="D10" i="41"/>
  <c r="D9" i="41"/>
  <c r="D8" i="41"/>
  <c r="D7" i="41"/>
  <c r="D6" i="41"/>
  <c r="D5" i="41"/>
  <c r="D4" i="41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41" i="12"/>
  <c r="C37" i="12"/>
  <c r="D37" i="12"/>
  <c r="E37" i="12"/>
  <c r="F37" i="12"/>
  <c r="C18" i="12"/>
  <c r="D18" i="12"/>
  <c r="E18" i="12"/>
  <c r="F18" i="12"/>
  <c r="H20" i="42" l="1"/>
  <c r="D19" i="41"/>
  <c r="D55" i="12" l="1"/>
  <c r="C55" i="12"/>
  <c r="B55" i="12"/>
  <c r="D54" i="12"/>
  <c r="C54" i="12"/>
  <c r="B54" i="12"/>
  <c r="D53" i="12"/>
  <c r="C53" i="12"/>
  <c r="B53" i="12"/>
  <c r="D52" i="12"/>
  <c r="C52" i="12"/>
  <c r="B52" i="12"/>
  <c r="D51" i="12"/>
  <c r="C51" i="12"/>
  <c r="B51" i="12"/>
  <c r="D50" i="12"/>
  <c r="C50" i="12"/>
  <c r="B50" i="12"/>
  <c r="D49" i="12"/>
  <c r="C49" i="12"/>
  <c r="B49" i="12"/>
  <c r="D48" i="12"/>
  <c r="C48" i="12"/>
  <c r="B48" i="12"/>
  <c r="D47" i="12"/>
  <c r="C47" i="12"/>
  <c r="B47" i="12"/>
  <c r="D46" i="12"/>
  <c r="C46" i="12"/>
  <c r="B46" i="12"/>
  <c r="D45" i="12"/>
  <c r="C45" i="12"/>
  <c r="B45" i="12"/>
  <c r="D44" i="12"/>
  <c r="C44" i="12"/>
  <c r="B44" i="12"/>
  <c r="D43" i="12"/>
  <c r="C43" i="12"/>
  <c r="B43" i="12"/>
  <c r="D42" i="12"/>
  <c r="C42" i="12"/>
  <c r="B42" i="12"/>
  <c r="D41" i="12"/>
  <c r="C41" i="12"/>
  <c r="B41" i="12"/>
  <c r="B18" i="12"/>
  <c r="H27" i="42" l="1"/>
  <c r="H28" i="42"/>
  <c r="H29" i="42"/>
  <c r="H30" i="42"/>
  <c r="H31" i="42"/>
  <c r="H32" i="42"/>
  <c r="H33" i="42"/>
  <c r="H34" i="42"/>
  <c r="H35" i="42"/>
  <c r="H36" i="42"/>
  <c r="H37" i="42"/>
  <c r="H38" i="42"/>
  <c r="H39" i="42"/>
  <c r="H40" i="42"/>
  <c r="H26" i="42"/>
  <c r="B41" i="42"/>
  <c r="D41" i="42" l="1"/>
  <c r="E41" i="42"/>
  <c r="F41" i="42"/>
  <c r="G41" i="42"/>
  <c r="H41" i="42" l="1"/>
  <c r="B38" i="43"/>
  <c r="E38" i="43" s="1"/>
  <c r="E37" i="43"/>
  <c r="E36" i="43"/>
  <c r="E35" i="43"/>
  <c r="E34" i="43"/>
  <c r="E33" i="43"/>
  <c r="E32" i="43"/>
  <c r="E31" i="43"/>
  <c r="E30" i="43"/>
  <c r="E29" i="43"/>
  <c r="E28" i="43"/>
  <c r="E27" i="43"/>
  <c r="E26" i="43"/>
  <c r="E25" i="43"/>
  <c r="E24" i="43"/>
  <c r="E23" i="43"/>
  <c r="C38" i="41"/>
  <c r="B38" i="41"/>
  <c r="D37" i="4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23" i="41"/>
  <c r="B21" i="12"/>
  <c r="C21" i="12"/>
  <c r="D21" i="12"/>
  <c r="D38" i="41" l="1"/>
  <c r="E43" i="43"/>
  <c r="E44" i="43"/>
  <c r="E45" i="43"/>
  <c r="E46" i="43"/>
  <c r="E47" i="43"/>
  <c r="E48" i="43"/>
  <c r="E49" i="43"/>
  <c r="E50" i="43"/>
  <c r="E51" i="43"/>
  <c r="E52" i="43"/>
  <c r="E53" i="43"/>
  <c r="E54" i="43"/>
  <c r="E55" i="43"/>
  <c r="E56" i="43"/>
  <c r="E42" i="43"/>
  <c r="B57" i="43"/>
  <c r="B61" i="42" l="1"/>
  <c r="H47" i="42"/>
  <c r="H48" i="42"/>
  <c r="H49" i="42"/>
  <c r="H50" i="42"/>
  <c r="H51" i="42"/>
  <c r="H52" i="42"/>
  <c r="H53" i="42"/>
  <c r="H54" i="42"/>
  <c r="H55" i="42"/>
  <c r="H56" i="42"/>
  <c r="H57" i="42"/>
  <c r="H58" i="42"/>
  <c r="H59" i="42"/>
  <c r="H60" i="42"/>
  <c r="H46" i="42"/>
  <c r="G61" i="42"/>
  <c r="H61" i="42" l="1"/>
  <c r="F61" i="42" l="1"/>
  <c r="E61" i="42"/>
  <c r="D61" i="42"/>
  <c r="C61" i="42"/>
  <c r="C57" i="41"/>
  <c r="B57" i="41"/>
  <c r="D56" i="41"/>
  <c r="D55" i="41"/>
  <c r="D54" i="41"/>
  <c r="D53" i="41"/>
  <c r="D52" i="41"/>
  <c r="D51" i="41"/>
  <c r="D50" i="41"/>
  <c r="D49" i="41"/>
  <c r="D48" i="41"/>
  <c r="D47" i="41"/>
  <c r="D46" i="41"/>
  <c r="D45" i="41"/>
  <c r="D44" i="41"/>
  <c r="D43" i="41"/>
  <c r="D42" i="41"/>
  <c r="D57" i="41" l="1"/>
  <c r="E82" i="43" l="1"/>
  <c r="E83" i="43"/>
  <c r="E84" i="43"/>
  <c r="E85" i="43"/>
  <c r="E86" i="43"/>
  <c r="E87" i="43"/>
  <c r="E88" i="43"/>
  <c r="E89" i="43"/>
  <c r="E90" i="43"/>
  <c r="E91" i="43"/>
  <c r="E92" i="43"/>
  <c r="E93" i="43"/>
  <c r="E94" i="43"/>
  <c r="E95" i="43"/>
  <c r="E81" i="43"/>
  <c r="D118" i="43"/>
  <c r="D104" i="43"/>
  <c r="D105" i="43"/>
  <c r="D106" i="43"/>
  <c r="D107" i="43"/>
  <c r="D108" i="43"/>
  <c r="D109" i="43"/>
  <c r="D110" i="43"/>
  <c r="D111" i="43"/>
  <c r="D112" i="43"/>
  <c r="D113" i="43"/>
  <c r="D114" i="43"/>
  <c r="D115" i="43"/>
  <c r="D116" i="43"/>
  <c r="D117" i="43"/>
  <c r="D103" i="43"/>
  <c r="B118" i="43"/>
  <c r="E62" i="43"/>
  <c r="E63" i="43"/>
  <c r="E64" i="43"/>
  <c r="E65" i="43"/>
  <c r="E66" i="43"/>
  <c r="E67" i="43"/>
  <c r="E68" i="43"/>
  <c r="E69" i="43"/>
  <c r="E70" i="43"/>
  <c r="E71" i="43"/>
  <c r="E72" i="43"/>
  <c r="E73" i="43"/>
  <c r="E74" i="43"/>
  <c r="E75" i="43"/>
  <c r="E61" i="43"/>
  <c r="D96" i="43" l="1"/>
  <c r="B96" i="43" l="1"/>
  <c r="E96" i="43" s="1"/>
  <c r="B76" i="43" l="1"/>
  <c r="E76" i="43" l="1"/>
  <c r="E57" i="43"/>
  <c r="F80" i="42"/>
  <c r="E80" i="42"/>
  <c r="D80" i="42"/>
  <c r="C80" i="42"/>
  <c r="B80" i="42"/>
  <c r="G79" i="42"/>
  <c r="G78" i="42"/>
  <c r="G77" i="42"/>
  <c r="G76" i="42"/>
  <c r="G75" i="42"/>
  <c r="G74" i="42"/>
  <c r="G73" i="42"/>
  <c r="G72" i="42"/>
  <c r="G71" i="42"/>
  <c r="G70" i="42"/>
  <c r="G69" i="42"/>
  <c r="G68" i="42"/>
  <c r="G67" i="42"/>
  <c r="G66" i="42"/>
  <c r="G65" i="42"/>
  <c r="C77" i="41"/>
  <c r="B77" i="41"/>
  <c r="D76" i="41"/>
  <c r="D75" i="41"/>
  <c r="D74" i="41"/>
  <c r="D73" i="41"/>
  <c r="D72" i="41"/>
  <c r="D71" i="41"/>
  <c r="D70" i="41"/>
  <c r="D69" i="41"/>
  <c r="D68" i="41"/>
  <c r="D67" i="41"/>
  <c r="D66" i="41"/>
  <c r="D65" i="41"/>
  <c r="D64" i="41"/>
  <c r="D63" i="41"/>
  <c r="D62" i="41"/>
  <c r="G80" i="42" l="1"/>
  <c r="D77" i="41"/>
  <c r="F99" i="42" l="1"/>
  <c r="E99" i="42"/>
  <c r="G85" i="42"/>
  <c r="G86" i="42"/>
  <c r="G87" i="42"/>
  <c r="G88" i="42"/>
  <c r="G89" i="42"/>
  <c r="G90" i="42"/>
  <c r="G91" i="42"/>
  <c r="G92" i="42"/>
  <c r="G93" i="42"/>
  <c r="G94" i="42"/>
  <c r="G95" i="42"/>
  <c r="G96" i="42"/>
  <c r="G97" i="42"/>
  <c r="G98" i="42"/>
  <c r="G84" i="42"/>
  <c r="B37" i="12"/>
  <c r="D99" i="42"/>
  <c r="C99" i="42"/>
  <c r="B99" i="42"/>
  <c r="C98" i="41"/>
  <c r="B98" i="41"/>
  <c r="D97" i="41"/>
  <c r="D96" i="41"/>
  <c r="D95" i="41"/>
  <c r="D94" i="41"/>
  <c r="D93" i="41"/>
  <c r="D92" i="41"/>
  <c r="D91" i="41"/>
  <c r="D90" i="41"/>
  <c r="D89" i="41"/>
  <c r="D88" i="41"/>
  <c r="D87" i="41"/>
  <c r="D86" i="41"/>
  <c r="D85" i="41"/>
  <c r="D84" i="41"/>
  <c r="D83" i="41"/>
  <c r="C56" i="12" l="1"/>
  <c r="D98" i="41"/>
  <c r="E56" i="12"/>
  <c r="B56" i="12"/>
  <c r="D56" i="12"/>
  <c r="G99" i="42"/>
  <c r="I23" i="3"/>
  <c r="I22" i="3"/>
  <c r="I21" i="3"/>
  <c r="I18" i="3"/>
  <c r="I5" i="3"/>
  <c r="I6" i="3" s="1"/>
  <c r="I7" i="3" s="1"/>
  <c r="I8" i="3" s="1"/>
  <c r="I9" i="3" s="1"/>
  <c r="I10" i="3" s="1"/>
  <c r="I11" i="3" s="1"/>
  <c r="I12" i="3" s="1"/>
  <c r="I13" i="3" s="1"/>
  <c r="I14" i="3" s="1"/>
  <c r="I15" i="3" s="1"/>
  <c r="C117" i="41"/>
  <c r="B117" i="41"/>
  <c r="D116" i="41"/>
  <c r="D115" i="41"/>
  <c r="D114" i="41"/>
  <c r="D113" i="41"/>
  <c r="D112" i="41"/>
  <c r="D111" i="41"/>
  <c r="D110" i="41"/>
  <c r="D109" i="41"/>
  <c r="D108" i="41"/>
  <c r="D107" i="41"/>
  <c r="D106" i="41"/>
  <c r="D105" i="41"/>
  <c r="D104" i="41"/>
  <c r="D103" i="41"/>
  <c r="D102" i="41"/>
  <c r="L23" i="3"/>
  <c r="L22" i="3"/>
  <c r="L21" i="3"/>
  <c r="L20" i="3"/>
  <c r="L19" i="3"/>
  <c r="L18" i="3"/>
  <c r="L17" i="3"/>
  <c r="L16" i="3"/>
  <c r="L15" i="3"/>
  <c r="E118" i="42"/>
  <c r="D118" i="42"/>
  <c r="C118" i="42"/>
  <c r="B118" i="42"/>
  <c r="F117" i="42"/>
  <c r="F116" i="42"/>
  <c r="F115" i="42"/>
  <c r="F114" i="42"/>
  <c r="F113" i="42"/>
  <c r="F112" i="42"/>
  <c r="F111" i="42"/>
  <c r="F110" i="42"/>
  <c r="F109" i="42"/>
  <c r="F108" i="42"/>
  <c r="F107" i="42"/>
  <c r="F106" i="42"/>
  <c r="F105" i="42"/>
  <c r="F104" i="42"/>
  <c r="F103" i="42"/>
  <c r="L14" i="3"/>
  <c r="L13" i="3"/>
  <c r="L12" i="3"/>
  <c r="L11" i="3"/>
  <c r="L10" i="3"/>
  <c r="L9" i="3"/>
  <c r="L8" i="3"/>
  <c r="L7" i="3"/>
  <c r="L6" i="3"/>
  <c r="L5" i="3"/>
  <c r="L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B40" i="12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F118" i="42" l="1"/>
  <c r="D117" i="41"/>
  <c r="C40" i="12"/>
  <c r="D40" i="12" l="1"/>
  <c r="E40" i="12" l="1"/>
  <c r="E21" i="12"/>
</calcChain>
</file>

<file path=xl/sharedStrings.xml><?xml version="1.0" encoding="utf-8"?>
<sst xmlns="http://schemas.openxmlformats.org/spreadsheetml/2006/main" count="486" uniqueCount="50">
  <si>
    <t>Table A1-1: Historical Enrollment Since 1965</t>
  </si>
  <si>
    <t>Year</t>
  </si>
  <si>
    <t>Total</t>
  </si>
  <si>
    <t>Full-time</t>
  </si>
  <si>
    <t>Part-time</t>
  </si>
  <si>
    <t>Table A1-2:  Summary of Headcounts, Latest 5 Years</t>
  </si>
  <si>
    <t>College</t>
  </si>
  <si>
    <t>Northeast</t>
  </si>
  <si>
    <t>North Iowa Area</t>
  </si>
  <si>
    <t>Iowa Lakes</t>
  </si>
  <si>
    <t>Northwest Iowa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</si>
  <si>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</si>
  <si>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</si>
  <si>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</si>
  <si>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</si>
  <si>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</si>
  <si>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</si>
  <si>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</si>
  <si>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</si>
  <si>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</si>
  <si>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</si>
  <si>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</si>
  <si>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Table A1-3:  Summary of Credit Hours, Latest 5 Years</t>
  </si>
  <si>
    <t>Table A1-4:  Credit Hours Per Student, Latest 5 Years</t>
  </si>
  <si>
    <t>Table A1-5:  Five-Year Enrollment Trends by Status</t>
  </si>
  <si>
    <t>Full Time</t>
  </si>
  <si>
    <t>Part Time</t>
  </si>
  <si>
    <t>Table A1-5 (continued)</t>
  </si>
  <si>
    <t>Table A1-6:  Five-Year Enrollment Trends by Program</t>
  </si>
  <si>
    <t>College Parallel</t>
  </si>
  <si>
    <t>Career Option</t>
  </si>
  <si>
    <t>CTE</t>
  </si>
  <si>
    <t>Combination</t>
  </si>
  <si>
    <t>Table A1-6 (continued)</t>
  </si>
  <si>
    <t>Fall 2017</t>
  </si>
  <si>
    <t>Fall 2016</t>
  </si>
  <si>
    <t>General Studies</t>
  </si>
  <si>
    <t>No POS</t>
  </si>
  <si>
    <t>Two or More Programs</t>
  </si>
  <si>
    <t>Fall 2018</t>
  </si>
  <si>
    <t>Hours</t>
  </si>
  <si>
    <t>FT(%)</t>
  </si>
  <si>
    <t>PT(%)</t>
  </si>
  <si>
    <t>Change (%)</t>
  </si>
  <si>
    <t>TABLE A-3: SUMMARY OF FALL SEMESTER HOURS BY COLLEGE</t>
  </si>
  <si>
    <t>Transfer Major College Parallel</t>
  </si>
  <si>
    <t>Fall 2019</t>
  </si>
  <si>
    <t>General College Parallel</t>
  </si>
  <si>
    <t>Fall 2020</t>
  </si>
  <si>
    <t>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</si>
</sst>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_);_(* \(#,##0\);_(* &quot;-&quot;??_);_(@_)"/>
    <numFmt numFmtId="166" formatCode="#,##0.0"/>
  </numFmts>
  <fonts count="12">
    <font>
      <sz val="11"/>
      <color theme="1"/>
      <name val="Calibri"/>
      <family val="2"/>
      <scheme val="minor"/>
    </font>
    <font>
      <b/>
      <sz val="9"/>
      <color theme="1"/>
      <name val="Myriad Pro"/>
      <family val="2"/>
    </font>
    <font>
      <sz val="9"/>
      <color theme="1"/>
      <name val="Myriad Pro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rgb="FF000000"/>
      <name val="Myriad Pro"/>
      <family val="2"/>
    </font>
    <font>
      <sz val="9"/>
      <color rgb="FF000000"/>
      <name val="Myriad Pro"/>
      <family val="2"/>
    </font>
    <font>
      <b/>
      <sz val="11"/>
      <color theme="1"/>
      <name val="Calibri"/>
      <family val="2"/>
    </font>
    <font>
      <b/>
      <u/>
      <sz val="9"/>
      <color theme="1"/>
      <name val="Myriad Pro"/>
      <family val="2"/>
    </font>
    <font>
      <b/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1" fillId="0" borderId="0" xfId="0" applyFont="1"/>
    <xf numFmtId="3" fontId="1" fillId="0" borderId="0" xfId="0" applyNumberFormat="1" applyFont="1"/>
    <xf numFmtId="3" fontId="6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3" fontId="4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top" wrapText="1"/>
    </xf>
    <xf numFmtId="3" fontId="0" fillId="0" borderId="0" xfId="0" applyNumberFormat="1"/>
    <xf numFmtId="3" fontId="7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3" fontId="2" fillId="0" borderId="0" xfId="0" applyNumberFormat="1" applyFont="1" applyFill="1" applyBorder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3" fontId="2" fillId="0" borderId="0" xfId="0" applyNumberFormat="1" applyFont="1" applyBorder="1"/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3" fontId="10" fillId="0" borderId="0" xfId="0" applyNumberFormat="1" applyFont="1" applyFill="1" applyBorder="1" applyAlignment="1"/>
    <xf numFmtId="0" fontId="9" fillId="0" borderId="0" xfId="0" applyFont="1" applyAlignment="1"/>
    <xf numFmtId="0" fontId="10" fillId="0" borderId="0" xfId="0" applyFont="1" applyAlignment="1"/>
    <xf numFmtId="0" fontId="6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/>
    <xf numFmtId="3" fontId="2" fillId="2" borderId="0" xfId="0" applyNumberFormat="1" applyFont="1" applyFill="1"/>
    <xf numFmtId="0" fontId="2" fillId="2" borderId="0" xfId="0" applyFont="1" applyFill="1" applyBorder="1"/>
    <xf numFmtId="3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  <xf numFmtId="164" fontId="11" fillId="0" borderId="0" xfId="0" applyNumberFormat="1" applyFont="1"/>
    <xf numFmtId="0" fontId="11" fillId="0" borderId="0" xfId="0" applyFont="1" applyBorder="1"/>
    <xf numFmtId="3" fontId="11" fillId="0" borderId="0" xfId="0" applyNumberFormat="1" applyFont="1" applyBorder="1"/>
    <xf numFmtId="0" fontId="1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165" fontId="11" fillId="0" borderId="0" xfId="0" applyNumberFormat="1" applyFont="1"/>
    <xf numFmtId="166" fontId="2" fillId="2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3" fontId="8" fillId="0" borderId="0" xfId="0" applyNumberFormat="1" applyFont="1" applyAlignment="1"/>
    <xf numFmtId="164" fontId="0" fillId="0" borderId="0" xfId="0" applyNumberFormat="1"/>
    <xf numFmtId="1" fontId="0" fillId="0" borderId="0" xfId="0" applyNumberFormat="1"/>
    <xf numFmtId="0" fontId="8" fillId="0" borderId="0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E6F1"/>
      <color rgb="FFCCCC99"/>
      <color rgb="FFFFFFFF"/>
      <color rgb="FF9BBD57"/>
      <color rgb="FF777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topLeftCell="B1" zoomScaleNormal="100" workbookViewId="0">
      <selection activeCell="K22" sqref="K22"/>
    </sheetView>
  </sheetViews>
  <sheetFormatPr defaultColWidth="9.08984375" defaultRowHeight="12.5"/>
  <cols>
    <col min="1" max="1" width="7.6328125" style="20" customWidth="1"/>
    <col min="2" max="4" width="7.6328125" style="19" customWidth="1"/>
    <col min="5" max="5" width="7.6328125" style="14" customWidth="1"/>
    <col min="6" max="11" width="7.6328125" style="8" customWidth="1"/>
    <col min="12" max="12" width="8" style="8" bestFit="1" customWidth="1"/>
    <col min="13" max="16384" width="9.08984375" style="8"/>
  </cols>
  <sheetData>
    <row r="1" spans="1:12" ht="14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4.5">
      <c r="A2" s="17"/>
      <c r="B2" s="17"/>
      <c r="C2" s="17"/>
      <c r="D2" s="17"/>
      <c r="E2" s="17"/>
      <c r="F2" s="17"/>
      <c r="G2" s="17"/>
      <c r="H2" s="17"/>
    </row>
    <row r="3" spans="1:12" s="19" customFormat="1">
      <c r="A3" s="18" t="s">
        <v>1</v>
      </c>
      <c r="B3" s="7" t="s">
        <v>2</v>
      </c>
      <c r="C3" s="7" t="s">
        <v>3</v>
      </c>
      <c r="D3" s="7" t="s">
        <v>4</v>
      </c>
      <c r="E3" s="12" t="s">
        <v>1</v>
      </c>
      <c r="F3" s="7" t="s">
        <v>2</v>
      </c>
      <c r="G3" s="7" t="s">
        <v>3</v>
      </c>
      <c r="H3" s="7" t="s">
        <v>4</v>
      </c>
      <c r="I3" s="18" t="s">
        <v>1</v>
      </c>
      <c r="J3" s="7" t="s">
        <v>2</v>
      </c>
      <c r="K3" s="7" t="s">
        <v>3</v>
      </c>
      <c r="L3" s="7" t="s">
        <v>4</v>
      </c>
    </row>
    <row r="4" spans="1:12">
      <c r="A4" s="33">
        <v>1965</v>
      </c>
      <c r="B4" s="34">
        <v>9110</v>
      </c>
      <c r="C4" s="34">
        <v>8269</v>
      </c>
      <c r="D4" s="34">
        <f t="shared" ref="D4:D13" si="0">B4-C4</f>
        <v>841</v>
      </c>
      <c r="E4" s="35">
        <v>1985</v>
      </c>
      <c r="F4" s="34">
        <v>40858</v>
      </c>
      <c r="G4" s="34">
        <v>25667</v>
      </c>
      <c r="H4" s="34">
        <f t="shared" ref="H4:H23" si="1">F4-G4</f>
        <v>15191</v>
      </c>
      <c r="I4" s="35">
        <v>2005</v>
      </c>
      <c r="J4" s="34">
        <v>82499</v>
      </c>
      <c r="K4" s="34">
        <v>41435</v>
      </c>
      <c r="L4" s="34">
        <f t="shared" ref="L4:L15" si="2">J4-K4</f>
        <v>41064</v>
      </c>
    </row>
    <row r="5" spans="1:12">
      <c r="A5" s="10">
        <v>1966</v>
      </c>
      <c r="B5" s="6">
        <v>12419</v>
      </c>
      <c r="C5" s="6">
        <v>11541</v>
      </c>
      <c r="D5" s="6">
        <f t="shared" si="0"/>
        <v>878</v>
      </c>
      <c r="E5" s="11">
        <v>1986</v>
      </c>
      <c r="F5" s="6">
        <v>42290</v>
      </c>
      <c r="G5" s="6">
        <v>26195</v>
      </c>
      <c r="H5" s="6">
        <f t="shared" si="1"/>
        <v>16095</v>
      </c>
      <c r="I5" s="13">
        <f t="shared" ref="I5:I23" si="3">IF(J5&gt;0,I4+1,"")</f>
        <v>2006</v>
      </c>
      <c r="J5" s="6">
        <v>84961</v>
      </c>
      <c r="K5" s="6">
        <v>41759</v>
      </c>
      <c r="L5" s="6">
        <f t="shared" si="2"/>
        <v>43202</v>
      </c>
    </row>
    <row r="6" spans="1:12">
      <c r="A6" s="33">
        <v>1967</v>
      </c>
      <c r="B6" s="34">
        <v>15411</v>
      </c>
      <c r="C6" s="34">
        <v>13667</v>
      </c>
      <c r="D6" s="34">
        <f t="shared" si="0"/>
        <v>1744</v>
      </c>
      <c r="E6" s="35">
        <v>1987</v>
      </c>
      <c r="F6" s="34">
        <v>44703</v>
      </c>
      <c r="G6" s="34">
        <v>26571</v>
      </c>
      <c r="H6" s="34">
        <f t="shared" si="1"/>
        <v>18132</v>
      </c>
      <c r="I6" s="36">
        <f t="shared" si="3"/>
        <v>2007</v>
      </c>
      <c r="J6" s="34">
        <v>87072</v>
      </c>
      <c r="K6" s="34">
        <v>42307</v>
      </c>
      <c r="L6" s="34">
        <f t="shared" si="2"/>
        <v>44765</v>
      </c>
    </row>
    <row r="7" spans="1:12">
      <c r="A7" s="10">
        <v>1968</v>
      </c>
      <c r="B7" s="6">
        <v>16906</v>
      </c>
      <c r="C7" s="6">
        <v>15373</v>
      </c>
      <c r="D7" s="6">
        <f t="shared" si="0"/>
        <v>1533</v>
      </c>
      <c r="E7" s="11">
        <v>1988</v>
      </c>
      <c r="F7" s="6">
        <v>46336</v>
      </c>
      <c r="G7" s="6">
        <v>27192</v>
      </c>
      <c r="H7" s="6">
        <f t="shared" si="1"/>
        <v>19144</v>
      </c>
      <c r="I7" s="13">
        <f t="shared" si="3"/>
        <v>2008</v>
      </c>
      <c r="J7" s="6">
        <v>88104</v>
      </c>
      <c r="K7" s="6">
        <v>43209</v>
      </c>
      <c r="L7" s="6">
        <f t="shared" si="2"/>
        <v>44895</v>
      </c>
    </row>
    <row r="8" spans="1:12">
      <c r="A8" s="33">
        <v>1969</v>
      </c>
      <c r="B8" s="34">
        <v>18427</v>
      </c>
      <c r="C8" s="34">
        <v>16831</v>
      </c>
      <c r="D8" s="34">
        <f t="shared" si="0"/>
        <v>1596</v>
      </c>
      <c r="E8" s="35">
        <v>1989</v>
      </c>
      <c r="F8" s="34">
        <v>49351</v>
      </c>
      <c r="G8" s="34">
        <v>28614</v>
      </c>
      <c r="H8" s="34">
        <f t="shared" si="1"/>
        <v>20737</v>
      </c>
      <c r="I8" s="36">
        <f t="shared" si="3"/>
        <v>2009</v>
      </c>
      <c r="J8" s="34">
        <v>100736</v>
      </c>
      <c r="K8" s="34">
        <v>50683</v>
      </c>
      <c r="L8" s="34">
        <f t="shared" si="2"/>
        <v>50053</v>
      </c>
    </row>
    <row r="9" spans="1:12">
      <c r="A9" s="10">
        <v>1970</v>
      </c>
      <c r="B9" s="6">
        <v>20409</v>
      </c>
      <c r="C9" s="6">
        <v>18188</v>
      </c>
      <c r="D9" s="6">
        <f t="shared" si="0"/>
        <v>2221</v>
      </c>
      <c r="E9" s="11">
        <v>1990</v>
      </c>
      <c r="F9" s="6">
        <v>51428</v>
      </c>
      <c r="G9" s="6">
        <v>29102</v>
      </c>
      <c r="H9" s="6">
        <f t="shared" si="1"/>
        <v>22326</v>
      </c>
      <c r="I9" s="13">
        <f t="shared" si="3"/>
        <v>2010</v>
      </c>
      <c r="J9" s="6">
        <v>106597</v>
      </c>
      <c r="K9" s="6">
        <v>53883</v>
      </c>
      <c r="L9" s="6">
        <f t="shared" si="2"/>
        <v>52714</v>
      </c>
    </row>
    <row r="10" spans="1:12">
      <c r="A10" s="33">
        <v>1971</v>
      </c>
      <c r="B10" s="34">
        <v>20844</v>
      </c>
      <c r="C10" s="34">
        <v>18309</v>
      </c>
      <c r="D10" s="34">
        <f t="shared" si="0"/>
        <v>2535</v>
      </c>
      <c r="E10" s="35">
        <v>1991</v>
      </c>
      <c r="F10" s="34">
        <v>54160</v>
      </c>
      <c r="G10" s="34">
        <v>30095</v>
      </c>
      <c r="H10" s="34">
        <f t="shared" si="1"/>
        <v>24065</v>
      </c>
      <c r="I10" s="36">
        <f t="shared" si="3"/>
        <v>2011</v>
      </c>
      <c r="J10" s="34">
        <v>105975</v>
      </c>
      <c r="K10" s="34">
        <v>51107</v>
      </c>
      <c r="L10" s="34">
        <f t="shared" si="2"/>
        <v>54868</v>
      </c>
    </row>
    <row r="11" spans="1:12">
      <c r="A11" s="10">
        <v>1972</v>
      </c>
      <c r="B11" s="6">
        <v>23590</v>
      </c>
      <c r="C11" s="6">
        <v>19984</v>
      </c>
      <c r="D11" s="6">
        <f t="shared" si="0"/>
        <v>3606</v>
      </c>
      <c r="E11" s="11">
        <v>1992</v>
      </c>
      <c r="F11" s="6">
        <v>58192</v>
      </c>
      <c r="G11" s="6">
        <v>32715</v>
      </c>
      <c r="H11" s="6">
        <f t="shared" si="1"/>
        <v>25477</v>
      </c>
      <c r="I11" s="13">
        <f t="shared" si="3"/>
        <v>2012</v>
      </c>
      <c r="J11" s="6">
        <v>100519</v>
      </c>
      <c r="K11" s="6">
        <v>46355</v>
      </c>
      <c r="L11" s="6">
        <f t="shared" si="2"/>
        <v>54164</v>
      </c>
    </row>
    <row r="12" spans="1:12">
      <c r="A12" s="33">
        <v>1973</v>
      </c>
      <c r="B12" s="34">
        <v>25452</v>
      </c>
      <c r="C12" s="34">
        <v>20952</v>
      </c>
      <c r="D12" s="34">
        <f t="shared" si="0"/>
        <v>4500</v>
      </c>
      <c r="E12" s="35">
        <v>1993</v>
      </c>
      <c r="F12" s="34">
        <v>58173</v>
      </c>
      <c r="G12" s="34">
        <v>31711</v>
      </c>
      <c r="H12" s="34">
        <f t="shared" si="1"/>
        <v>26462</v>
      </c>
      <c r="I12" s="36">
        <f t="shared" si="3"/>
        <v>2013</v>
      </c>
      <c r="J12" s="37">
        <v>94234</v>
      </c>
      <c r="K12" s="37">
        <v>42186</v>
      </c>
      <c r="L12" s="34">
        <f t="shared" si="2"/>
        <v>52048</v>
      </c>
    </row>
    <row r="13" spans="1:12">
      <c r="A13" s="10">
        <v>1974</v>
      </c>
      <c r="B13" s="6">
        <v>26992</v>
      </c>
      <c r="C13" s="6">
        <v>20770</v>
      </c>
      <c r="D13" s="6">
        <f t="shared" si="0"/>
        <v>6222</v>
      </c>
      <c r="E13" s="11">
        <v>1994</v>
      </c>
      <c r="F13" s="6">
        <v>58514</v>
      </c>
      <c r="G13" s="6">
        <v>31297</v>
      </c>
      <c r="H13" s="6">
        <f t="shared" si="1"/>
        <v>27217</v>
      </c>
      <c r="I13" s="13">
        <f t="shared" si="3"/>
        <v>2014</v>
      </c>
      <c r="J13" s="21">
        <v>93772</v>
      </c>
      <c r="K13" s="21">
        <v>38005</v>
      </c>
      <c r="L13" s="6">
        <f t="shared" si="2"/>
        <v>55767</v>
      </c>
    </row>
    <row r="14" spans="1:12">
      <c r="A14" s="33">
        <v>1975</v>
      </c>
      <c r="B14" s="34">
        <v>32792</v>
      </c>
      <c r="C14" s="34">
        <v>24324</v>
      </c>
      <c r="D14" s="34">
        <f t="shared" ref="D14:D23" si="4">B14-C14</f>
        <v>8468</v>
      </c>
      <c r="E14" s="35">
        <v>1995</v>
      </c>
      <c r="F14" s="34">
        <v>59111</v>
      </c>
      <c r="G14" s="34">
        <v>31417</v>
      </c>
      <c r="H14" s="34">
        <f t="shared" si="1"/>
        <v>27694</v>
      </c>
      <c r="I14" s="36">
        <f t="shared" si="3"/>
        <v>2015</v>
      </c>
      <c r="J14" s="37">
        <v>93074</v>
      </c>
      <c r="K14" s="37">
        <v>37580</v>
      </c>
      <c r="L14" s="34">
        <f t="shared" si="2"/>
        <v>55494</v>
      </c>
    </row>
    <row r="15" spans="1:12">
      <c r="A15" s="10">
        <v>1976</v>
      </c>
      <c r="B15" s="6">
        <v>32364</v>
      </c>
      <c r="C15" s="6">
        <v>23762</v>
      </c>
      <c r="D15" s="6">
        <f t="shared" si="4"/>
        <v>8602</v>
      </c>
      <c r="E15" s="11">
        <v>1996</v>
      </c>
      <c r="F15" s="6">
        <v>61642</v>
      </c>
      <c r="G15" s="6">
        <v>32602</v>
      </c>
      <c r="H15" s="6">
        <f t="shared" si="1"/>
        <v>29040</v>
      </c>
      <c r="I15" s="13">
        <f t="shared" si="3"/>
        <v>2016</v>
      </c>
      <c r="J15" s="21">
        <v>91430</v>
      </c>
      <c r="K15" s="21">
        <v>36151</v>
      </c>
      <c r="L15" s="6">
        <f t="shared" si="2"/>
        <v>55279</v>
      </c>
    </row>
    <row r="16" spans="1:12">
      <c r="A16" s="33">
        <v>1977</v>
      </c>
      <c r="B16" s="34">
        <v>32477</v>
      </c>
      <c r="C16" s="34">
        <v>22888</v>
      </c>
      <c r="D16" s="34">
        <f t="shared" si="4"/>
        <v>9589</v>
      </c>
      <c r="E16" s="35">
        <v>1997</v>
      </c>
      <c r="F16" s="34">
        <v>60620</v>
      </c>
      <c r="G16" s="34">
        <v>32889</v>
      </c>
      <c r="H16" s="34">
        <f t="shared" si="1"/>
        <v>27731</v>
      </c>
      <c r="I16" s="36">
        <v>2017</v>
      </c>
      <c r="J16" s="37">
        <v>90531</v>
      </c>
      <c r="K16" s="37">
        <v>34195</v>
      </c>
      <c r="L16" s="34">
        <f t="shared" ref="L16:L23" si="5">IF(J16-K16=0," ",J16-K16)</f>
        <v>56336</v>
      </c>
    </row>
    <row r="17" spans="1:12">
      <c r="A17" s="10">
        <v>1978</v>
      </c>
      <c r="B17" s="6">
        <v>32860</v>
      </c>
      <c r="C17" s="6">
        <v>22337</v>
      </c>
      <c r="D17" s="6">
        <f t="shared" si="4"/>
        <v>10523</v>
      </c>
      <c r="E17" s="11">
        <v>1998</v>
      </c>
      <c r="F17" s="6">
        <v>61479</v>
      </c>
      <c r="G17" s="6">
        <v>33048</v>
      </c>
      <c r="H17" s="6">
        <f t="shared" si="1"/>
        <v>28431</v>
      </c>
      <c r="I17" s="13">
        <v>2018</v>
      </c>
      <c r="J17" s="21">
        <v>89894</v>
      </c>
      <c r="K17" s="21">
        <v>33005</v>
      </c>
      <c r="L17" s="6">
        <f t="shared" si="5"/>
        <v>56889</v>
      </c>
    </row>
    <row r="18" spans="1:12">
      <c r="A18" s="33">
        <v>1979</v>
      </c>
      <c r="B18" s="34">
        <v>34051</v>
      </c>
      <c r="C18" s="34">
        <v>22610</v>
      </c>
      <c r="D18" s="34">
        <f t="shared" si="4"/>
        <v>11441</v>
      </c>
      <c r="E18" s="35">
        <v>1999</v>
      </c>
      <c r="F18" s="34">
        <v>63809</v>
      </c>
      <c r="G18" s="34">
        <v>33283</v>
      </c>
      <c r="H18" s="34">
        <f t="shared" si="1"/>
        <v>30526</v>
      </c>
      <c r="I18" s="36">
        <f t="shared" si="3"/>
        <v>2019</v>
      </c>
      <c r="J18" s="37">
        <v>88375</v>
      </c>
      <c r="K18" s="37">
        <v>31580</v>
      </c>
      <c r="L18" s="34">
        <f t="shared" si="5"/>
        <v>56795</v>
      </c>
    </row>
    <row r="19" spans="1:12">
      <c r="A19" s="10">
        <v>1980</v>
      </c>
      <c r="B19" s="6">
        <v>37869</v>
      </c>
      <c r="C19" s="6">
        <v>24972</v>
      </c>
      <c r="D19" s="6">
        <f t="shared" si="4"/>
        <v>12897</v>
      </c>
      <c r="E19" s="11">
        <v>2000</v>
      </c>
      <c r="F19" s="6">
        <v>65473</v>
      </c>
      <c r="G19" s="6">
        <v>34047</v>
      </c>
      <c r="H19" s="6">
        <f t="shared" si="1"/>
        <v>31426</v>
      </c>
      <c r="I19" s="13">
        <v>2020</v>
      </c>
      <c r="J19" s="21">
        <v>83109</v>
      </c>
      <c r="K19" s="21">
        <v>29236</v>
      </c>
      <c r="L19" s="6">
        <f t="shared" si="5"/>
        <v>53873</v>
      </c>
    </row>
    <row r="20" spans="1:12">
      <c r="A20" s="33">
        <v>1981</v>
      </c>
      <c r="B20" s="34">
        <v>38900</v>
      </c>
      <c r="C20" s="34">
        <v>25416</v>
      </c>
      <c r="D20" s="34">
        <f t="shared" si="4"/>
        <v>13484</v>
      </c>
      <c r="E20" s="35">
        <v>2001</v>
      </c>
      <c r="F20" s="34">
        <v>68790</v>
      </c>
      <c r="G20" s="34">
        <v>35857</v>
      </c>
      <c r="H20" s="34">
        <f t="shared" si="1"/>
        <v>32933</v>
      </c>
      <c r="I20" s="36">
        <v>2021</v>
      </c>
      <c r="J20" s="37">
        <v>81749</v>
      </c>
      <c r="K20" s="37">
        <v>28549</v>
      </c>
      <c r="L20" s="34">
        <f t="shared" si="5"/>
        <v>53200</v>
      </c>
    </row>
    <row r="21" spans="1:12">
      <c r="A21" s="10">
        <v>1982</v>
      </c>
      <c r="B21" s="6">
        <v>40432</v>
      </c>
      <c r="C21" s="6">
        <v>26551</v>
      </c>
      <c r="D21" s="6">
        <f t="shared" si="4"/>
        <v>13881</v>
      </c>
      <c r="E21" s="11">
        <v>2002</v>
      </c>
      <c r="F21" s="6">
        <v>73947</v>
      </c>
      <c r="G21" s="6">
        <v>38660</v>
      </c>
      <c r="H21" s="6">
        <f t="shared" si="1"/>
        <v>35287</v>
      </c>
      <c r="I21" s="13" t="str">
        <f t="shared" si="3"/>
        <v/>
      </c>
      <c r="J21" s="21"/>
      <c r="K21" s="21"/>
      <c r="L21" s="6" t="str">
        <f t="shared" si="5"/>
        <v xml:space="preserve"> </v>
      </c>
    </row>
    <row r="22" spans="1:12">
      <c r="A22" s="33">
        <v>1983</v>
      </c>
      <c r="B22" s="34">
        <v>41820</v>
      </c>
      <c r="C22" s="34">
        <v>26957</v>
      </c>
      <c r="D22" s="34">
        <f t="shared" si="4"/>
        <v>14863</v>
      </c>
      <c r="E22" s="35">
        <v>2003</v>
      </c>
      <c r="F22" s="34">
        <v>78281</v>
      </c>
      <c r="G22" s="34">
        <v>41028</v>
      </c>
      <c r="H22" s="34">
        <f t="shared" si="1"/>
        <v>37253</v>
      </c>
      <c r="I22" s="36" t="str">
        <f t="shared" si="3"/>
        <v/>
      </c>
      <c r="J22" s="37"/>
      <c r="K22" s="37"/>
      <c r="L22" s="34" t="str">
        <f t="shared" si="5"/>
        <v xml:space="preserve"> </v>
      </c>
    </row>
    <row r="23" spans="1:12">
      <c r="A23" s="10">
        <v>1984</v>
      </c>
      <c r="B23" s="6">
        <v>40953</v>
      </c>
      <c r="C23" s="6">
        <v>25999</v>
      </c>
      <c r="D23" s="6">
        <f t="shared" si="4"/>
        <v>14954</v>
      </c>
      <c r="E23" s="11">
        <v>2004</v>
      </c>
      <c r="F23" s="6">
        <v>81803</v>
      </c>
      <c r="G23" s="6">
        <v>41778</v>
      </c>
      <c r="H23" s="6">
        <f t="shared" si="1"/>
        <v>40025</v>
      </c>
      <c r="I23" s="13" t="str">
        <f t="shared" si="3"/>
        <v/>
      </c>
      <c r="J23" s="21"/>
      <c r="K23" s="21"/>
      <c r="L23" s="6" t="str">
        <f t="shared" si="5"/>
        <v xml:space="preserve"> </v>
      </c>
    </row>
    <row r="25" spans="1:12">
      <c r="A25" s="29"/>
      <c r="B25" s="30"/>
      <c r="C25" s="30"/>
      <c r="D25" s="30"/>
    </row>
    <row r="43" spans="5:8">
      <c r="E43" s="15"/>
      <c r="F43" s="9"/>
      <c r="G43" s="9"/>
      <c r="H43" s="9"/>
    </row>
    <row r="44" spans="5:8">
      <c r="E44" s="15"/>
      <c r="F44" s="9"/>
      <c r="G44" s="9"/>
      <c r="H44" s="9"/>
    </row>
    <row r="45" spans="5:8">
      <c r="E45" s="15"/>
      <c r="F45" s="9"/>
      <c r="G45" s="9"/>
      <c r="H45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zoomScaleNormal="100" workbookViewId="0">
      <selection activeCell="J24" sqref="J24"/>
    </sheetView>
  </sheetViews>
  <sheetFormatPr defaultRowHeight="14.5"/>
  <cols>
    <col min="1" max="1" width="15" bestFit="1" customWidth="1"/>
    <col min="2" max="2" width="8.54296875" customWidth="1"/>
    <col min="3" max="4" width="8.90625" bestFit="1" customWidth="1"/>
    <col min="5" max="5" width="7.453125" bestFit="1" customWidth="1"/>
    <col min="6" max="6" width="7.54296875" customWidth="1"/>
  </cols>
  <sheetData>
    <row r="1" spans="1:6">
      <c r="A1" s="31" t="s">
        <v>5</v>
      </c>
      <c r="B1" s="31"/>
      <c r="C1" s="31"/>
      <c r="D1" s="31"/>
      <c r="E1" s="31"/>
      <c r="F1" s="31"/>
    </row>
    <row r="2" spans="1:6">
      <c r="A2" s="4" t="s">
        <v>6</v>
      </c>
      <c r="B2" s="4" t="s">
        <v>34</v>
      </c>
      <c r="C2" s="4" t="s">
        <v>39</v>
      </c>
      <c r="D2" s="4" t="s">
        <v>46</v>
      </c>
      <c r="E2" s="4" t="s">
        <v>48</v>
      </c>
      <c r="F2" s="4" t="s">
        <v>49</v>
      </c>
    </row>
    <row r="3" spans="1:6">
      <c r="A3" s="38" t="s">
        <v>7</v>
      </c>
      <c r="B3" s="39">
        <v>4545</v>
      </c>
      <c r="C3" s="39">
        <v>4418</v>
      </c>
      <c r="D3" s="39">
        <v>4410</v>
      </c>
      <c r="E3" s="39">
        <v>4167</v>
      </c>
      <c r="F3" s="39">
        <v>4163</v>
      </c>
    </row>
    <row r="4" spans="1:6">
      <c r="A4" s="2" t="s">
        <v>8</v>
      </c>
      <c r="B4" s="3">
        <v>2947</v>
      </c>
      <c r="C4" s="3">
        <v>2995</v>
      </c>
      <c r="D4" s="3">
        <v>2894</v>
      </c>
      <c r="E4" s="3">
        <v>2681</v>
      </c>
      <c r="F4" s="3">
        <v>2482</v>
      </c>
    </row>
    <row r="5" spans="1:6">
      <c r="A5" s="38" t="s">
        <v>9</v>
      </c>
      <c r="B5" s="39">
        <v>2067</v>
      </c>
      <c r="C5" s="39">
        <v>2120</v>
      </c>
      <c r="D5" s="39">
        <v>2069</v>
      </c>
      <c r="E5" s="39">
        <v>1833</v>
      </c>
      <c r="F5" s="39">
        <v>1833</v>
      </c>
    </row>
    <row r="6" spans="1:6">
      <c r="A6" s="2" t="s">
        <v>10</v>
      </c>
      <c r="B6" s="3">
        <v>1642</v>
      </c>
      <c r="C6" s="3">
        <v>1747</v>
      </c>
      <c r="D6" s="3">
        <v>1773</v>
      </c>
      <c r="E6" s="3">
        <v>1670</v>
      </c>
      <c r="F6" s="3">
        <v>1706</v>
      </c>
    </row>
    <row r="7" spans="1:6">
      <c r="A7" s="38" t="s">
        <v>11</v>
      </c>
      <c r="B7" s="39">
        <v>5489</v>
      </c>
      <c r="C7" s="39">
        <v>5350</v>
      </c>
      <c r="D7" s="39">
        <v>4998</v>
      </c>
      <c r="E7" s="39">
        <v>4561</v>
      </c>
      <c r="F7" s="39">
        <v>5009</v>
      </c>
    </row>
    <row r="8" spans="1:6" ht="15" customHeight="1">
      <c r="A8" s="2" t="s">
        <v>12</v>
      </c>
      <c r="B8" s="3">
        <v>2888</v>
      </c>
      <c r="C8" s="3">
        <v>2754</v>
      </c>
      <c r="D8" s="3">
        <v>2708</v>
      </c>
      <c r="E8" s="3">
        <v>2557</v>
      </c>
      <c r="F8" s="3">
        <v>2486</v>
      </c>
    </row>
    <row r="9" spans="1:6">
      <c r="A9" s="38" t="s">
        <v>13</v>
      </c>
      <c r="B9" s="39">
        <v>5605</v>
      </c>
      <c r="C9" s="39">
        <v>5234</v>
      </c>
      <c r="D9" s="39">
        <v>5112</v>
      </c>
      <c r="E9" s="39">
        <v>5042</v>
      </c>
      <c r="F9" s="39">
        <v>5085</v>
      </c>
    </row>
    <row r="10" spans="1:6">
      <c r="A10" s="2" t="s">
        <v>14</v>
      </c>
      <c r="B10" s="3">
        <v>7666</v>
      </c>
      <c r="C10" s="3">
        <v>7771</v>
      </c>
      <c r="D10" s="3">
        <v>8002</v>
      </c>
      <c r="E10" s="3">
        <v>7081</v>
      </c>
      <c r="F10" s="3">
        <v>7460</v>
      </c>
    </row>
    <row r="11" spans="1:6">
      <c r="A11" s="38" t="s">
        <v>15</v>
      </c>
      <c r="B11" s="39">
        <v>14480</v>
      </c>
      <c r="C11" s="39">
        <v>14322</v>
      </c>
      <c r="D11" s="39">
        <v>14182</v>
      </c>
      <c r="E11" s="39">
        <v>12280</v>
      </c>
      <c r="F11" s="39">
        <v>12607</v>
      </c>
    </row>
    <row r="12" spans="1:6">
      <c r="A12" s="2" t="s">
        <v>16</v>
      </c>
      <c r="B12" s="3">
        <v>22982</v>
      </c>
      <c r="C12" s="3">
        <v>23474</v>
      </c>
      <c r="D12" s="3">
        <v>23258</v>
      </c>
      <c r="E12" s="3">
        <v>23051</v>
      </c>
      <c r="F12" s="3">
        <v>20536</v>
      </c>
    </row>
    <row r="13" spans="1:6">
      <c r="A13" s="38" t="s">
        <v>17</v>
      </c>
      <c r="B13" s="39">
        <v>5730</v>
      </c>
      <c r="C13" s="39">
        <v>5673</v>
      </c>
      <c r="D13" s="39">
        <v>5976</v>
      </c>
      <c r="E13" s="39">
        <v>5360</v>
      </c>
      <c r="F13" s="39">
        <v>5450</v>
      </c>
    </row>
    <row r="14" spans="1:6">
      <c r="A14" s="2" t="s">
        <v>18</v>
      </c>
      <c r="B14" s="3">
        <v>6168</v>
      </c>
      <c r="C14" s="3">
        <v>6023</v>
      </c>
      <c r="D14" s="3">
        <v>5322</v>
      </c>
      <c r="E14" s="3">
        <v>5784</v>
      </c>
      <c r="F14" s="3">
        <v>5684</v>
      </c>
    </row>
    <row r="15" spans="1:6">
      <c r="A15" s="38" t="s">
        <v>19</v>
      </c>
      <c r="B15" s="39">
        <v>1574</v>
      </c>
      <c r="C15" s="39">
        <v>1547</v>
      </c>
      <c r="D15" s="39">
        <v>1581</v>
      </c>
      <c r="E15" s="39">
        <v>1503</v>
      </c>
      <c r="F15" s="39">
        <v>1542</v>
      </c>
    </row>
    <row r="16" spans="1:6">
      <c r="A16" s="2" t="s">
        <v>20</v>
      </c>
      <c r="B16" s="3">
        <v>4090</v>
      </c>
      <c r="C16" s="3">
        <v>3918</v>
      </c>
      <c r="D16" s="3">
        <v>3612</v>
      </c>
      <c r="E16" s="3">
        <v>3279</v>
      </c>
      <c r="F16" s="3">
        <v>3385</v>
      </c>
    </row>
    <row r="17" spans="1:6">
      <c r="A17" s="38" t="s">
        <v>21</v>
      </c>
      <c r="B17" s="39">
        <v>2658</v>
      </c>
      <c r="C17" s="39">
        <v>2548</v>
      </c>
      <c r="D17" s="39">
        <v>2478</v>
      </c>
      <c r="E17" s="39">
        <v>2260</v>
      </c>
      <c r="F17" s="39">
        <v>2321</v>
      </c>
    </row>
    <row r="18" spans="1:6">
      <c r="A18" s="4" t="s">
        <v>2</v>
      </c>
      <c r="B18" s="5">
        <f t="shared" ref="B18:F18" si="0">SUM(B3:B17)</f>
        <v>90531</v>
      </c>
      <c r="C18" s="5">
        <f t="shared" si="0"/>
        <v>89894</v>
      </c>
      <c r="D18" s="5">
        <f t="shared" si="0"/>
        <v>88375</v>
      </c>
      <c r="E18" s="5">
        <f t="shared" si="0"/>
        <v>83109</v>
      </c>
      <c r="F18" s="5">
        <f t="shared" si="0"/>
        <v>81749</v>
      </c>
    </row>
    <row r="19" spans="1:6" s="1" customFormat="1">
      <c r="A19" s="4"/>
      <c r="B19" s="5"/>
      <c r="C19" s="5"/>
      <c r="D19" s="5"/>
      <c r="E19" s="5"/>
      <c r="F19" s="5"/>
    </row>
    <row r="20" spans="1:6">
      <c r="A20" s="31" t="s">
        <v>22</v>
      </c>
      <c r="B20" s="31"/>
      <c r="C20" s="31"/>
      <c r="D20" s="31"/>
      <c r="E20" s="31"/>
      <c r="F20" s="31"/>
    </row>
    <row r="21" spans="1:6">
      <c r="A21" s="4" t="s">
        <v>6</v>
      </c>
      <c r="B21" s="4" t="str">
        <f>B2</f>
        <v>Fall 2017</v>
      </c>
      <c r="C21" s="4" t="str">
        <f>C2</f>
        <v>Fall 2018</v>
      </c>
      <c r="D21" s="4" t="str">
        <f>D2</f>
        <v>Fall 2019</v>
      </c>
      <c r="E21" s="4" t="str">
        <f>E2</f>
        <v>Fall 2020</v>
      </c>
      <c r="F21" s="4" t="s">
        <v>49</v>
      </c>
    </row>
    <row r="22" spans="1:6">
      <c r="A22" s="38" t="s">
        <v>7</v>
      </c>
      <c r="B22" s="39">
        <v>35259.25</v>
      </c>
      <c r="C22" s="39">
        <v>34220.5</v>
      </c>
      <c r="D22" s="39">
        <v>33925</v>
      </c>
      <c r="E22" s="39">
        <v>31697</v>
      </c>
      <c r="F22" s="39">
        <v>31923.25</v>
      </c>
    </row>
    <row r="23" spans="1:6">
      <c r="A23" s="2" t="s">
        <v>8</v>
      </c>
      <c r="B23" s="3">
        <v>27704</v>
      </c>
      <c r="C23" s="3">
        <v>28953</v>
      </c>
      <c r="D23" s="3">
        <v>28110</v>
      </c>
      <c r="E23" s="3">
        <v>25745</v>
      </c>
      <c r="F23" s="3">
        <v>23793</v>
      </c>
    </row>
    <row r="24" spans="1:6">
      <c r="A24" s="38" t="s">
        <v>9</v>
      </c>
      <c r="B24" s="39">
        <v>21017</v>
      </c>
      <c r="C24" s="39">
        <v>21173</v>
      </c>
      <c r="D24" s="39">
        <v>19922</v>
      </c>
      <c r="E24" s="39">
        <v>17513</v>
      </c>
      <c r="F24" s="39">
        <v>17339</v>
      </c>
    </row>
    <row r="25" spans="1:6">
      <c r="A25" s="2" t="s">
        <v>10</v>
      </c>
      <c r="B25" s="3">
        <v>13862</v>
      </c>
      <c r="C25" s="3">
        <v>14604.5</v>
      </c>
      <c r="D25" s="3">
        <v>15179</v>
      </c>
      <c r="E25" s="3">
        <v>14675</v>
      </c>
      <c r="F25" s="3">
        <v>14535.5</v>
      </c>
    </row>
    <row r="26" spans="1:6">
      <c r="A26" s="38" t="s">
        <v>11</v>
      </c>
      <c r="B26" s="39">
        <v>55321</v>
      </c>
      <c r="C26" s="39">
        <v>52723.5</v>
      </c>
      <c r="D26" s="39">
        <v>51009.5</v>
      </c>
      <c r="E26" s="39">
        <v>46285</v>
      </c>
      <c r="F26" s="39">
        <v>50511.5</v>
      </c>
    </row>
    <row r="27" spans="1:6">
      <c r="A27" s="2" t="s">
        <v>12</v>
      </c>
      <c r="B27" s="3">
        <v>28003</v>
      </c>
      <c r="C27" s="3">
        <v>27048</v>
      </c>
      <c r="D27" s="3">
        <v>26599.5</v>
      </c>
      <c r="E27" s="3">
        <v>25150</v>
      </c>
      <c r="F27" s="3">
        <v>24852.5</v>
      </c>
    </row>
    <row r="28" spans="1:6">
      <c r="A28" s="38" t="s">
        <v>13</v>
      </c>
      <c r="B28" s="39">
        <v>52096</v>
      </c>
      <c r="C28" s="39">
        <v>48803</v>
      </c>
      <c r="D28" s="39">
        <v>46501</v>
      </c>
      <c r="E28" s="39">
        <v>45311</v>
      </c>
      <c r="F28" s="39">
        <v>44980</v>
      </c>
    </row>
    <row r="29" spans="1:6">
      <c r="A29" s="2" t="s">
        <v>14</v>
      </c>
      <c r="B29" s="3">
        <v>62037.25</v>
      </c>
      <c r="C29" s="3">
        <v>61736</v>
      </c>
      <c r="D29" s="3">
        <v>61765</v>
      </c>
      <c r="E29" s="3">
        <v>58567</v>
      </c>
      <c r="F29" s="3">
        <v>57201.75</v>
      </c>
    </row>
    <row r="30" spans="1:6">
      <c r="A30" s="38" t="s">
        <v>15</v>
      </c>
      <c r="B30" s="39">
        <v>129528</v>
      </c>
      <c r="C30" s="39">
        <v>127010</v>
      </c>
      <c r="D30" s="39">
        <v>124619</v>
      </c>
      <c r="E30" s="39">
        <v>107790.5</v>
      </c>
      <c r="F30" s="39">
        <v>108482</v>
      </c>
    </row>
    <row r="31" spans="1:6">
      <c r="A31" s="2" t="s">
        <v>16</v>
      </c>
      <c r="B31" s="3">
        <v>179675</v>
      </c>
      <c r="C31" s="3">
        <v>182697</v>
      </c>
      <c r="D31" s="3">
        <v>178597</v>
      </c>
      <c r="E31" s="3">
        <v>171644</v>
      </c>
      <c r="F31" s="3">
        <v>156393</v>
      </c>
    </row>
    <row r="32" spans="1:6">
      <c r="A32" s="38" t="s">
        <v>17</v>
      </c>
      <c r="B32" s="39">
        <v>47548</v>
      </c>
      <c r="C32" s="39">
        <v>47002</v>
      </c>
      <c r="D32" s="39">
        <v>47964</v>
      </c>
      <c r="E32" s="39">
        <v>45021</v>
      </c>
      <c r="F32" s="39">
        <v>45839</v>
      </c>
    </row>
    <row r="33" spans="1:7">
      <c r="A33" s="2" t="s">
        <v>18</v>
      </c>
      <c r="B33" s="3">
        <v>60102.5</v>
      </c>
      <c r="C33" s="3">
        <v>58240</v>
      </c>
      <c r="D33" s="3">
        <v>54002</v>
      </c>
      <c r="E33" s="3">
        <v>54874</v>
      </c>
      <c r="F33" s="3">
        <v>54675.5</v>
      </c>
      <c r="G33" s="1"/>
    </row>
    <row r="34" spans="1:7">
      <c r="A34" s="38" t="s">
        <v>19</v>
      </c>
      <c r="B34" s="39">
        <v>15104.5</v>
      </c>
      <c r="C34" s="39">
        <v>14837</v>
      </c>
      <c r="D34" s="39">
        <v>14531</v>
      </c>
      <c r="E34" s="39">
        <v>13781</v>
      </c>
      <c r="F34" s="39">
        <v>13978</v>
      </c>
      <c r="G34" s="1"/>
    </row>
    <row r="35" spans="1:7">
      <c r="A35" s="2" t="s">
        <v>20</v>
      </c>
      <c r="B35" s="3">
        <v>30598</v>
      </c>
      <c r="C35" s="3">
        <v>29183.5</v>
      </c>
      <c r="D35" s="3">
        <v>27195.5</v>
      </c>
      <c r="E35" s="3">
        <v>24984.5</v>
      </c>
      <c r="F35" s="3">
        <v>25379</v>
      </c>
      <c r="G35" s="1"/>
    </row>
    <row r="36" spans="1:7">
      <c r="A36" s="38" t="s">
        <v>21</v>
      </c>
      <c r="B36" s="39">
        <v>25179.5</v>
      </c>
      <c r="C36" s="39">
        <v>24532.5</v>
      </c>
      <c r="D36" s="39">
        <v>24204</v>
      </c>
      <c r="E36" s="39">
        <v>22228.5</v>
      </c>
      <c r="F36" s="39">
        <v>22472.5</v>
      </c>
      <c r="G36" s="1"/>
    </row>
    <row r="37" spans="1:7">
      <c r="A37" s="4" t="s">
        <v>2</v>
      </c>
      <c r="B37" s="5">
        <f>SUM(B22:B36)</f>
        <v>783035</v>
      </c>
      <c r="C37" s="5">
        <f t="shared" ref="C37:F37" si="1">SUM(C22:C36)</f>
        <v>772763.5</v>
      </c>
      <c r="D37" s="5">
        <f t="shared" si="1"/>
        <v>754123.5</v>
      </c>
      <c r="E37" s="5">
        <f t="shared" si="1"/>
        <v>705266.5</v>
      </c>
      <c r="F37" s="5">
        <f t="shared" si="1"/>
        <v>692355.5</v>
      </c>
      <c r="G37" s="16"/>
    </row>
    <row r="38" spans="1:7" s="1" customFormat="1"/>
    <row r="39" spans="1:7">
      <c r="A39" s="31" t="s">
        <v>23</v>
      </c>
      <c r="B39" s="31"/>
      <c r="C39" s="31"/>
      <c r="D39" s="31"/>
      <c r="E39" s="31"/>
      <c r="F39" s="31"/>
      <c r="G39" s="1"/>
    </row>
    <row r="40" spans="1:7">
      <c r="A40" s="4" t="s">
        <v>6</v>
      </c>
      <c r="B40" s="4" t="str">
        <f>B2</f>
        <v>Fall 2017</v>
      </c>
      <c r="C40" s="4" t="str">
        <f>C2</f>
        <v>Fall 2018</v>
      </c>
      <c r="D40" s="4" t="str">
        <f>D2</f>
        <v>Fall 2019</v>
      </c>
      <c r="E40" s="4" t="str">
        <f>E2</f>
        <v>Fall 2020</v>
      </c>
      <c r="F40" s="4" t="s">
        <v>49</v>
      </c>
      <c r="G40" s="1"/>
    </row>
    <row r="41" spans="1:7">
      <c r="A41" s="38" t="s">
        <v>7</v>
      </c>
      <c r="B41" s="42">
        <f t="shared" ref="B41:D41" si="2">B22/B3</f>
        <v>7.7578107810781081</v>
      </c>
      <c r="C41" s="42">
        <f t="shared" si="2"/>
        <v>7.7456994114984159</v>
      </c>
      <c r="D41" s="42">
        <f t="shared" si="2"/>
        <v>7.6927437641723353</v>
      </c>
      <c r="E41" s="42">
        <v>7.6066714662826973</v>
      </c>
      <c r="F41" s="42">
        <f>F22/F3</f>
        <v>7.6683281287533029</v>
      </c>
      <c r="G41" s="1"/>
    </row>
    <row r="42" spans="1:7">
      <c r="A42" s="2" t="s">
        <v>8</v>
      </c>
      <c r="B42" s="43">
        <f t="shared" ref="B42:D42" si="3">B23/B4</f>
        <v>9.4007465218866653</v>
      </c>
      <c r="C42" s="43">
        <f t="shared" si="3"/>
        <v>9.6671118530884801</v>
      </c>
      <c r="D42" s="43">
        <f t="shared" si="3"/>
        <v>9.7131997235659995</v>
      </c>
      <c r="E42" s="43">
        <v>9.6027601641178659</v>
      </c>
      <c r="F42" s="43">
        <f t="shared" ref="F42:F56" si="4">F23/F4</f>
        <v>9.5862207896857381</v>
      </c>
      <c r="G42" s="1"/>
    </row>
    <row r="43" spans="1:7">
      <c r="A43" s="38" t="s">
        <v>9</v>
      </c>
      <c r="B43" s="42">
        <f t="shared" ref="B43:D43" si="5">B24/B5</f>
        <v>10.167876149008224</v>
      </c>
      <c r="C43" s="42">
        <f t="shared" si="5"/>
        <v>9.9872641509433961</v>
      </c>
      <c r="D43" s="42">
        <f t="shared" si="5"/>
        <v>9.6288061865635566</v>
      </c>
      <c r="E43" s="42">
        <v>9.5542825968357885</v>
      </c>
      <c r="F43" s="42">
        <f t="shared" si="4"/>
        <v>9.4593562465902892</v>
      </c>
      <c r="G43" s="1"/>
    </row>
    <row r="44" spans="1:7">
      <c r="A44" s="2" t="s">
        <v>10</v>
      </c>
      <c r="B44" s="43">
        <f t="shared" ref="B44:D44" si="6">B25/B6</f>
        <v>8.4421437271619979</v>
      </c>
      <c r="C44" s="43">
        <f t="shared" si="6"/>
        <v>8.3597595878649109</v>
      </c>
      <c r="D44" s="43">
        <f t="shared" si="6"/>
        <v>8.561195713479977</v>
      </c>
      <c r="E44" s="43">
        <v>8.7874251497005993</v>
      </c>
      <c r="F44" s="43">
        <f t="shared" si="4"/>
        <v>8.5202227432590849</v>
      </c>
      <c r="G44" s="1"/>
    </row>
    <row r="45" spans="1:7">
      <c r="A45" s="38" t="s">
        <v>11</v>
      </c>
      <c r="B45" s="42">
        <f t="shared" ref="B45:D45" si="7">B26/B7</f>
        <v>10.078520677719075</v>
      </c>
      <c r="C45" s="42">
        <f t="shared" si="7"/>
        <v>9.8548598130841114</v>
      </c>
      <c r="D45" s="42">
        <f t="shared" si="7"/>
        <v>10.205982392957182</v>
      </c>
      <c r="E45" s="42">
        <v>10.147993860995395</v>
      </c>
      <c r="F45" s="42">
        <f t="shared" si="4"/>
        <v>10.084148532641246</v>
      </c>
      <c r="G45" s="1"/>
    </row>
    <row r="46" spans="1:7">
      <c r="A46" s="2" t="s">
        <v>12</v>
      </c>
      <c r="B46" s="43">
        <f t="shared" ref="B46:D46" si="8">B27/B8</f>
        <v>9.6963296398891963</v>
      </c>
      <c r="C46" s="43">
        <f t="shared" si="8"/>
        <v>9.8213507625272332</v>
      </c>
      <c r="D46" s="43">
        <f t="shared" si="8"/>
        <v>9.8225627769571648</v>
      </c>
      <c r="E46" s="43">
        <v>9.8357450136879159</v>
      </c>
      <c r="F46" s="43">
        <f t="shared" si="4"/>
        <v>9.9969831053901856</v>
      </c>
      <c r="G46" s="1"/>
    </row>
    <row r="47" spans="1:7">
      <c r="A47" s="38" t="s">
        <v>13</v>
      </c>
      <c r="B47" s="42">
        <f t="shared" ref="B47:D47" si="9">B28/B9</f>
        <v>9.2945584299732378</v>
      </c>
      <c r="C47" s="42">
        <f t="shared" si="9"/>
        <v>9.3242262132212463</v>
      </c>
      <c r="D47" s="42">
        <f t="shared" si="9"/>
        <v>9.0964397496087646</v>
      </c>
      <c r="E47" s="42">
        <v>8.9867116223720753</v>
      </c>
      <c r="F47" s="42">
        <f t="shared" si="4"/>
        <v>8.8456243854473939</v>
      </c>
      <c r="G47" s="1"/>
    </row>
    <row r="48" spans="1:7">
      <c r="A48" s="2" t="s">
        <v>14</v>
      </c>
      <c r="B48" s="43">
        <f t="shared" ref="B48:D48" si="10">B29/B10</f>
        <v>8.0925189146882346</v>
      </c>
      <c r="C48" s="43">
        <f t="shared" si="10"/>
        <v>7.9444086990091369</v>
      </c>
      <c r="D48" s="43">
        <f t="shared" si="10"/>
        <v>7.7186953261684579</v>
      </c>
      <c r="E48" s="43">
        <v>8.2710069199265632</v>
      </c>
      <c r="F48" s="43">
        <f t="shared" si="4"/>
        <v>7.6677949061662201</v>
      </c>
      <c r="G48" s="1"/>
    </row>
    <row r="49" spans="1:6">
      <c r="A49" s="38" t="s">
        <v>15</v>
      </c>
      <c r="B49" s="42">
        <f t="shared" ref="B49:D49" si="11">B30/B11</f>
        <v>8.9453038674033145</v>
      </c>
      <c r="C49" s="42">
        <f t="shared" si="11"/>
        <v>8.868174835916772</v>
      </c>
      <c r="D49" s="42">
        <f t="shared" si="11"/>
        <v>8.7871245240445628</v>
      </c>
      <c r="E49" s="42">
        <v>8.777728013029316</v>
      </c>
      <c r="F49" s="42">
        <f t="shared" si="4"/>
        <v>8.6049020385500121</v>
      </c>
    </row>
    <row r="50" spans="1:6">
      <c r="A50" s="2" t="s">
        <v>16</v>
      </c>
      <c r="B50" s="43">
        <f t="shared" ref="B50:D50" si="12">B31/B12</f>
        <v>7.8180750152293097</v>
      </c>
      <c r="C50" s="43">
        <f t="shared" si="12"/>
        <v>7.7829513504302632</v>
      </c>
      <c r="D50" s="43">
        <f t="shared" si="12"/>
        <v>7.6789491787771951</v>
      </c>
      <c r="E50" s="43">
        <v>7.4462713114398511</v>
      </c>
      <c r="F50" s="43">
        <f t="shared" si="4"/>
        <v>7.6155531749123488</v>
      </c>
    </row>
    <row r="51" spans="1:6">
      <c r="A51" s="38" t="s">
        <v>17</v>
      </c>
      <c r="B51" s="42">
        <f t="shared" ref="B51:D51" si="13">B32/B13</f>
        <v>8.2980802792321118</v>
      </c>
      <c r="C51" s="42">
        <f t="shared" si="13"/>
        <v>8.2852106469240265</v>
      </c>
      <c r="D51" s="42">
        <f t="shared" si="13"/>
        <v>8.0261044176706822</v>
      </c>
      <c r="E51" s="42">
        <v>8.3994402985074625</v>
      </c>
      <c r="F51" s="42">
        <f t="shared" si="4"/>
        <v>8.4108256880733947</v>
      </c>
    </row>
    <row r="52" spans="1:6">
      <c r="A52" s="2" t="s">
        <v>18</v>
      </c>
      <c r="B52" s="43">
        <f t="shared" ref="B52:D52" si="14">B33/B14</f>
        <v>9.7442444876783405</v>
      </c>
      <c r="C52" s="43">
        <f t="shared" si="14"/>
        <v>9.6695998671758261</v>
      </c>
      <c r="D52" s="43">
        <f t="shared" si="14"/>
        <v>10.146937241638481</v>
      </c>
      <c r="E52" s="43">
        <v>9.4872060857538028</v>
      </c>
      <c r="F52" s="43">
        <f t="shared" si="4"/>
        <v>9.6191942294159034</v>
      </c>
    </row>
    <row r="53" spans="1:6">
      <c r="A53" s="38" t="s">
        <v>19</v>
      </c>
      <c r="B53" s="42">
        <f t="shared" ref="B53:D53" si="15">B34/B15</f>
        <v>9.5962515883100377</v>
      </c>
      <c r="C53" s="42">
        <f t="shared" si="15"/>
        <v>9.5908209437621199</v>
      </c>
      <c r="D53" s="42">
        <f t="shared" si="15"/>
        <v>9.1910183428209997</v>
      </c>
      <c r="E53" s="42">
        <v>9.1689953426480368</v>
      </c>
      <c r="F53" s="42">
        <f t="shared" si="4"/>
        <v>9.0648508430609596</v>
      </c>
    </row>
    <row r="54" spans="1:6">
      <c r="A54" s="2" t="s">
        <v>20</v>
      </c>
      <c r="B54" s="43">
        <f t="shared" ref="B54:D54" si="16">B35/B16</f>
        <v>7.481173594132029</v>
      </c>
      <c r="C54" s="43">
        <f t="shared" si="16"/>
        <v>7.448570699336396</v>
      </c>
      <c r="D54" s="43">
        <f t="shared" si="16"/>
        <v>7.5292081949058689</v>
      </c>
      <c r="E54" s="43">
        <v>7.6195486428789261</v>
      </c>
      <c r="F54" s="43">
        <f t="shared" si="4"/>
        <v>7.4974889217134413</v>
      </c>
    </row>
    <row r="55" spans="1:6">
      <c r="A55" s="38" t="s">
        <v>21</v>
      </c>
      <c r="B55" s="42">
        <f t="shared" ref="B55:D55" si="17">B36/B17</f>
        <v>9.4731000752445453</v>
      </c>
      <c r="C55" s="42">
        <f t="shared" si="17"/>
        <v>9.628139717425432</v>
      </c>
      <c r="D55" s="42">
        <f t="shared" si="17"/>
        <v>9.7675544794188855</v>
      </c>
      <c r="E55" s="42">
        <v>9.8356194690265486</v>
      </c>
      <c r="F55" s="42">
        <f t="shared" si="4"/>
        <v>9.6822490305902633</v>
      </c>
    </row>
    <row r="56" spans="1:6">
      <c r="A56" s="4" t="s">
        <v>2</v>
      </c>
      <c r="B56" s="44">
        <f t="shared" ref="B56:E56" si="18">B37/B18</f>
        <v>8.6493576785852362</v>
      </c>
      <c r="C56" s="44">
        <f t="shared" si="18"/>
        <v>8.5963857432086677</v>
      </c>
      <c r="D56" s="44">
        <f t="shared" si="18"/>
        <v>8.533222065063649</v>
      </c>
      <c r="E56" s="44">
        <f t="shared" si="18"/>
        <v>8.4860424262113607</v>
      </c>
      <c r="F56" s="44">
        <f t="shared" si="4"/>
        <v>8.4692840279391799</v>
      </c>
    </row>
    <row r="57" spans="1:6">
      <c r="A57" s="32"/>
      <c r="B57" s="32"/>
      <c r="C57" s="32"/>
      <c r="D57" s="32"/>
      <c r="E57" s="32"/>
      <c r="F57" s="32"/>
    </row>
  </sheetData>
  <pageMargins left="0.7" right="0.7" top="0.75" bottom="0.75" header="0.3" footer="0.3"/>
  <pageSetup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9"/>
  <sheetViews>
    <sheetView zoomScaleNormal="100" workbookViewId="0">
      <selection activeCell="I25" sqref="I25"/>
    </sheetView>
  </sheetViews>
  <sheetFormatPr defaultColWidth="9.08984375" defaultRowHeight="11.5"/>
  <cols>
    <col min="1" max="1" width="15" style="2" bestFit="1" customWidth="1"/>
    <col min="2" max="2" width="7.6328125" style="2" bestFit="1" customWidth="1"/>
    <col min="3" max="3" width="8.08984375" style="2" bestFit="1" customWidth="1"/>
    <col min="4" max="4" width="6.453125" style="2" bestFit="1" customWidth="1"/>
    <col min="5" max="16384" width="9.08984375" style="2"/>
  </cols>
  <sheetData>
    <row r="1" spans="1:4" ht="14.25" customHeight="1">
      <c r="A1" s="31" t="s">
        <v>24</v>
      </c>
      <c r="B1" s="31"/>
      <c r="C1" s="31"/>
      <c r="D1" s="31"/>
    </row>
    <row r="2" spans="1:4" ht="14.25" customHeight="1">
      <c r="A2" s="59" t="s">
        <v>49</v>
      </c>
      <c r="B2" s="59"/>
      <c r="C2" s="59"/>
      <c r="D2" s="59"/>
    </row>
    <row r="3" spans="1:4" ht="14.25" customHeight="1">
      <c r="A3" s="25" t="s">
        <v>6</v>
      </c>
      <c r="B3" s="26" t="s">
        <v>25</v>
      </c>
      <c r="C3" s="26" t="s">
        <v>26</v>
      </c>
      <c r="D3" s="26" t="s">
        <v>2</v>
      </c>
    </row>
    <row r="4" spans="1:4" ht="14.25" customHeight="1">
      <c r="A4" s="40" t="s">
        <v>7</v>
      </c>
      <c r="B4" s="37">
        <v>1007</v>
      </c>
      <c r="C4" s="37">
        <v>3156</v>
      </c>
      <c r="D4" s="37">
        <f>SUM(B4:C4)</f>
        <v>4163</v>
      </c>
    </row>
    <row r="5" spans="1:4" ht="14.25" customHeight="1">
      <c r="A5" s="24" t="s">
        <v>8</v>
      </c>
      <c r="B5" s="27">
        <v>1173</v>
      </c>
      <c r="C5" s="27">
        <v>1309</v>
      </c>
      <c r="D5" s="27">
        <f t="shared" ref="D5:D19" si="0">SUM(B5:C5)</f>
        <v>2482</v>
      </c>
    </row>
    <row r="6" spans="1:4" ht="14.25" customHeight="1">
      <c r="A6" s="40" t="s">
        <v>9</v>
      </c>
      <c r="B6" s="37">
        <v>806</v>
      </c>
      <c r="C6" s="37">
        <v>1027</v>
      </c>
      <c r="D6" s="37">
        <f t="shared" si="0"/>
        <v>1833</v>
      </c>
    </row>
    <row r="7" spans="1:4" ht="14.25" customHeight="1">
      <c r="A7" s="24" t="s">
        <v>10</v>
      </c>
      <c r="B7" s="27">
        <v>560</v>
      </c>
      <c r="C7" s="27">
        <v>1146</v>
      </c>
      <c r="D7" s="27">
        <f t="shared" si="0"/>
        <v>1706</v>
      </c>
    </row>
    <row r="8" spans="1:4" ht="14.25" customHeight="1">
      <c r="A8" s="40" t="s">
        <v>11</v>
      </c>
      <c r="B8" s="37">
        <v>2497</v>
      </c>
      <c r="C8" s="37">
        <v>2512</v>
      </c>
      <c r="D8" s="37">
        <f t="shared" si="0"/>
        <v>5009</v>
      </c>
    </row>
    <row r="9" spans="1:4" ht="14.25" customHeight="1">
      <c r="A9" s="24" t="s">
        <v>12</v>
      </c>
      <c r="B9" s="27">
        <v>1208</v>
      </c>
      <c r="C9" s="27">
        <v>1278</v>
      </c>
      <c r="D9" s="27">
        <f t="shared" si="0"/>
        <v>2486</v>
      </c>
    </row>
    <row r="10" spans="1:4" ht="14.25" customHeight="1">
      <c r="A10" s="40" t="s">
        <v>13</v>
      </c>
      <c r="B10" s="37">
        <v>1921</v>
      </c>
      <c r="C10" s="37">
        <v>3164</v>
      </c>
      <c r="D10" s="37">
        <f t="shared" si="0"/>
        <v>5085</v>
      </c>
    </row>
    <row r="11" spans="1:4" ht="14.25" customHeight="1">
      <c r="A11" s="24" t="s">
        <v>14</v>
      </c>
      <c r="B11" s="27">
        <v>2091</v>
      </c>
      <c r="C11" s="27">
        <v>5369</v>
      </c>
      <c r="D11" s="27">
        <f t="shared" si="0"/>
        <v>7460</v>
      </c>
    </row>
    <row r="12" spans="1:4" ht="14.25" customHeight="1">
      <c r="A12" s="40" t="s">
        <v>15</v>
      </c>
      <c r="B12" s="37">
        <v>4338</v>
      </c>
      <c r="C12" s="37">
        <v>8269</v>
      </c>
      <c r="D12" s="37">
        <f t="shared" si="0"/>
        <v>12607</v>
      </c>
    </row>
    <row r="13" spans="1:4" ht="14.25" customHeight="1">
      <c r="A13" s="24" t="s">
        <v>16</v>
      </c>
      <c r="B13" s="27">
        <v>5414</v>
      </c>
      <c r="C13" s="27">
        <v>15122</v>
      </c>
      <c r="D13" s="27">
        <f t="shared" si="0"/>
        <v>20536</v>
      </c>
    </row>
    <row r="14" spans="1:4" ht="14.25" customHeight="1">
      <c r="A14" s="40" t="s">
        <v>17</v>
      </c>
      <c r="B14" s="37">
        <v>1690</v>
      </c>
      <c r="C14" s="37">
        <v>3760</v>
      </c>
      <c r="D14" s="37">
        <f t="shared" si="0"/>
        <v>5450</v>
      </c>
    </row>
    <row r="15" spans="1:4" ht="14.25" customHeight="1">
      <c r="A15" s="24" t="s">
        <v>18</v>
      </c>
      <c r="B15" s="27">
        <v>2429</v>
      </c>
      <c r="C15" s="27">
        <v>3255</v>
      </c>
      <c r="D15" s="27">
        <f t="shared" si="0"/>
        <v>5684</v>
      </c>
    </row>
    <row r="16" spans="1:4" ht="14.25" customHeight="1">
      <c r="A16" s="40" t="s">
        <v>19</v>
      </c>
      <c r="B16" s="37">
        <v>607</v>
      </c>
      <c r="C16" s="37">
        <v>935</v>
      </c>
      <c r="D16" s="37">
        <f t="shared" si="0"/>
        <v>1542</v>
      </c>
    </row>
    <row r="17" spans="1:4" ht="14.25" customHeight="1">
      <c r="A17" s="24" t="s">
        <v>20</v>
      </c>
      <c r="B17" s="27">
        <v>1703</v>
      </c>
      <c r="C17" s="27">
        <v>1682</v>
      </c>
      <c r="D17" s="27">
        <f t="shared" si="0"/>
        <v>3385</v>
      </c>
    </row>
    <row r="18" spans="1:4" ht="14.25" customHeight="1">
      <c r="A18" s="40" t="s">
        <v>21</v>
      </c>
      <c r="B18" s="37">
        <v>1105</v>
      </c>
      <c r="C18" s="37">
        <v>1216</v>
      </c>
      <c r="D18" s="37">
        <f t="shared" si="0"/>
        <v>2321</v>
      </c>
    </row>
    <row r="19" spans="1:4" ht="14.25" customHeight="1">
      <c r="A19" s="45" t="s">
        <v>2</v>
      </c>
      <c r="B19" s="46">
        <f>SUM(B4:B18)</f>
        <v>28549</v>
      </c>
      <c r="C19" s="46">
        <f>SUM(C4:C18)</f>
        <v>53200</v>
      </c>
      <c r="D19" s="46">
        <f t="shared" si="0"/>
        <v>81749</v>
      </c>
    </row>
    <row r="20" spans="1:4" ht="14.25" customHeight="1">
      <c r="A20" s="31"/>
      <c r="B20" s="31"/>
      <c r="C20" s="31"/>
      <c r="D20" s="31"/>
    </row>
    <row r="21" spans="1:4" ht="14.25" customHeight="1">
      <c r="A21" s="59" t="s">
        <v>48</v>
      </c>
      <c r="B21" s="59"/>
      <c r="C21" s="59"/>
      <c r="D21" s="59"/>
    </row>
    <row r="22" spans="1:4" ht="14.25" customHeight="1">
      <c r="A22" s="25" t="s">
        <v>6</v>
      </c>
      <c r="B22" s="26" t="s">
        <v>25</v>
      </c>
      <c r="C22" s="26" t="s">
        <v>26</v>
      </c>
      <c r="D22" s="26" t="s">
        <v>2</v>
      </c>
    </row>
    <row r="23" spans="1:4" ht="14.25" customHeight="1">
      <c r="A23" s="40" t="s">
        <v>7</v>
      </c>
      <c r="B23" s="37">
        <v>1032</v>
      </c>
      <c r="C23" s="37">
        <v>3135</v>
      </c>
      <c r="D23" s="37">
        <f>SUM(B23:C23)</f>
        <v>4167</v>
      </c>
    </row>
    <row r="24" spans="1:4" ht="14.25" customHeight="1">
      <c r="A24" s="24" t="s">
        <v>8</v>
      </c>
      <c r="B24" s="27">
        <v>1285</v>
      </c>
      <c r="C24" s="27">
        <v>1396</v>
      </c>
      <c r="D24" s="27">
        <f t="shared" ref="D24:D38" si="1">SUM(B24:C24)</f>
        <v>2681</v>
      </c>
    </row>
    <row r="25" spans="1:4" ht="14.25" customHeight="1">
      <c r="A25" s="40" t="s">
        <v>9</v>
      </c>
      <c r="B25" s="37">
        <v>828</v>
      </c>
      <c r="C25" s="37">
        <v>1005</v>
      </c>
      <c r="D25" s="37">
        <f t="shared" si="1"/>
        <v>1833</v>
      </c>
    </row>
    <row r="26" spans="1:4" ht="14.25" customHeight="1">
      <c r="A26" s="24" t="s">
        <v>10</v>
      </c>
      <c r="B26" s="27">
        <v>596</v>
      </c>
      <c r="C26" s="27">
        <v>1074</v>
      </c>
      <c r="D26" s="27">
        <f t="shared" si="1"/>
        <v>1670</v>
      </c>
    </row>
    <row r="27" spans="1:4" ht="14.25" customHeight="1">
      <c r="A27" s="40" t="s">
        <v>11</v>
      </c>
      <c r="B27" s="37">
        <v>2341</v>
      </c>
      <c r="C27" s="37">
        <v>2220</v>
      </c>
      <c r="D27" s="37">
        <f t="shared" si="1"/>
        <v>4561</v>
      </c>
    </row>
    <row r="28" spans="1:4" ht="14.25" customHeight="1">
      <c r="A28" s="24" t="s">
        <v>12</v>
      </c>
      <c r="B28" s="27">
        <v>1230</v>
      </c>
      <c r="C28" s="27">
        <v>1327</v>
      </c>
      <c r="D28" s="27">
        <f t="shared" si="1"/>
        <v>2557</v>
      </c>
    </row>
    <row r="29" spans="1:4" ht="14.25" customHeight="1">
      <c r="A29" s="40" t="s">
        <v>13</v>
      </c>
      <c r="B29" s="37">
        <v>1994</v>
      </c>
      <c r="C29" s="37">
        <v>3048</v>
      </c>
      <c r="D29" s="37">
        <f t="shared" si="1"/>
        <v>5042</v>
      </c>
    </row>
    <row r="30" spans="1:4" ht="14.25" customHeight="1">
      <c r="A30" s="24" t="s">
        <v>14</v>
      </c>
      <c r="B30" s="27">
        <v>2423</v>
      </c>
      <c r="C30" s="27">
        <v>4658</v>
      </c>
      <c r="D30" s="27">
        <f t="shared" si="1"/>
        <v>7081</v>
      </c>
    </row>
    <row r="31" spans="1:4" ht="14.25" customHeight="1">
      <c r="A31" s="40" t="s">
        <v>15</v>
      </c>
      <c r="B31" s="37">
        <v>4304</v>
      </c>
      <c r="C31" s="37">
        <v>7976</v>
      </c>
      <c r="D31" s="37">
        <f t="shared" si="1"/>
        <v>12280</v>
      </c>
    </row>
    <row r="32" spans="1:4" ht="14.25" customHeight="1">
      <c r="A32" s="24" t="s">
        <v>16</v>
      </c>
      <c r="B32" s="27">
        <v>5703</v>
      </c>
      <c r="C32" s="27">
        <v>17348</v>
      </c>
      <c r="D32" s="27">
        <f t="shared" si="1"/>
        <v>23051</v>
      </c>
    </row>
    <row r="33" spans="1:4" ht="14.25" customHeight="1">
      <c r="A33" s="40" t="s">
        <v>17</v>
      </c>
      <c r="B33" s="37">
        <v>1707</v>
      </c>
      <c r="C33" s="37">
        <v>3653</v>
      </c>
      <c r="D33" s="37">
        <f t="shared" si="1"/>
        <v>5360</v>
      </c>
    </row>
    <row r="34" spans="1:4" ht="14.25" customHeight="1">
      <c r="A34" s="24" t="s">
        <v>18</v>
      </c>
      <c r="B34" s="27">
        <v>2336</v>
      </c>
      <c r="C34" s="27">
        <v>3448</v>
      </c>
      <c r="D34" s="27">
        <f t="shared" si="1"/>
        <v>5784</v>
      </c>
    </row>
    <row r="35" spans="1:4" ht="14.25" customHeight="1">
      <c r="A35" s="40" t="s">
        <v>19</v>
      </c>
      <c r="B35" s="37">
        <v>621</v>
      </c>
      <c r="C35" s="37">
        <v>882</v>
      </c>
      <c r="D35" s="37">
        <f t="shared" si="1"/>
        <v>1503</v>
      </c>
    </row>
    <row r="36" spans="1:4" ht="14.25" customHeight="1">
      <c r="A36" s="24" t="s">
        <v>20</v>
      </c>
      <c r="B36" s="27">
        <v>1734</v>
      </c>
      <c r="C36" s="27">
        <v>1545</v>
      </c>
      <c r="D36" s="27">
        <f t="shared" si="1"/>
        <v>3279</v>
      </c>
    </row>
    <row r="37" spans="1:4" ht="14.25" customHeight="1">
      <c r="A37" s="40" t="s">
        <v>21</v>
      </c>
      <c r="B37" s="37">
        <v>1102</v>
      </c>
      <c r="C37" s="37">
        <v>1158</v>
      </c>
      <c r="D37" s="37">
        <f t="shared" si="1"/>
        <v>2260</v>
      </c>
    </row>
    <row r="38" spans="1:4" ht="14.25" customHeight="1">
      <c r="A38" s="45" t="s">
        <v>2</v>
      </c>
      <c r="B38" s="46">
        <f>SUM(B23:B37)</f>
        <v>29236</v>
      </c>
      <c r="C38" s="46">
        <f>SUM(C23:C37)</f>
        <v>53873</v>
      </c>
      <c r="D38" s="46">
        <f t="shared" si="1"/>
        <v>83109</v>
      </c>
    </row>
    <row r="39" spans="1:4" ht="14.25" customHeight="1">
      <c r="A39" s="31"/>
      <c r="B39" s="31"/>
      <c r="C39" s="31"/>
      <c r="D39" s="31"/>
    </row>
    <row r="40" spans="1:4" ht="14.25" customHeight="1">
      <c r="A40" s="59" t="s">
        <v>46</v>
      </c>
      <c r="B40" s="59"/>
      <c r="C40" s="59"/>
      <c r="D40" s="59"/>
    </row>
    <row r="41" spans="1:4" ht="14.25" customHeight="1">
      <c r="A41" s="25" t="s">
        <v>6</v>
      </c>
      <c r="B41" s="26" t="s">
        <v>25</v>
      </c>
      <c r="C41" s="26" t="s">
        <v>26</v>
      </c>
      <c r="D41" s="26" t="s">
        <v>2</v>
      </c>
    </row>
    <row r="42" spans="1:4" ht="14.25" customHeight="1">
      <c r="A42" s="40" t="s">
        <v>7</v>
      </c>
      <c r="B42" s="37">
        <v>1125</v>
      </c>
      <c r="C42" s="37">
        <v>3285</v>
      </c>
      <c r="D42" s="37">
        <f>SUM(B42:C42)</f>
        <v>4410</v>
      </c>
    </row>
    <row r="43" spans="1:4" ht="14.25" customHeight="1">
      <c r="A43" s="24" t="s">
        <v>8</v>
      </c>
      <c r="B43" s="27">
        <v>1389</v>
      </c>
      <c r="C43" s="27">
        <v>1505</v>
      </c>
      <c r="D43" s="27">
        <f t="shared" ref="D43:D57" si="2">SUM(B43:C43)</f>
        <v>2894</v>
      </c>
    </row>
    <row r="44" spans="1:4" ht="14.25" customHeight="1">
      <c r="A44" s="40" t="s">
        <v>9</v>
      </c>
      <c r="B44" s="37">
        <v>948</v>
      </c>
      <c r="C44" s="37">
        <v>1121</v>
      </c>
      <c r="D44" s="37">
        <f t="shared" si="2"/>
        <v>2069</v>
      </c>
    </row>
    <row r="45" spans="1:4" ht="14.25" customHeight="1">
      <c r="A45" s="24" t="s">
        <v>10</v>
      </c>
      <c r="B45" s="27">
        <v>605</v>
      </c>
      <c r="C45" s="27">
        <v>1168</v>
      </c>
      <c r="D45" s="27">
        <f t="shared" si="2"/>
        <v>1773</v>
      </c>
    </row>
    <row r="46" spans="1:4" ht="14.25" customHeight="1">
      <c r="A46" s="40" t="s">
        <v>11</v>
      </c>
      <c r="B46" s="37">
        <v>2500</v>
      </c>
      <c r="C46" s="37">
        <v>2498</v>
      </c>
      <c r="D46" s="37">
        <f t="shared" si="2"/>
        <v>4998</v>
      </c>
    </row>
    <row r="47" spans="1:4" ht="14.25" customHeight="1">
      <c r="A47" s="24" t="s">
        <v>12</v>
      </c>
      <c r="B47" s="27">
        <v>1286</v>
      </c>
      <c r="C47" s="27">
        <v>1422</v>
      </c>
      <c r="D47" s="27">
        <f t="shared" si="2"/>
        <v>2708</v>
      </c>
    </row>
    <row r="48" spans="1:4" ht="14.25" customHeight="1">
      <c r="A48" s="40" t="s">
        <v>13</v>
      </c>
      <c r="B48" s="37">
        <v>2096</v>
      </c>
      <c r="C48" s="37">
        <v>3016</v>
      </c>
      <c r="D48" s="37">
        <f t="shared" si="2"/>
        <v>5112</v>
      </c>
    </row>
    <row r="49" spans="1:4" ht="14.25" customHeight="1">
      <c r="A49" s="24" t="s">
        <v>14</v>
      </c>
      <c r="B49" s="27">
        <v>2269</v>
      </c>
      <c r="C49" s="27">
        <v>5733</v>
      </c>
      <c r="D49" s="27">
        <f t="shared" si="2"/>
        <v>8002</v>
      </c>
    </row>
    <row r="50" spans="1:4" ht="14.25" customHeight="1">
      <c r="A50" s="40" t="s">
        <v>15</v>
      </c>
      <c r="B50" s="37">
        <v>5177</v>
      </c>
      <c r="C50" s="37">
        <v>9005</v>
      </c>
      <c r="D50" s="37">
        <f t="shared" si="2"/>
        <v>14182</v>
      </c>
    </row>
    <row r="51" spans="1:4" ht="14.25" customHeight="1">
      <c r="A51" s="24" t="s">
        <v>16</v>
      </c>
      <c r="B51" s="27">
        <v>6146</v>
      </c>
      <c r="C51" s="27">
        <v>17112</v>
      </c>
      <c r="D51" s="27">
        <f t="shared" si="2"/>
        <v>23258</v>
      </c>
    </row>
    <row r="52" spans="1:4" ht="14.25" customHeight="1">
      <c r="A52" s="40" t="s">
        <v>17</v>
      </c>
      <c r="B52" s="37">
        <v>1792</v>
      </c>
      <c r="C52" s="37">
        <v>4184</v>
      </c>
      <c r="D52" s="37">
        <f t="shared" si="2"/>
        <v>5976</v>
      </c>
    </row>
    <row r="53" spans="1:4" ht="14.25" customHeight="1">
      <c r="A53" s="24" t="s">
        <v>18</v>
      </c>
      <c r="B53" s="27">
        <v>2535</v>
      </c>
      <c r="C53" s="27">
        <v>2787</v>
      </c>
      <c r="D53" s="27">
        <f t="shared" si="2"/>
        <v>5322</v>
      </c>
    </row>
    <row r="54" spans="1:4" ht="14.25" customHeight="1">
      <c r="A54" s="40" t="s">
        <v>19</v>
      </c>
      <c r="B54" s="37">
        <v>677</v>
      </c>
      <c r="C54" s="37">
        <v>904</v>
      </c>
      <c r="D54" s="37">
        <f t="shared" si="2"/>
        <v>1581</v>
      </c>
    </row>
    <row r="55" spans="1:4" ht="14.25" customHeight="1">
      <c r="A55" s="24" t="s">
        <v>20</v>
      </c>
      <c r="B55" s="27">
        <v>1870</v>
      </c>
      <c r="C55" s="27">
        <v>1742</v>
      </c>
      <c r="D55" s="27">
        <f t="shared" si="2"/>
        <v>3612</v>
      </c>
    </row>
    <row r="56" spans="1:4" ht="14.25" customHeight="1">
      <c r="A56" s="40" t="s">
        <v>21</v>
      </c>
      <c r="B56" s="37">
        <v>1165</v>
      </c>
      <c r="C56" s="37">
        <v>1313</v>
      </c>
      <c r="D56" s="37">
        <f t="shared" si="2"/>
        <v>2478</v>
      </c>
    </row>
    <row r="57" spans="1:4" ht="14.25" customHeight="1">
      <c r="A57" s="45" t="s">
        <v>2</v>
      </c>
      <c r="B57" s="46">
        <f>SUM(B42:B56)</f>
        <v>31580</v>
      </c>
      <c r="C57" s="46">
        <f>SUM(C42:C56)</f>
        <v>56795</v>
      </c>
      <c r="D57" s="46">
        <f t="shared" si="2"/>
        <v>88375</v>
      </c>
    </row>
    <row r="58" spans="1:4" ht="14.25" customHeight="1">
      <c r="A58" s="31"/>
      <c r="B58" s="31"/>
      <c r="C58" s="31"/>
      <c r="D58" s="31"/>
    </row>
    <row r="59" spans="1:4" ht="14.25" customHeight="1">
      <c r="A59" s="31"/>
      <c r="B59" s="31"/>
      <c r="C59" s="31"/>
      <c r="D59" s="31"/>
    </row>
    <row r="60" spans="1:4" ht="14.25" customHeight="1">
      <c r="A60" s="59" t="s">
        <v>39</v>
      </c>
      <c r="B60" s="59"/>
      <c r="C60" s="59"/>
      <c r="D60" s="59"/>
    </row>
    <row r="61" spans="1:4" ht="14.25" customHeight="1">
      <c r="A61" s="25" t="s">
        <v>6</v>
      </c>
      <c r="B61" s="26" t="s">
        <v>25</v>
      </c>
      <c r="C61" s="26" t="s">
        <v>26</v>
      </c>
      <c r="D61" s="26" t="s">
        <v>2</v>
      </c>
    </row>
    <row r="62" spans="1:4" ht="14.25" customHeight="1">
      <c r="A62" s="40" t="s">
        <v>7</v>
      </c>
      <c r="B62" s="37">
        <v>1134</v>
      </c>
      <c r="C62" s="37">
        <v>3284</v>
      </c>
      <c r="D62" s="37">
        <f>SUM(B62:C62)</f>
        <v>4418</v>
      </c>
    </row>
    <row r="63" spans="1:4" ht="14.25" customHeight="1">
      <c r="A63" s="24" t="s">
        <v>8</v>
      </c>
      <c r="B63" s="27">
        <v>1412</v>
      </c>
      <c r="C63" s="27">
        <v>1583</v>
      </c>
      <c r="D63" s="27">
        <f t="shared" ref="D63:D77" si="3">SUM(B63:C63)</f>
        <v>2995</v>
      </c>
    </row>
    <row r="64" spans="1:4" ht="14.25" customHeight="1">
      <c r="A64" s="40" t="s">
        <v>9</v>
      </c>
      <c r="B64" s="37">
        <v>1024</v>
      </c>
      <c r="C64" s="37">
        <v>1096</v>
      </c>
      <c r="D64" s="37">
        <f t="shared" si="3"/>
        <v>2120</v>
      </c>
    </row>
    <row r="65" spans="1:4" ht="14.25" customHeight="1">
      <c r="A65" s="24" t="s">
        <v>10</v>
      </c>
      <c r="B65" s="27">
        <v>579</v>
      </c>
      <c r="C65" s="27">
        <v>1168</v>
      </c>
      <c r="D65" s="27">
        <f t="shared" si="3"/>
        <v>1747</v>
      </c>
    </row>
    <row r="66" spans="1:4" ht="14.25" customHeight="1">
      <c r="A66" s="40" t="s">
        <v>11</v>
      </c>
      <c r="B66" s="37">
        <v>2691</v>
      </c>
      <c r="C66" s="37">
        <v>2659</v>
      </c>
      <c r="D66" s="37">
        <f t="shared" si="3"/>
        <v>5350</v>
      </c>
    </row>
    <row r="67" spans="1:4" ht="14.25" customHeight="1">
      <c r="A67" s="24" t="s">
        <v>12</v>
      </c>
      <c r="B67" s="27">
        <v>1335</v>
      </c>
      <c r="C67" s="27">
        <v>1419</v>
      </c>
      <c r="D67" s="27">
        <f t="shared" si="3"/>
        <v>2754</v>
      </c>
    </row>
    <row r="68" spans="1:4" ht="14.25" customHeight="1">
      <c r="A68" s="40" t="s">
        <v>13</v>
      </c>
      <c r="B68" s="37">
        <v>2258</v>
      </c>
      <c r="C68" s="37">
        <v>2976</v>
      </c>
      <c r="D68" s="37">
        <f t="shared" si="3"/>
        <v>5234</v>
      </c>
    </row>
    <row r="69" spans="1:4" ht="14.25" customHeight="1">
      <c r="A69" s="24" t="s">
        <v>14</v>
      </c>
      <c r="B69" s="27">
        <v>2403</v>
      </c>
      <c r="C69" s="27">
        <v>5368</v>
      </c>
      <c r="D69" s="27">
        <f t="shared" si="3"/>
        <v>7771</v>
      </c>
    </row>
    <row r="70" spans="1:4" ht="14.25" customHeight="1">
      <c r="A70" s="40" t="s">
        <v>15</v>
      </c>
      <c r="B70" s="37">
        <v>5414</v>
      </c>
      <c r="C70" s="37">
        <v>8908</v>
      </c>
      <c r="D70" s="37">
        <f t="shared" si="3"/>
        <v>14322</v>
      </c>
    </row>
    <row r="71" spans="1:4" ht="14.25" customHeight="1">
      <c r="A71" s="24" t="s">
        <v>16</v>
      </c>
      <c r="B71" s="27">
        <v>6430</v>
      </c>
      <c r="C71" s="27">
        <v>17044</v>
      </c>
      <c r="D71" s="27">
        <f t="shared" si="3"/>
        <v>23474</v>
      </c>
    </row>
    <row r="72" spans="1:4" ht="14.25" customHeight="1">
      <c r="A72" s="40" t="s">
        <v>17</v>
      </c>
      <c r="B72" s="37">
        <v>1786</v>
      </c>
      <c r="C72" s="37">
        <v>3887</v>
      </c>
      <c r="D72" s="37">
        <f t="shared" si="3"/>
        <v>5673</v>
      </c>
    </row>
    <row r="73" spans="1:4" ht="14.25" customHeight="1">
      <c r="A73" s="24" t="s">
        <v>18</v>
      </c>
      <c r="B73" s="27">
        <v>2705</v>
      </c>
      <c r="C73" s="27">
        <v>3318</v>
      </c>
      <c r="D73" s="27">
        <f t="shared" si="3"/>
        <v>6023</v>
      </c>
    </row>
    <row r="74" spans="1:4" ht="14.25" customHeight="1">
      <c r="A74" s="40" t="s">
        <v>19</v>
      </c>
      <c r="B74" s="37">
        <v>683</v>
      </c>
      <c r="C74" s="37">
        <v>864</v>
      </c>
      <c r="D74" s="37">
        <f t="shared" si="3"/>
        <v>1547</v>
      </c>
    </row>
    <row r="75" spans="1:4" ht="14.25" customHeight="1">
      <c r="A75" s="24" t="s">
        <v>20</v>
      </c>
      <c r="B75" s="27">
        <v>1977</v>
      </c>
      <c r="C75" s="27">
        <v>1941</v>
      </c>
      <c r="D75" s="27">
        <f t="shared" si="3"/>
        <v>3918</v>
      </c>
    </row>
    <row r="76" spans="1:4" ht="14.25" customHeight="1">
      <c r="A76" s="40" t="s">
        <v>21</v>
      </c>
      <c r="B76" s="37">
        <v>1174</v>
      </c>
      <c r="C76" s="37">
        <v>1374</v>
      </c>
      <c r="D76" s="37">
        <f t="shared" si="3"/>
        <v>2548</v>
      </c>
    </row>
    <row r="77" spans="1:4" ht="14.25" customHeight="1">
      <c r="A77" s="45" t="s">
        <v>2</v>
      </c>
      <c r="B77" s="46">
        <f>SUM(B62:B76)</f>
        <v>33005</v>
      </c>
      <c r="C77" s="46">
        <f>SUM(C62:C76)</f>
        <v>56889</v>
      </c>
      <c r="D77" s="46">
        <f t="shared" si="3"/>
        <v>89894</v>
      </c>
    </row>
    <row r="78" spans="1:4" ht="14.25" customHeight="1">
      <c r="A78" s="45"/>
      <c r="B78" s="46"/>
      <c r="C78" s="46"/>
      <c r="D78" s="46"/>
    </row>
    <row r="79" spans="1:4" ht="14.25" customHeight="1">
      <c r="A79" s="45"/>
      <c r="B79" s="46"/>
      <c r="C79" s="46"/>
      <c r="D79" s="46"/>
    </row>
    <row r="80" spans="1:4" ht="14.25" customHeight="1">
      <c r="A80" s="31" t="s">
        <v>27</v>
      </c>
      <c r="B80" s="31"/>
      <c r="C80" s="31"/>
      <c r="D80" s="31"/>
    </row>
    <row r="81" spans="1:4" ht="14.25" customHeight="1">
      <c r="A81" s="59" t="s">
        <v>34</v>
      </c>
      <c r="B81" s="59"/>
      <c r="C81" s="59"/>
      <c r="D81" s="59"/>
    </row>
    <row r="82" spans="1:4" ht="14.25" customHeight="1">
      <c r="A82" s="25" t="s">
        <v>6</v>
      </c>
      <c r="B82" s="26" t="s">
        <v>25</v>
      </c>
      <c r="C82" s="26" t="s">
        <v>26</v>
      </c>
      <c r="D82" s="26" t="s">
        <v>2</v>
      </c>
    </row>
    <row r="83" spans="1:4" ht="14.25" customHeight="1">
      <c r="A83" s="40" t="s">
        <v>7</v>
      </c>
      <c r="B83" s="37">
        <v>1221</v>
      </c>
      <c r="C83" s="37">
        <v>3324</v>
      </c>
      <c r="D83" s="37">
        <f>SUM(B83:C83)</f>
        <v>4545</v>
      </c>
    </row>
    <row r="84" spans="1:4" ht="14.25" customHeight="1">
      <c r="A84" s="24" t="s">
        <v>8</v>
      </c>
      <c r="B84" s="27">
        <v>1346</v>
      </c>
      <c r="C84" s="27">
        <v>1601</v>
      </c>
      <c r="D84" s="27">
        <f t="shared" ref="D84:D98" si="4">SUM(B84:C84)</f>
        <v>2947</v>
      </c>
    </row>
    <row r="85" spans="1:4" ht="14.25" customHeight="1">
      <c r="A85" s="40" t="s">
        <v>9</v>
      </c>
      <c r="B85" s="37">
        <v>1001</v>
      </c>
      <c r="C85" s="37">
        <v>1066</v>
      </c>
      <c r="D85" s="37">
        <f t="shared" si="4"/>
        <v>2067</v>
      </c>
    </row>
    <row r="86" spans="1:4" ht="14.25" customHeight="1">
      <c r="A86" s="24" t="s">
        <v>10</v>
      </c>
      <c r="B86" s="24">
        <v>559</v>
      </c>
      <c r="C86" s="27">
        <v>1083</v>
      </c>
      <c r="D86" s="27">
        <f t="shared" si="4"/>
        <v>1642</v>
      </c>
    </row>
    <row r="87" spans="1:4" ht="14.25" customHeight="1">
      <c r="A87" s="40" t="s">
        <v>11</v>
      </c>
      <c r="B87" s="37">
        <v>2774</v>
      </c>
      <c r="C87" s="37">
        <v>2715</v>
      </c>
      <c r="D87" s="37">
        <f t="shared" si="4"/>
        <v>5489</v>
      </c>
    </row>
    <row r="88" spans="1:4" ht="14.25" customHeight="1">
      <c r="A88" s="24" t="s">
        <v>12</v>
      </c>
      <c r="B88" s="27">
        <v>1391</v>
      </c>
      <c r="C88" s="27">
        <v>1497</v>
      </c>
      <c r="D88" s="27">
        <f t="shared" si="4"/>
        <v>2888</v>
      </c>
    </row>
    <row r="89" spans="1:4" ht="14.25" customHeight="1">
      <c r="A89" s="40" t="s">
        <v>13</v>
      </c>
      <c r="B89" s="37">
        <v>2525</v>
      </c>
      <c r="C89" s="37">
        <v>3080</v>
      </c>
      <c r="D89" s="37">
        <f t="shared" si="4"/>
        <v>5605</v>
      </c>
    </row>
    <row r="90" spans="1:4" ht="14.25" customHeight="1">
      <c r="A90" s="24" t="s">
        <v>14</v>
      </c>
      <c r="B90" s="27">
        <v>2421</v>
      </c>
      <c r="C90" s="27">
        <v>5245</v>
      </c>
      <c r="D90" s="27">
        <f t="shared" si="4"/>
        <v>7666</v>
      </c>
    </row>
    <row r="91" spans="1:4" ht="14.25" customHeight="1">
      <c r="A91" s="40" t="s">
        <v>15</v>
      </c>
      <c r="B91" s="37">
        <v>5639</v>
      </c>
      <c r="C91" s="37">
        <v>8841</v>
      </c>
      <c r="D91" s="37">
        <f t="shared" si="4"/>
        <v>14480</v>
      </c>
    </row>
    <row r="92" spans="1:4" ht="14.25" customHeight="1">
      <c r="A92" s="24" t="s">
        <v>16</v>
      </c>
      <c r="B92" s="27">
        <v>6476</v>
      </c>
      <c r="C92" s="27">
        <v>16506</v>
      </c>
      <c r="D92" s="27">
        <f t="shared" si="4"/>
        <v>22982</v>
      </c>
    </row>
    <row r="93" spans="1:4" ht="14.25" customHeight="1">
      <c r="A93" s="40" t="s">
        <v>17</v>
      </c>
      <c r="B93" s="37">
        <v>1898</v>
      </c>
      <c r="C93" s="37">
        <v>3832</v>
      </c>
      <c r="D93" s="37">
        <f t="shared" si="4"/>
        <v>5730</v>
      </c>
    </row>
    <row r="94" spans="1:4" ht="14.25" customHeight="1">
      <c r="A94" s="24" t="s">
        <v>18</v>
      </c>
      <c r="B94" s="27">
        <v>2897</v>
      </c>
      <c r="C94" s="27">
        <v>3271</v>
      </c>
      <c r="D94" s="27">
        <f t="shared" si="4"/>
        <v>6168</v>
      </c>
    </row>
    <row r="95" spans="1:4" ht="14.25" customHeight="1">
      <c r="A95" s="40" t="s">
        <v>19</v>
      </c>
      <c r="B95" s="40">
        <v>685</v>
      </c>
      <c r="C95" s="40">
        <v>889</v>
      </c>
      <c r="D95" s="37">
        <f t="shared" si="4"/>
        <v>1574</v>
      </c>
    </row>
    <row r="96" spans="1:4" ht="14.25" customHeight="1">
      <c r="A96" s="24" t="s">
        <v>20</v>
      </c>
      <c r="B96" s="27">
        <v>2149</v>
      </c>
      <c r="C96" s="27">
        <v>1941</v>
      </c>
      <c r="D96" s="27">
        <f t="shared" si="4"/>
        <v>4090</v>
      </c>
    </row>
    <row r="97" spans="1:4" ht="14.25" customHeight="1">
      <c r="A97" s="40" t="s">
        <v>21</v>
      </c>
      <c r="B97" s="37">
        <v>1213</v>
      </c>
      <c r="C97" s="37">
        <v>1445</v>
      </c>
      <c r="D97" s="37">
        <f t="shared" si="4"/>
        <v>2658</v>
      </c>
    </row>
    <row r="98" spans="1:4" ht="14.25" customHeight="1">
      <c r="A98" s="45" t="s">
        <v>2</v>
      </c>
      <c r="B98" s="46">
        <f>SUM(B83:B97)</f>
        <v>34195</v>
      </c>
      <c r="C98" s="46">
        <f>SUM(C83:C97)</f>
        <v>56336</v>
      </c>
      <c r="D98" s="46">
        <f t="shared" si="4"/>
        <v>90531</v>
      </c>
    </row>
    <row r="99" spans="1:4" ht="14.25" customHeight="1">
      <c r="A99" s="45"/>
      <c r="B99" s="46"/>
      <c r="C99" s="46"/>
      <c r="D99" s="46"/>
    </row>
    <row r="100" spans="1:4" ht="14.25" customHeight="1">
      <c r="A100" s="59" t="s">
        <v>35</v>
      </c>
      <c r="B100" s="59"/>
      <c r="C100" s="59"/>
      <c r="D100" s="59"/>
    </row>
    <row r="101" spans="1:4" ht="14.25" customHeight="1">
      <c r="A101" s="25" t="s">
        <v>6</v>
      </c>
      <c r="B101" s="26" t="s">
        <v>25</v>
      </c>
      <c r="C101" s="26" t="s">
        <v>26</v>
      </c>
      <c r="D101" s="26" t="s">
        <v>2</v>
      </c>
    </row>
    <row r="102" spans="1:4" ht="14.25" customHeight="1">
      <c r="A102" s="40" t="s">
        <v>7</v>
      </c>
      <c r="B102" s="37">
        <v>1307</v>
      </c>
      <c r="C102" s="37">
        <v>3423</v>
      </c>
      <c r="D102" s="37">
        <f>SUM(B102:C102)</f>
        <v>4730</v>
      </c>
    </row>
    <row r="103" spans="1:4" ht="14.25" customHeight="1">
      <c r="A103" s="24" t="s">
        <v>8</v>
      </c>
      <c r="B103" s="27">
        <v>1370</v>
      </c>
      <c r="C103" s="27">
        <v>1653</v>
      </c>
      <c r="D103" s="27">
        <f t="shared" ref="D103:D117" si="5">SUM(B103:C103)</f>
        <v>3023</v>
      </c>
    </row>
    <row r="104" spans="1:4" ht="14.25" customHeight="1">
      <c r="A104" s="40" t="s">
        <v>9</v>
      </c>
      <c r="B104" s="37">
        <v>1050</v>
      </c>
      <c r="C104" s="37">
        <v>1110</v>
      </c>
      <c r="D104" s="37">
        <f t="shared" si="5"/>
        <v>2160</v>
      </c>
    </row>
    <row r="105" spans="1:4" ht="14.25" customHeight="1">
      <c r="A105" s="24" t="s">
        <v>10</v>
      </c>
      <c r="B105" s="24">
        <v>588</v>
      </c>
      <c r="C105" s="27">
        <v>1050</v>
      </c>
      <c r="D105" s="27">
        <f t="shared" si="5"/>
        <v>1638</v>
      </c>
    </row>
    <row r="106" spans="1:4" ht="14.25" customHeight="1">
      <c r="A106" s="40" t="s">
        <v>11</v>
      </c>
      <c r="B106" s="37">
        <v>2899</v>
      </c>
      <c r="C106" s="37">
        <v>2819</v>
      </c>
      <c r="D106" s="37">
        <f t="shared" si="5"/>
        <v>5718</v>
      </c>
    </row>
    <row r="107" spans="1:4" ht="14.25" customHeight="1">
      <c r="A107" s="24" t="s">
        <v>12</v>
      </c>
      <c r="B107" s="27">
        <v>1428</v>
      </c>
      <c r="C107" s="27">
        <v>1445</v>
      </c>
      <c r="D107" s="27">
        <f t="shared" si="5"/>
        <v>2873</v>
      </c>
    </row>
    <row r="108" spans="1:4" ht="14.25" customHeight="1">
      <c r="A108" s="40" t="s">
        <v>13</v>
      </c>
      <c r="B108" s="37">
        <v>2620</v>
      </c>
      <c r="C108" s="37">
        <v>2911</v>
      </c>
      <c r="D108" s="37">
        <f t="shared" si="5"/>
        <v>5531</v>
      </c>
    </row>
    <row r="109" spans="1:4" ht="14.25" customHeight="1">
      <c r="A109" s="24" t="s">
        <v>14</v>
      </c>
      <c r="B109" s="27">
        <v>2635</v>
      </c>
      <c r="C109" s="27">
        <v>5237</v>
      </c>
      <c r="D109" s="27">
        <f t="shared" si="5"/>
        <v>7872</v>
      </c>
    </row>
    <row r="110" spans="1:4" ht="14.25" customHeight="1">
      <c r="A110" s="40" t="s">
        <v>15</v>
      </c>
      <c r="B110" s="37">
        <v>6083</v>
      </c>
      <c r="C110" s="37">
        <v>8662</v>
      </c>
      <c r="D110" s="37">
        <f t="shared" si="5"/>
        <v>14745</v>
      </c>
    </row>
    <row r="111" spans="1:4" ht="14.25" customHeight="1">
      <c r="A111" s="24" t="s">
        <v>16</v>
      </c>
      <c r="B111" s="27">
        <v>6644</v>
      </c>
      <c r="C111" s="27">
        <v>15802</v>
      </c>
      <c r="D111" s="27">
        <f t="shared" si="5"/>
        <v>22446</v>
      </c>
    </row>
    <row r="112" spans="1:4" ht="14.25" customHeight="1">
      <c r="A112" s="40" t="s">
        <v>17</v>
      </c>
      <c r="B112" s="37">
        <v>1988</v>
      </c>
      <c r="C112" s="37">
        <v>3672</v>
      </c>
      <c r="D112" s="37">
        <f t="shared" si="5"/>
        <v>5660</v>
      </c>
    </row>
    <row r="113" spans="1:4" ht="14.25" customHeight="1">
      <c r="A113" s="24" t="s">
        <v>18</v>
      </c>
      <c r="B113" s="27">
        <v>3087</v>
      </c>
      <c r="C113" s="27">
        <v>3091</v>
      </c>
      <c r="D113" s="27">
        <f t="shared" si="5"/>
        <v>6178</v>
      </c>
    </row>
    <row r="114" spans="1:4" ht="14.25" customHeight="1">
      <c r="A114" s="40" t="s">
        <v>19</v>
      </c>
      <c r="B114" s="40">
        <v>728</v>
      </c>
      <c r="C114" s="40">
        <v>918</v>
      </c>
      <c r="D114" s="37">
        <f t="shared" si="5"/>
        <v>1646</v>
      </c>
    </row>
    <row r="115" spans="1:4" ht="14.25" customHeight="1">
      <c r="A115" s="24" t="s">
        <v>20</v>
      </c>
      <c r="B115" s="27">
        <v>2412</v>
      </c>
      <c r="C115" s="27">
        <v>1954</v>
      </c>
      <c r="D115" s="27">
        <f t="shared" si="5"/>
        <v>4366</v>
      </c>
    </row>
    <row r="116" spans="1:4" ht="14.25" customHeight="1">
      <c r="A116" s="40" t="s">
        <v>21</v>
      </c>
      <c r="B116" s="37">
        <v>1312</v>
      </c>
      <c r="C116" s="37">
        <v>1532</v>
      </c>
      <c r="D116" s="37">
        <f t="shared" si="5"/>
        <v>2844</v>
      </c>
    </row>
    <row r="117" spans="1:4" ht="14.25" customHeight="1">
      <c r="A117" s="45" t="s">
        <v>2</v>
      </c>
      <c r="B117" s="46">
        <f>SUM(B102:B116)</f>
        <v>36151</v>
      </c>
      <c r="C117" s="46">
        <f>SUM(C102:C116)</f>
        <v>55279</v>
      </c>
      <c r="D117" s="46">
        <f t="shared" si="5"/>
        <v>91430</v>
      </c>
    </row>
    <row r="118" spans="1:4" ht="14.25" customHeight="1">
      <c r="A118" s="31"/>
      <c r="B118" s="31"/>
      <c r="C118" s="31"/>
      <c r="D118" s="31"/>
    </row>
    <row r="119" spans="1:4">
      <c r="A119" s="24"/>
      <c r="B119" s="27"/>
      <c r="C119" s="27"/>
      <c r="D119" s="27"/>
    </row>
  </sheetData>
  <mergeCells count="6">
    <mergeCell ref="A100:D100"/>
    <mergeCell ref="A2:D2"/>
    <mergeCell ref="A21:D21"/>
    <mergeCell ref="A40:D40"/>
    <mergeCell ref="A60:D60"/>
    <mergeCell ref="A81:D81"/>
  </mergeCells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4"/>
  <sheetViews>
    <sheetView zoomScaleNormal="100" workbookViewId="0">
      <selection activeCell="M28" sqref="M28"/>
    </sheetView>
  </sheetViews>
  <sheetFormatPr defaultColWidth="9.08984375" defaultRowHeight="11.5"/>
  <cols>
    <col min="1" max="1" width="11.54296875" style="3" customWidth="1"/>
    <col min="2" max="2" width="12" style="3" customWidth="1"/>
    <col min="3" max="4" width="11.54296875" style="3" customWidth="1"/>
    <col min="5" max="7" width="11.54296875" style="2" customWidth="1"/>
    <col min="8" max="16384" width="9.08984375" style="2"/>
  </cols>
  <sheetData>
    <row r="1" spans="1:8" ht="14">
      <c r="A1" s="31" t="s">
        <v>28</v>
      </c>
      <c r="B1" s="31"/>
      <c r="C1" s="31"/>
      <c r="D1" s="31"/>
      <c r="E1" s="31"/>
      <c r="F1" s="31"/>
    </row>
    <row r="2" spans="1:8">
      <c r="A2" s="60" t="s">
        <v>49</v>
      </c>
      <c r="B2" s="60"/>
      <c r="C2" s="60"/>
      <c r="D2" s="60"/>
      <c r="E2" s="60"/>
      <c r="F2" s="60"/>
    </row>
    <row r="3" spans="1:8">
      <c r="A3" s="62" t="s">
        <v>6</v>
      </c>
      <c r="B3" s="61" t="s">
        <v>29</v>
      </c>
      <c r="C3" s="61"/>
      <c r="D3" s="61" t="s">
        <v>31</v>
      </c>
      <c r="E3" s="61" t="s">
        <v>36</v>
      </c>
      <c r="F3" s="61" t="s">
        <v>37</v>
      </c>
      <c r="G3" s="61" t="s">
        <v>38</v>
      </c>
      <c r="H3" s="61" t="s">
        <v>2</v>
      </c>
    </row>
    <row r="4" spans="1:8" ht="46">
      <c r="A4" s="62"/>
      <c r="B4" s="48" t="s">
        <v>47</v>
      </c>
      <c r="C4" s="48" t="s">
        <v>45</v>
      </c>
      <c r="D4" s="61"/>
      <c r="E4" s="61"/>
      <c r="F4" s="61"/>
      <c r="G4" s="61"/>
      <c r="H4" s="61"/>
    </row>
    <row r="5" spans="1:8">
      <c r="A5" s="38" t="s">
        <v>7</v>
      </c>
      <c r="B5" s="41">
        <v>705</v>
      </c>
      <c r="C5" s="41">
        <v>185</v>
      </c>
      <c r="D5" s="41">
        <v>951</v>
      </c>
      <c r="E5" s="41">
        <v>8</v>
      </c>
      <c r="F5" s="41">
        <v>2313</v>
      </c>
      <c r="G5" s="41">
        <v>1</v>
      </c>
      <c r="H5" s="41">
        <f>SUM(B5:G5)</f>
        <v>4163</v>
      </c>
    </row>
    <row r="6" spans="1:8">
      <c r="A6" s="2" t="s">
        <v>8</v>
      </c>
      <c r="B6" s="23">
        <v>1749</v>
      </c>
      <c r="C6" s="23">
        <v>47</v>
      </c>
      <c r="D6" s="23">
        <v>658</v>
      </c>
      <c r="E6" s="23">
        <v>0</v>
      </c>
      <c r="F6" s="23">
        <v>26</v>
      </c>
      <c r="G6" s="23">
        <v>2</v>
      </c>
      <c r="H6" s="23">
        <f t="shared" ref="H6:H19" si="0">SUM(B6:G6)</f>
        <v>2482</v>
      </c>
    </row>
    <row r="7" spans="1:8">
      <c r="A7" s="38" t="s">
        <v>9</v>
      </c>
      <c r="B7" s="41">
        <v>366</v>
      </c>
      <c r="C7" s="41">
        <v>58</v>
      </c>
      <c r="D7" s="41">
        <v>469</v>
      </c>
      <c r="E7" s="41">
        <v>0</v>
      </c>
      <c r="F7" s="41">
        <v>903</v>
      </c>
      <c r="G7" s="41">
        <v>37</v>
      </c>
      <c r="H7" s="41">
        <f t="shared" si="0"/>
        <v>1833</v>
      </c>
    </row>
    <row r="8" spans="1:8">
      <c r="A8" s="2" t="s">
        <v>10</v>
      </c>
      <c r="B8" s="23">
        <v>192</v>
      </c>
      <c r="C8" s="23">
        <v>0</v>
      </c>
      <c r="D8" s="23">
        <v>576</v>
      </c>
      <c r="E8" s="23">
        <v>0</v>
      </c>
      <c r="F8" s="23">
        <v>938</v>
      </c>
      <c r="G8" s="23">
        <v>0</v>
      </c>
      <c r="H8" s="23">
        <f t="shared" si="0"/>
        <v>1706</v>
      </c>
    </row>
    <row r="9" spans="1:8">
      <c r="A9" s="38" t="s">
        <v>11</v>
      </c>
      <c r="B9" s="41">
        <v>1386</v>
      </c>
      <c r="C9" s="41">
        <v>140</v>
      </c>
      <c r="D9" s="41">
        <v>1000</v>
      </c>
      <c r="E9" s="41">
        <v>3</v>
      </c>
      <c r="F9" s="41">
        <v>2480</v>
      </c>
      <c r="G9" s="41">
        <v>0</v>
      </c>
      <c r="H9" s="41">
        <f t="shared" si="0"/>
        <v>5009</v>
      </c>
    </row>
    <row r="10" spans="1:8">
      <c r="A10" s="2" t="s">
        <v>12</v>
      </c>
      <c r="B10" s="23">
        <v>743</v>
      </c>
      <c r="C10" s="23">
        <v>186</v>
      </c>
      <c r="D10" s="23">
        <v>446</v>
      </c>
      <c r="E10" s="23">
        <v>1</v>
      </c>
      <c r="F10" s="23">
        <v>1110</v>
      </c>
      <c r="G10" s="23">
        <v>0</v>
      </c>
      <c r="H10" s="23">
        <f t="shared" si="0"/>
        <v>2486</v>
      </c>
    </row>
    <row r="11" spans="1:8">
      <c r="A11" s="38" t="s">
        <v>13</v>
      </c>
      <c r="B11" s="41">
        <v>1208</v>
      </c>
      <c r="C11" s="41">
        <v>315</v>
      </c>
      <c r="D11" s="41">
        <v>1190</v>
      </c>
      <c r="E11" s="41">
        <v>1</v>
      </c>
      <c r="F11" s="41">
        <v>2371</v>
      </c>
      <c r="G11" s="41">
        <v>0</v>
      </c>
      <c r="H11" s="41">
        <f t="shared" si="0"/>
        <v>5085</v>
      </c>
    </row>
    <row r="12" spans="1:8">
      <c r="A12" s="2" t="s">
        <v>14</v>
      </c>
      <c r="B12" s="23">
        <v>4514</v>
      </c>
      <c r="C12" s="23">
        <v>698</v>
      </c>
      <c r="D12" s="23">
        <v>2247</v>
      </c>
      <c r="E12" s="23">
        <v>0</v>
      </c>
      <c r="F12" s="23">
        <v>0</v>
      </c>
      <c r="G12" s="23">
        <v>1</v>
      </c>
      <c r="H12" s="23">
        <f t="shared" si="0"/>
        <v>7460</v>
      </c>
    </row>
    <row r="13" spans="1:8">
      <c r="A13" s="38" t="s">
        <v>15</v>
      </c>
      <c r="B13" s="41">
        <v>3029</v>
      </c>
      <c r="C13" s="41">
        <v>14</v>
      </c>
      <c r="D13" s="41">
        <v>4738</v>
      </c>
      <c r="E13" s="41">
        <v>0</v>
      </c>
      <c r="F13" s="41">
        <v>4826</v>
      </c>
      <c r="G13" s="41">
        <v>0</v>
      </c>
      <c r="H13" s="41">
        <f t="shared" si="0"/>
        <v>12607</v>
      </c>
    </row>
    <row r="14" spans="1:8">
      <c r="A14" s="2" t="s">
        <v>16</v>
      </c>
      <c r="B14" s="23">
        <v>3796</v>
      </c>
      <c r="C14" s="23">
        <v>1046</v>
      </c>
      <c r="D14" s="23">
        <v>5297</v>
      </c>
      <c r="E14" s="23">
        <v>1229</v>
      </c>
      <c r="F14" s="23">
        <v>9168</v>
      </c>
      <c r="G14" s="23">
        <v>0</v>
      </c>
      <c r="H14" s="23">
        <f t="shared" si="0"/>
        <v>20536</v>
      </c>
    </row>
    <row r="15" spans="1:8">
      <c r="A15" s="38" t="s">
        <v>17</v>
      </c>
      <c r="B15" s="41">
        <v>766</v>
      </c>
      <c r="C15" s="41">
        <v>341</v>
      </c>
      <c r="D15" s="41">
        <v>1553</v>
      </c>
      <c r="E15" s="41">
        <v>7</v>
      </c>
      <c r="F15" s="41">
        <v>2783</v>
      </c>
      <c r="G15" s="41">
        <v>0</v>
      </c>
      <c r="H15" s="41">
        <f t="shared" si="0"/>
        <v>5450</v>
      </c>
    </row>
    <row r="16" spans="1:8">
      <c r="A16" s="2" t="s">
        <v>18</v>
      </c>
      <c r="B16" s="23">
        <v>1353</v>
      </c>
      <c r="C16" s="23">
        <v>217</v>
      </c>
      <c r="D16" s="23">
        <v>1714</v>
      </c>
      <c r="E16" s="23">
        <v>193</v>
      </c>
      <c r="F16" s="23">
        <v>2197</v>
      </c>
      <c r="G16" s="23">
        <v>10</v>
      </c>
      <c r="H16" s="23">
        <f t="shared" si="0"/>
        <v>5684</v>
      </c>
    </row>
    <row r="17" spans="1:8">
      <c r="A17" s="38" t="s">
        <v>19</v>
      </c>
      <c r="B17" s="41">
        <v>285</v>
      </c>
      <c r="C17" s="41">
        <v>123</v>
      </c>
      <c r="D17" s="41">
        <v>474</v>
      </c>
      <c r="E17" s="41">
        <v>0</v>
      </c>
      <c r="F17" s="41">
        <v>660</v>
      </c>
      <c r="G17" s="41">
        <v>0</v>
      </c>
      <c r="H17" s="41">
        <f t="shared" si="0"/>
        <v>1542</v>
      </c>
    </row>
    <row r="18" spans="1:8">
      <c r="A18" s="2" t="s">
        <v>20</v>
      </c>
      <c r="B18" s="23">
        <v>592</v>
      </c>
      <c r="C18" s="23">
        <v>306</v>
      </c>
      <c r="D18" s="23">
        <v>897</v>
      </c>
      <c r="E18" s="23">
        <v>0</v>
      </c>
      <c r="F18" s="23">
        <v>1590</v>
      </c>
      <c r="G18" s="23">
        <v>0</v>
      </c>
      <c r="H18" s="23">
        <f t="shared" si="0"/>
        <v>3385</v>
      </c>
    </row>
    <row r="19" spans="1:8">
      <c r="A19" s="38" t="s">
        <v>21</v>
      </c>
      <c r="B19" s="41">
        <v>525</v>
      </c>
      <c r="C19" s="41">
        <v>155</v>
      </c>
      <c r="D19" s="41">
        <v>607</v>
      </c>
      <c r="E19" s="41">
        <v>0</v>
      </c>
      <c r="F19" s="41">
        <v>1034</v>
      </c>
      <c r="G19" s="41">
        <v>0</v>
      </c>
      <c r="H19" s="41">
        <f t="shared" si="0"/>
        <v>2321</v>
      </c>
    </row>
    <row r="20" spans="1:8">
      <c r="A20" s="49" t="s">
        <v>2</v>
      </c>
      <c r="B20" s="50">
        <f>SUM(B5:B19)</f>
        <v>21209</v>
      </c>
      <c r="C20" s="50">
        <f t="shared" ref="C20:H20" si="1">SUM(C5:C19)</f>
        <v>3831</v>
      </c>
      <c r="D20" s="50">
        <f t="shared" si="1"/>
        <v>22817</v>
      </c>
      <c r="E20" s="50">
        <f t="shared" si="1"/>
        <v>1442</v>
      </c>
      <c r="F20" s="50">
        <f t="shared" si="1"/>
        <v>32399</v>
      </c>
      <c r="G20" s="50">
        <f t="shared" si="1"/>
        <v>51</v>
      </c>
      <c r="H20" s="50">
        <f t="shared" si="1"/>
        <v>81749</v>
      </c>
    </row>
    <row r="21" spans="1:8" ht="14">
      <c r="A21" s="31"/>
      <c r="B21" s="31"/>
      <c r="C21" s="31"/>
      <c r="D21" s="31"/>
      <c r="E21" s="31"/>
      <c r="F21" s="31"/>
    </row>
    <row r="22" spans="1:8" ht="14">
      <c r="A22" s="31"/>
      <c r="B22" s="31"/>
      <c r="C22" s="31"/>
      <c r="D22" s="31"/>
      <c r="E22" s="31"/>
      <c r="F22" s="31"/>
    </row>
    <row r="23" spans="1:8">
      <c r="A23" s="60" t="s">
        <v>48</v>
      </c>
      <c r="B23" s="60"/>
      <c r="C23" s="60"/>
      <c r="D23" s="60"/>
      <c r="E23" s="60"/>
      <c r="F23" s="60"/>
    </row>
    <row r="24" spans="1:8">
      <c r="A24" s="62" t="s">
        <v>6</v>
      </c>
      <c r="B24" s="61" t="s">
        <v>29</v>
      </c>
      <c r="C24" s="61"/>
      <c r="D24" s="61" t="s">
        <v>31</v>
      </c>
      <c r="E24" s="61" t="s">
        <v>36</v>
      </c>
      <c r="F24" s="61" t="s">
        <v>37</v>
      </c>
      <c r="G24" s="61" t="s">
        <v>38</v>
      </c>
      <c r="H24" s="61" t="s">
        <v>2</v>
      </c>
    </row>
    <row r="25" spans="1:8" ht="46">
      <c r="A25" s="62"/>
      <c r="B25" s="48" t="s">
        <v>47</v>
      </c>
      <c r="C25" s="48" t="s">
        <v>45</v>
      </c>
      <c r="D25" s="61"/>
      <c r="E25" s="61"/>
      <c r="F25" s="61"/>
      <c r="G25" s="61"/>
      <c r="H25" s="61"/>
    </row>
    <row r="26" spans="1:8">
      <c r="A26" s="38" t="s">
        <v>7</v>
      </c>
      <c r="B26" s="41">
        <v>782</v>
      </c>
      <c r="C26" s="41">
        <v>99</v>
      </c>
      <c r="D26" s="41">
        <v>988</v>
      </c>
      <c r="E26" s="41">
        <v>5</v>
      </c>
      <c r="F26" s="41">
        <v>2293</v>
      </c>
      <c r="G26" s="41">
        <v>0</v>
      </c>
      <c r="H26" s="41">
        <f>SUM(B26:G26)</f>
        <v>4167</v>
      </c>
    </row>
    <row r="27" spans="1:8">
      <c r="A27" s="2" t="s">
        <v>8</v>
      </c>
      <c r="B27" s="23">
        <v>850</v>
      </c>
      <c r="C27" s="23">
        <v>81</v>
      </c>
      <c r="D27" s="23">
        <v>651</v>
      </c>
      <c r="E27" s="23">
        <v>0</v>
      </c>
      <c r="F27" s="23">
        <v>1098</v>
      </c>
      <c r="G27" s="23">
        <v>1</v>
      </c>
      <c r="H27" s="23">
        <f t="shared" ref="H27:H40" si="2">SUM(B27:G27)</f>
        <v>2681</v>
      </c>
    </row>
    <row r="28" spans="1:8">
      <c r="A28" s="38" t="s">
        <v>9</v>
      </c>
      <c r="B28" s="41">
        <v>414</v>
      </c>
      <c r="C28" s="41">
        <v>24</v>
      </c>
      <c r="D28" s="41">
        <v>553</v>
      </c>
      <c r="E28" s="41">
        <v>0</v>
      </c>
      <c r="F28" s="41">
        <v>826</v>
      </c>
      <c r="G28" s="41">
        <v>16</v>
      </c>
      <c r="H28" s="41">
        <f t="shared" si="2"/>
        <v>1833</v>
      </c>
    </row>
    <row r="29" spans="1:8">
      <c r="A29" s="2" t="s">
        <v>10</v>
      </c>
      <c r="B29" s="23">
        <v>220</v>
      </c>
      <c r="C29" s="23">
        <v>0</v>
      </c>
      <c r="D29" s="23">
        <v>604</v>
      </c>
      <c r="E29" s="23">
        <v>0</v>
      </c>
      <c r="F29" s="23">
        <v>846</v>
      </c>
      <c r="G29" s="23">
        <v>0</v>
      </c>
      <c r="H29" s="23">
        <f t="shared" si="2"/>
        <v>1670</v>
      </c>
    </row>
    <row r="30" spans="1:8">
      <c r="A30" s="38" t="s">
        <v>11</v>
      </c>
      <c r="B30" s="41">
        <v>1482</v>
      </c>
      <c r="C30" s="41">
        <v>39</v>
      </c>
      <c r="D30" s="41">
        <v>869</v>
      </c>
      <c r="E30" s="41">
        <v>0</v>
      </c>
      <c r="F30" s="41">
        <v>2171</v>
      </c>
      <c r="G30" s="41">
        <v>0</v>
      </c>
      <c r="H30" s="41">
        <f t="shared" si="2"/>
        <v>4561</v>
      </c>
    </row>
    <row r="31" spans="1:8">
      <c r="A31" s="2" t="s">
        <v>12</v>
      </c>
      <c r="B31" s="23">
        <v>860</v>
      </c>
      <c r="C31" s="23">
        <v>87</v>
      </c>
      <c r="D31" s="23">
        <v>452</v>
      </c>
      <c r="E31" s="23">
        <v>0</v>
      </c>
      <c r="F31" s="23">
        <v>1158</v>
      </c>
      <c r="G31" s="23">
        <v>0</v>
      </c>
      <c r="H31" s="23">
        <f t="shared" si="2"/>
        <v>2557</v>
      </c>
    </row>
    <row r="32" spans="1:8">
      <c r="A32" s="38" t="s">
        <v>13</v>
      </c>
      <c r="B32" s="41">
        <v>1407</v>
      </c>
      <c r="C32" s="41">
        <v>183</v>
      </c>
      <c r="D32" s="41">
        <v>1314</v>
      </c>
      <c r="E32" s="41">
        <v>0</v>
      </c>
      <c r="F32" s="41">
        <v>2138</v>
      </c>
      <c r="G32" s="41">
        <v>0</v>
      </c>
      <c r="H32" s="41">
        <f t="shared" si="2"/>
        <v>5042</v>
      </c>
    </row>
    <row r="33" spans="1:8">
      <c r="A33" s="2" t="s">
        <v>14</v>
      </c>
      <c r="B33" s="23">
        <v>3545</v>
      </c>
      <c r="C33" s="23">
        <v>342</v>
      </c>
      <c r="D33" s="23">
        <v>1989</v>
      </c>
      <c r="E33" s="23">
        <v>0</v>
      </c>
      <c r="F33" s="23">
        <v>1196</v>
      </c>
      <c r="G33" s="23">
        <v>9</v>
      </c>
      <c r="H33" s="23">
        <f t="shared" si="2"/>
        <v>7081</v>
      </c>
    </row>
    <row r="34" spans="1:8">
      <c r="A34" s="38" t="s">
        <v>15</v>
      </c>
      <c r="B34" s="41">
        <v>3268</v>
      </c>
      <c r="C34" s="41">
        <v>7</v>
      </c>
      <c r="D34" s="41">
        <v>4746</v>
      </c>
      <c r="E34" s="41">
        <v>0</v>
      </c>
      <c r="F34" s="41">
        <v>4259</v>
      </c>
      <c r="G34" s="41">
        <v>0</v>
      </c>
      <c r="H34" s="41">
        <f t="shared" si="2"/>
        <v>12280</v>
      </c>
    </row>
    <row r="35" spans="1:8">
      <c r="A35" s="2" t="s">
        <v>16</v>
      </c>
      <c r="B35" s="23">
        <v>15268</v>
      </c>
      <c r="C35" s="23">
        <v>612</v>
      </c>
      <c r="D35" s="23">
        <v>5735</v>
      </c>
      <c r="E35" s="23">
        <v>1436</v>
      </c>
      <c r="F35" s="23">
        <v>0</v>
      </c>
      <c r="G35" s="23">
        <v>0</v>
      </c>
      <c r="H35" s="23">
        <f t="shared" si="2"/>
        <v>23051</v>
      </c>
    </row>
    <row r="36" spans="1:8">
      <c r="A36" s="38" t="s">
        <v>17</v>
      </c>
      <c r="B36" s="41">
        <v>947</v>
      </c>
      <c r="C36" s="41">
        <v>223</v>
      </c>
      <c r="D36" s="41">
        <v>1647</v>
      </c>
      <c r="E36" s="41">
        <v>5</v>
      </c>
      <c r="F36" s="41">
        <v>2538</v>
      </c>
      <c r="G36" s="41">
        <v>0</v>
      </c>
      <c r="H36" s="41">
        <f t="shared" si="2"/>
        <v>5360</v>
      </c>
    </row>
    <row r="37" spans="1:8">
      <c r="A37" s="2" t="s">
        <v>18</v>
      </c>
      <c r="B37" s="23">
        <v>1579</v>
      </c>
      <c r="C37" s="23">
        <v>121</v>
      </c>
      <c r="D37" s="23">
        <v>1764</v>
      </c>
      <c r="E37" s="23">
        <v>172</v>
      </c>
      <c r="F37" s="23">
        <v>2141</v>
      </c>
      <c r="G37" s="23">
        <v>7</v>
      </c>
      <c r="H37" s="23">
        <f t="shared" si="2"/>
        <v>5784</v>
      </c>
    </row>
    <row r="38" spans="1:8">
      <c r="A38" s="38" t="s">
        <v>19</v>
      </c>
      <c r="B38" s="41">
        <v>341</v>
      </c>
      <c r="C38" s="41">
        <v>83</v>
      </c>
      <c r="D38" s="41">
        <v>416</v>
      </c>
      <c r="E38" s="41">
        <v>0</v>
      </c>
      <c r="F38" s="41">
        <v>663</v>
      </c>
      <c r="G38" s="41">
        <v>0</v>
      </c>
      <c r="H38" s="41">
        <f t="shared" si="2"/>
        <v>1503</v>
      </c>
    </row>
    <row r="39" spans="1:8">
      <c r="A39" s="2" t="s">
        <v>20</v>
      </c>
      <c r="B39" s="23">
        <v>651</v>
      </c>
      <c r="C39" s="23">
        <v>229</v>
      </c>
      <c r="D39" s="23">
        <v>966</v>
      </c>
      <c r="E39" s="23">
        <v>0</v>
      </c>
      <c r="F39" s="23">
        <v>1433</v>
      </c>
      <c r="G39" s="23">
        <v>0</v>
      </c>
      <c r="H39" s="23">
        <f t="shared" si="2"/>
        <v>3279</v>
      </c>
    </row>
    <row r="40" spans="1:8">
      <c r="A40" s="38" t="s">
        <v>21</v>
      </c>
      <c r="B40" s="41">
        <v>613</v>
      </c>
      <c r="C40" s="41">
        <v>84</v>
      </c>
      <c r="D40" s="41">
        <v>546</v>
      </c>
      <c r="E40" s="41">
        <v>0</v>
      </c>
      <c r="F40" s="41">
        <v>1017</v>
      </c>
      <c r="G40" s="41">
        <v>0</v>
      </c>
      <c r="H40" s="41">
        <f t="shared" si="2"/>
        <v>2260</v>
      </c>
    </row>
    <row r="41" spans="1:8">
      <c r="A41" s="49" t="s">
        <v>2</v>
      </c>
      <c r="B41" s="50">
        <f>SUM(B26:B40)</f>
        <v>32227</v>
      </c>
      <c r="C41" s="50">
        <v>2214</v>
      </c>
      <c r="D41" s="50">
        <f t="shared" ref="D41" si="3">SUM(D26:D40)</f>
        <v>23240</v>
      </c>
      <c r="E41" s="50">
        <f t="shared" ref="E41" si="4">SUM(E26:E40)</f>
        <v>1618</v>
      </c>
      <c r="F41" s="50">
        <f t="shared" ref="F41" si="5">SUM(F26:F40)</f>
        <v>23777</v>
      </c>
      <c r="G41" s="50">
        <f t="shared" ref="G41" si="6">SUM(G26:G40)</f>
        <v>33</v>
      </c>
      <c r="H41" s="50">
        <f>SUM(B41:G41)</f>
        <v>83109</v>
      </c>
    </row>
    <row r="42" spans="1:8" ht="14">
      <c r="A42" s="31"/>
      <c r="B42" s="31"/>
      <c r="C42" s="31"/>
      <c r="D42" s="31"/>
      <c r="E42" s="31"/>
      <c r="F42" s="31"/>
    </row>
    <row r="43" spans="1:8">
      <c r="A43" s="60" t="s">
        <v>46</v>
      </c>
      <c r="B43" s="60"/>
      <c r="C43" s="60"/>
      <c r="D43" s="60"/>
      <c r="E43" s="60"/>
      <c r="F43" s="60"/>
    </row>
    <row r="44" spans="1:8" ht="24" customHeight="1">
      <c r="A44" s="62" t="s">
        <v>6</v>
      </c>
      <c r="B44" s="61" t="s">
        <v>29</v>
      </c>
      <c r="C44" s="61"/>
      <c r="D44" s="61" t="s">
        <v>31</v>
      </c>
      <c r="E44" s="61" t="s">
        <v>36</v>
      </c>
      <c r="F44" s="61" t="s">
        <v>37</v>
      </c>
      <c r="G44" s="61" t="s">
        <v>38</v>
      </c>
      <c r="H44" s="61" t="s">
        <v>2</v>
      </c>
    </row>
    <row r="45" spans="1:8" ht="46">
      <c r="A45" s="62"/>
      <c r="B45" s="48" t="s">
        <v>47</v>
      </c>
      <c r="C45" s="48" t="s">
        <v>45</v>
      </c>
      <c r="D45" s="61"/>
      <c r="E45" s="61"/>
      <c r="F45" s="61"/>
      <c r="G45" s="61"/>
      <c r="H45" s="61"/>
    </row>
    <row r="46" spans="1:8">
      <c r="A46" s="38" t="s">
        <v>7</v>
      </c>
      <c r="B46" s="41">
        <v>994</v>
      </c>
      <c r="C46" s="41">
        <v>21</v>
      </c>
      <c r="D46" s="41">
        <v>1016</v>
      </c>
      <c r="E46" s="41">
        <v>2</v>
      </c>
      <c r="F46" s="41">
        <v>2377</v>
      </c>
      <c r="G46" s="41">
        <v>0</v>
      </c>
      <c r="H46" s="41">
        <f t="shared" ref="H46:H60" si="7">SUM(B46:G46)</f>
        <v>4410</v>
      </c>
    </row>
    <row r="47" spans="1:8">
      <c r="A47" s="2" t="s">
        <v>8</v>
      </c>
      <c r="B47" s="23">
        <v>995</v>
      </c>
      <c r="C47" s="23">
        <v>72</v>
      </c>
      <c r="D47" s="23">
        <v>677</v>
      </c>
      <c r="E47" s="23">
        <v>0</v>
      </c>
      <c r="F47" s="23">
        <v>1147</v>
      </c>
      <c r="G47" s="23">
        <v>3</v>
      </c>
      <c r="H47" s="23">
        <f t="shared" si="7"/>
        <v>2894</v>
      </c>
    </row>
    <row r="48" spans="1:8">
      <c r="A48" s="38" t="s">
        <v>9</v>
      </c>
      <c r="B48" s="41">
        <v>492</v>
      </c>
      <c r="C48" s="41">
        <v>0</v>
      </c>
      <c r="D48" s="41">
        <v>639</v>
      </c>
      <c r="E48" s="41">
        <v>0</v>
      </c>
      <c r="F48" s="41">
        <v>935</v>
      </c>
      <c r="G48" s="41">
        <v>3</v>
      </c>
      <c r="H48" s="41">
        <f t="shared" si="7"/>
        <v>2069</v>
      </c>
    </row>
    <row r="49" spans="1:8">
      <c r="A49" s="2" t="s">
        <v>10</v>
      </c>
      <c r="B49" s="23">
        <v>239</v>
      </c>
      <c r="C49" s="23">
        <v>0</v>
      </c>
      <c r="D49" s="23">
        <v>552</v>
      </c>
      <c r="E49" s="23">
        <v>0</v>
      </c>
      <c r="F49" s="23">
        <v>982</v>
      </c>
      <c r="G49" s="23">
        <v>0</v>
      </c>
      <c r="H49" s="23">
        <f t="shared" si="7"/>
        <v>1773</v>
      </c>
    </row>
    <row r="50" spans="1:8">
      <c r="A50" s="38" t="s">
        <v>11</v>
      </c>
      <c r="B50" s="41">
        <v>1579</v>
      </c>
      <c r="C50" s="41">
        <v>0</v>
      </c>
      <c r="D50" s="41">
        <v>856</v>
      </c>
      <c r="E50" s="41">
        <v>2</v>
      </c>
      <c r="F50" s="41">
        <v>2559</v>
      </c>
      <c r="G50" s="41">
        <v>2</v>
      </c>
      <c r="H50" s="41">
        <f t="shared" si="7"/>
        <v>4998</v>
      </c>
    </row>
    <row r="51" spans="1:8">
      <c r="A51" s="2" t="s">
        <v>12</v>
      </c>
      <c r="B51" s="23">
        <v>1017</v>
      </c>
      <c r="C51" s="23">
        <v>0</v>
      </c>
      <c r="D51" s="23">
        <v>447</v>
      </c>
      <c r="E51" s="23">
        <v>0</v>
      </c>
      <c r="F51" s="23">
        <v>1244</v>
      </c>
      <c r="G51" s="23">
        <v>0</v>
      </c>
      <c r="H51" s="23">
        <f t="shared" si="7"/>
        <v>2708</v>
      </c>
    </row>
    <row r="52" spans="1:8">
      <c r="A52" s="38" t="s">
        <v>13</v>
      </c>
      <c r="B52" s="41">
        <v>1705</v>
      </c>
      <c r="C52" s="41">
        <v>6</v>
      </c>
      <c r="D52" s="41">
        <v>1299</v>
      </c>
      <c r="E52" s="41">
        <v>0</v>
      </c>
      <c r="F52" s="41">
        <v>2102</v>
      </c>
      <c r="G52" s="41">
        <v>0</v>
      </c>
      <c r="H52" s="41">
        <f t="shared" si="7"/>
        <v>5112</v>
      </c>
    </row>
    <row r="53" spans="1:8">
      <c r="A53" s="2" t="s">
        <v>14</v>
      </c>
      <c r="B53" s="23">
        <v>4460</v>
      </c>
      <c r="C53" s="23">
        <v>0</v>
      </c>
      <c r="D53" s="23">
        <v>2109</v>
      </c>
      <c r="E53" s="23">
        <v>0</v>
      </c>
      <c r="F53" s="23">
        <v>1432</v>
      </c>
      <c r="G53" s="23">
        <v>1</v>
      </c>
      <c r="H53" s="23">
        <f t="shared" si="7"/>
        <v>8002</v>
      </c>
    </row>
    <row r="54" spans="1:8">
      <c r="A54" s="38" t="s">
        <v>15</v>
      </c>
      <c r="B54" s="41">
        <v>3755</v>
      </c>
      <c r="C54" s="41">
        <v>0</v>
      </c>
      <c r="D54" s="41">
        <v>5185</v>
      </c>
      <c r="E54" s="41">
        <v>0</v>
      </c>
      <c r="F54" s="41">
        <v>5242</v>
      </c>
      <c r="G54" s="41">
        <v>0</v>
      </c>
      <c r="H54" s="41">
        <f t="shared" si="7"/>
        <v>14182</v>
      </c>
    </row>
    <row r="55" spans="1:8">
      <c r="A55" s="2" t="s">
        <v>16</v>
      </c>
      <c r="B55" s="23">
        <v>15874</v>
      </c>
      <c r="C55" s="23">
        <v>115</v>
      </c>
      <c r="D55" s="23">
        <v>5698</v>
      </c>
      <c r="E55" s="23">
        <v>1571</v>
      </c>
      <c r="F55" s="23">
        <v>0</v>
      </c>
      <c r="G55" s="23">
        <v>0</v>
      </c>
      <c r="H55" s="23">
        <f t="shared" si="7"/>
        <v>23258</v>
      </c>
    </row>
    <row r="56" spans="1:8">
      <c r="A56" s="38" t="s">
        <v>17</v>
      </c>
      <c r="B56" s="41">
        <v>1172</v>
      </c>
      <c r="C56" s="41">
        <v>0</v>
      </c>
      <c r="D56" s="41">
        <v>1787</v>
      </c>
      <c r="E56" s="41">
        <v>7</v>
      </c>
      <c r="F56" s="41">
        <v>3010</v>
      </c>
      <c r="G56" s="41">
        <v>0</v>
      </c>
      <c r="H56" s="41">
        <f t="shared" si="7"/>
        <v>5976</v>
      </c>
    </row>
    <row r="57" spans="1:8">
      <c r="A57" s="2" t="s">
        <v>18</v>
      </c>
      <c r="B57" s="23">
        <v>1905</v>
      </c>
      <c r="C57" s="23">
        <v>0</v>
      </c>
      <c r="D57" s="23">
        <v>1656</v>
      </c>
      <c r="E57" s="23">
        <v>106</v>
      </c>
      <c r="F57" s="23">
        <v>1655</v>
      </c>
      <c r="G57" s="23">
        <v>0</v>
      </c>
      <c r="H57" s="23">
        <f t="shared" si="7"/>
        <v>5322</v>
      </c>
    </row>
    <row r="58" spans="1:8">
      <c r="A58" s="38" t="s">
        <v>19</v>
      </c>
      <c r="B58" s="41">
        <v>453</v>
      </c>
      <c r="C58" s="41">
        <v>0</v>
      </c>
      <c r="D58" s="41">
        <v>452</v>
      </c>
      <c r="E58" s="41">
        <v>1</v>
      </c>
      <c r="F58" s="41">
        <v>675</v>
      </c>
      <c r="G58" s="41">
        <v>0</v>
      </c>
      <c r="H58" s="41">
        <f t="shared" si="7"/>
        <v>1581</v>
      </c>
    </row>
    <row r="59" spans="1:8">
      <c r="A59" s="2" t="s">
        <v>20</v>
      </c>
      <c r="B59" s="23">
        <v>822</v>
      </c>
      <c r="C59" s="23">
        <v>35</v>
      </c>
      <c r="D59" s="23">
        <v>1143</v>
      </c>
      <c r="E59" s="23">
        <v>0</v>
      </c>
      <c r="F59" s="23">
        <v>1612</v>
      </c>
      <c r="G59" s="23">
        <v>0</v>
      </c>
      <c r="H59" s="23">
        <f t="shared" si="7"/>
        <v>3612</v>
      </c>
    </row>
    <row r="60" spans="1:8">
      <c r="A60" s="38" t="s">
        <v>21</v>
      </c>
      <c r="B60" s="41">
        <v>755</v>
      </c>
      <c r="C60" s="41">
        <v>0</v>
      </c>
      <c r="D60" s="41">
        <v>579</v>
      </c>
      <c r="E60" s="41">
        <v>0</v>
      </c>
      <c r="F60" s="41">
        <v>1144</v>
      </c>
      <c r="G60" s="41">
        <v>0</v>
      </c>
      <c r="H60" s="41">
        <f t="shared" si="7"/>
        <v>2478</v>
      </c>
    </row>
    <row r="61" spans="1:8">
      <c r="A61" s="49" t="s">
        <v>2</v>
      </c>
      <c r="B61" s="50">
        <f t="shared" ref="B61:H61" si="8">SUM(B46:B60)</f>
        <v>36217</v>
      </c>
      <c r="C61" s="50">
        <f t="shared" si="8"/>
        <v>249</v>
      </c>
      <c r="D61" s="50">
        <f t="shared" si="8"/>
        <v>24095</v>
      </c>
      <c r="E61" s="50">
        <f t="shared" si="8"/>
        <v>1689</v>
      </c>
      <c r="F61" s="50">
        <f t="shared" si="8"/>
        <v>26116</v>
      </c>
      <c r="G61" s="51">
        <f t="shared" si="8"/>
        <v>9</v>
      </c>
      <c r="H61" s="51">
        <f t="shared" si="8"/>
        <v>88375</v>
      </c>
    </row>
    <row r="62" spans="1:8" ht="14">
      <c r="A62" s="31"/>
      <c r="B62" s="31"/>
      <c r="C62" s="31"/>
      <c r="D62" s="31"/>
      <c r="E62" s="31"/>
      <c r="F62" s="31"/>
    </row>
    <row r="63" spans="1:8">
      <c r="A63" s="60" t="s">
        <v>39</v>
      </c>
      <c r="B63" s="60"/>
      <c r="C63" s="60"/>
      <c r="D63" s="60"/>
      <c r="E63" s="60"/>
      <c r="F63" s="60"/>
    </row>
    <row r="64" spans="1:8" ht="23">
      <c r="A64" s="47" t="s">
        <v>6</v>
      </c>
      <c r="B64" s="48" t="s">
        <v>29</v>
      </c>
      <c r="C64" s="48" t="s">
        <v>31</v>
      </c>
      <c r="D64" s="48" t="s">
        <v>36</v>
      </c>
      <c r="E64" s="48" t="s">
        <v>37</v>
      </c>
      <c r="F64" s="48" t="s">
        <v>38</v>
      </c>
      <c r="G64" s="48" t="s">
        <v>2</v>
      </c>
    </row>
    <row r="65" spans="1:7">
      <c r="A65" s="38" t="s">
        <v>7</v>
      </c>
      <c r="B65" s="41">
        <v>1022</v>
      </c>
      <c r="C65" s="41">
        <v>1039</v>
      </c>
      <c r="D65" s="41">
        <v>3</v>
      </c>
      <c r="E65" s="41">
        <v>2354</v>
      </c>
      <c r="F65" s="41">
        <v>0</v>
      </c>
      <c r="G65" s="41">
        <f>SUM(B65:F65)</f>
        <v>4418</v>
      </c>
    </row>
    <row r="66" spans="1:7">
      <c r="A66" s="2" t="s">
        <v>8</v>
      </c>
      <c r="B66" s="23">
        <v>1134</v>
      </c>
      <c r="C66" s="23">
        <v>631</v>
      </c>
      <c r="D66" s="23">
        <v>0</v>
      </c>
      <c r="E66" s="23">
        <v>1230</v>
      </c>
      <c r="F66" s="23">
        <v>0</v>
      </c>
      <c r="G66" s="23">
        <f t="shared" ref="G66:G80" si="9">SUM(B66:F66)</f>
        <v>2995</v>
      </c>
    </row>
    <row r="67" spans="1:7">
      <c r="A67" s="38" t="s">
        <v>9</v>
      </c>
      <c r="B67" s="41">
        <v>502</v>
      </c>
      <c r="C67" s="41">
        <v>673</v>
      </c>
      <c r="D67" s="41">
        <v>0</v>
      </c>
      <c r="E67" s="41">
        <v>940</v>
      </c>
      <c r="F67" s="41">
        <v>5</v>
      </c>
      <c r="G67" s="41">
        <f t="shared" si="9"/>
        <v>2120</v>
      </c>
    </row>
    <row r="68" spans="1:7">
      <c r="A68" s="2" t="s">
        <v>10</v>
      </c>
      <c r="B68" s="23">
        <v>240</v>
      </c>
      <c r="C68" s="23">
        <v>513</v>
      </c>
      <c r="D68" s="23">
        <v>0</v>
      </c>
      <c r="E68" s="23">
        <v>994</v>
      </c>
      <c r="F68" s="23">
        <v>0</v>
      </c>
      <c r="G68" s="23">
        <f t="shared" si="9"/>
        <v>1747</v>
      </c>
    </row>
    <row r="69" spans="1:7">
      <c r="A69" s="38" t="s">
        <v>11</v>
      </c>
      <c r="B69" s="41">
        <v>3900</v>
      </c>
      <c r="C69" s="41">
        <v>1347</v>
      </c>
      <c r="D69" s="41">
        <v>7</v>
      </c>
      <c r="E69" s="41">
        <v>96</v>
      </c>
      <c r="F69" s="41">
        <v>0</v>
      </c>
      <c r="G69" s="41">
        <f t="shared" si="9"/>
        <v>5350</v>
      </c>
    </row>
    <row r="70" spans="1:7">
      <c r="A70" s="2" t="s">
        <v>12</v>
      </c>
      <c r="B70" s="23">
        <v>1078</v>
      </c>
      <c r="C70" s="23">
        <v>475</v>
      </c>
      <c r="D70" s="23">
        <v>0</v>
      </c>
      <c r="E70" s="23">
        <v>1201</v>
      </c>
      <c r="F70" s="23">
        <v>0</v>
      </c>
      <c r="G70" s="23">
        <f t="shared" si="9"/>
        <v>2754</v>
      </c>
    </row>
    <row r="71" spans="1:7">
      <c r="A71" s="38" t="s">
        <v>13</v>
      </c>
      <c r="B71" s="41">
        <v>1826</v>
      </c>
      <c r="C71" s="41">
        <v>1397</v>
      </c>
      <c r="D71" s="41">
        <v>0</v>
      </c>
      <c r="E71" s="41">
        <v>2011</v>
      </c>
      <c r="F71" s="41">
        <v>0</v>
      </c>
      <c r="G71" s="41">
        <f t="shared" si="9"/>
        <v>5234</v>
      </c>
    </row>
    <row r="72" spans="1:7">
      <c r="A72" s="2" t="s">
        <v>14</v>
      </c>
      <c r="B72" s="23">
        <v>4356</v>
      </c>
      <c r="C72" s="23">
        <v>2196</v>
      </c>
      <c r="D72" s="23">
        <v>0</v>
      </c>
      <c r="E72" s="23">
        <v>1219</v>
      </c>
      <c r="F72" s="23">
        <v>0</v>
      </c>
      <c r="G72" s="23">
        <f t="shared" si="9"/>
        <v>7771</v>
      </c>
    </row>
    <row r="73" spans="1:7">
      <c r="A73" s="38" t="s">
        <v>15</v>
      </c>
      <c r="B73" s="41">
        <v>3904</v>
      </c>
      <c r="C73" s="41">
        <v>5307</v>
      </c>
      <c r="D73" s="41">
        <v>0</v>
      </c>
      <c r="E73" s="41">
        <v>5111</v>
      </c>
      <c r="F73" s="41">
        <v>0</v>
      </c>
      <c r="G73" s="41">
        <f t="shared" si="9"/>
        <v>14322</v>
      </c>
    </row>
    <row r="74" spans="1:7">
      <c r="A74" s="2" t="s">
        <v>16</v>
      </c>
      <c r="B74" s="23">
        <v>6431</v>
      </c>
      <c r="C74" s="23">
        <v>5075</v>
      </c>
      <c r="D74" s="23">
        <v>1616</v>
      </c>
      <c r="E74" s="23">
        <v>10352</v>
      </c>
      <c r="F74" s="23">
        <v>0</v>
      </c>
      <c r="G74" s="23">
        <f t="shared" si="9"/>
        <v>23474</v>
      </c>
    </row>
    <row r="75" spans="1:7">
      <c r="A75" s="38" t="s">
        <v>17</v>
      </c>
      <c r="B75" s="41">
        <v>1130</v>
      </c>
      <c r="C75" s="41">
        <v>1674</v>
      </c>
      <c r="D75" s="41">
        <v>16</v>
      </c>
      <c r="E75" s="41">
        <v>2853</v>
      </c>
      <c r="F75" s="41">
        <v>0</v>
      </c>
      <c r="G75" s="41">
        <f t="shared" si="9"/>
        <v>5673</v>
      </c>
    </row>
    <row r="76" spans="1:7">
      <c r="A76" s="2" t="s">
        <v>18</v>
      </c>
      <c r="B76" s="23">
        <v>2014</v>
      </c>
      <c r="C76" s="23">
        <v>1738</v>
      </c>
      <c r="D76" s="23">
        <v>113</v>
      </c>
      <c r="E76" s="23">
        <v>2158</v>
      </c>
      <c r="F76" s="23">
        <v>0</v>
      </c>
      <c r="G76" s="23">
        <f t="shared" si="9"/>
        <v>6023</v>
      </c>
    </row>
    <row r="77" spans="1:7">
      <c r="A77" s="38" t="s">
        <v>19</v>
      </c>
      <c r="B77" s="41">
        <v>475</v>
      </c>
      <c r="C77" s="41">
        <v>415</v>
      </c>
      <c r="D77" s="41">
        <v>2</v>
      </c>
      <c r="E77" s="41">
        <v>655</v>
      </c>
      <c r="F77" s="41">
        <v>0</v>
      </c>
      <c r="G77" s="41">
        <f t="shared" si="9"/>
        <v>1547</v>
      </c>
    </row>
    <row r="78" spans="1:7">
      <c r="A78" s="2" t="s">
        <v>20</v>
      </c>
      <c r="B78" s="23">
        <v>895</v>
      </c>
      <c r="C78" s="23">
        <v>1741</v>
      </c>
      <c r="D78" s="23">
        <v>0</v>
      </c>
      <c r="E78" s="23">
        <v>1282</v>
      </c>
      <c r="F78" s="23">
        <v>0</v>
      </c>
      <c r="G78" s="23">
        <f t="shared" si="9"/>
        <v>3918</v>
      </c>
    </row>
    <row r="79" spans="1:7">
      <c r="A79" s="38" t="s">
        <v>21</v>
      </c>
      <c r="B79" s="41">
        <v>658</v>
      </c>
      <c r="C79" s="41">
        <v>588</v>
      </c>
      <c r="D79" s="41">
        <v>0</v>
      </c>
      <c r="E79" s="41">
        <v>1302</v>
      </c>
      <c r="F79" s="41">
        <v>0</v>
      </c>
      <c r="G79" s="41">
        <f t="shared" si="9"/>
        <v>2548</v>
      </c>
    </row>
    <row r="80" spans="1:7">
      <c r="A80" s="49" t="s">
        <v>2</v>
      </c>
      <c r="B80" s="50">
        <f>SUM(B65:B79)</f>
        <v>29565</v>
      </c>
      <c r="C80" s="50">
        <f>SUM(C65:C79)</f>
        <v>24809</v>
      </c>
      <c r="D80" s="50">
        <f>SUM(D65:D79)</f>
        <v>1757</v>
      </c>
      <c r="E80" s="50">
        <f>SUM(E65:E79)</f>
        <v>33758</v>
      </c>
      <c r="F80" s="50">
        <f>SUM(F65:F79)</f>
        <v>5</v>
      </c>
      <c r="G80" s="51">
        <f t="shared" si="9"/>
        <v>89894</v>
      </c>
    </row>
    <row r="81" spans="1:7" ht="14">
      <c r="A81" s="31"/>
      <c r="B81" s="31"/>
      <c r="C81" s="31"/>
      <c r="D81" s="31"/>
      <c r="E81" s="31"/>
      <c r="F81" s="31"/>
    </row>
    <row r="82" spans="1:7">
      <c r="A82" s="60" t="s">
        <v>34</v>
      </c>
      <c r="B82" s="60"/>
      <c r="C82" s="60"/>
      <c r="D82" s="60"/>
      <c r="E82" s="60"/>
      <c r="F82" s="60"/>
    </row>
    <row r="83" spans="1:7" ht="21.75" customHeight="1">
      <c r="A83" s="47" t="s">
        <v>6</v>
      </c>
      <c r="B83" s="48" t="s">
        <v>29</v>
      </c>
      <c r="C83" s="48" t="s">
        <v>31</v>
      </c>
      <c r="D83" s="48" t="s">
        <v>36</v>
      </c>
      <c r="E83" s="48" t="s">
        <v>37</v>
      </c>
      <c r="F83" s="48" t="s">
        <v>38</v>
      </c>
      <c r="G83" s="48" t="s">
        <v>2</v>
      </c>
    </row>
    <row r="84" spans="1:7">
      <c r="A84" s="38" t="s">
        <v>7</v>
      </c>
      <c r="B84" s="41">
        <v>1082</v>
      </c>
      <c r="C84" s="41">
        <v>1131</v>
      </c>
      <c r="D84" s="41">
        <v>1</v>
      </c>
      <c r="E84" s="41">
        <v>2331</v>
      </c>
      <c r="F84" s="41">
        <v>0</v>
      </c>
      <c r="G84" s="41">
        <f>SUM(B84:F84)</f>
        <v>4545</v>
      </c>
    </row>
    <row r="85" spans="1:7">
      <c r="A85" s="2" t="s">
        <v>8</v>
      </c>
      <c r="B85" s="23">
        <v>1126</v>
      </c>
      <c r="C85" s="23">
        <v>553</v>
      </c>
      <c r="D85" s="23">
        <v>1</v>
      </c>
      <c r="E85" s="23">
        <v>1267</v>
      </c>
      <c r="F85" s="23">
        <v>0</v>
      </c>
      <c r="G85" s="23">
        <f t="shared" ref="G85:G99" si="10">SUM(B85:F85)</f>
        <v>2947</v>
      </c>
    </row>
    <row r="86" spans="1:7">
      <c r="A86" s="38" t="s">
        <v>9</v>
      </c>
      <c r="B86" s="41">
        <v>505</v>
      </c>
      <c r="C86" s="41">
        <v>695</v>
      </c>
      <c r="D86" s="41">
        <v>0</v>
      </c>
      <c r="E86" s="41">
        <v>860</v>
      </c>
      <c r="F86" s="41">
        <v>7</v>
      </c>
      <c r="G86" s="41">
        <f t="shared" si="10"/>
        <v>2067</v>
      </c>
    </row>
    <row r="87" spans="1:7">
      <c r="A87" s="2" t="s">
        <v>10</v>
      </c>
      <c r="B87" s="23">
        <v>258</v>
      </c>
      <c r="C87" s="23">
        <v>505</v>
      </c>
      <c r="D87" s="23">
        <v>0</v>
      </c>
      <c r="E87" s="23">
        <v>879</v>
      </c>
      <c r="F87" s="23">
        <v>0</v>
      </c>
      <c r="G87" s="23">
        <f t="shared" si="10"/>
        <v>1642</v>
      </c>
    </row>
    <row r="88" spans="1:7">
      <c r="A88" s="38" t="s">
        <v>11</v>
      </c>
      <c r="B88" s="41">
        <v>1794</v>
      </c>
      <c r="C88" s="41">
        <v>1405</v>
      </c>
      <c r="D88" s="41">
        <v>4</v>
      </c>
      <c r="E88" s="41">
        <v>2285</v>
      </c>
      <c r="F88" s="41">
        <v>1</v>
      </c>
      <c r="G88" s="41">
        <f t="shared" si="10"/>
        <v>5489</v>
      </c>
    </row>
    <row r="89" spans="1:7">
      <c r="A89" s="2" t="s">
        <v>12</v>
      </c>
      <c r="B89" s="23">
        <v>1160</v>
      </c>
      <c r="C89" s="23">
        <v>510</v>
      </c>
      <c r="D89" s="23">
        <v>1</v>
      </c>
      <c r="E89" s="23">
        <v>1217</v>
      </c>
      <c r="F89" s="23">
        <v>0</v>
      </c>
      <c r="G89" s="23">
        <f t="shared" si="10"/>
        <v>2888</v>
      </c>
    </row>
    <row r="90" spans="1:7">
      <c r="A90" s="38" t="s">
        <v>13</v>
      </c>
      <c r="B90" s="41">
        <v>1948</v>
      </c>
      <c r="C90" s="41">
        <v>1556</v>
      </c>
      <c r="D90" s="41">
        <v>0</v>
      </c>
      <c r="E90" s="41">
        <v>2101</v>
      </c>
      <c r="F90" s="41">
        <v>0</v>
      </c>
      <c r="G90" s="41">
        <f t="shared" si="10"/>
        <v>5605</v>
      </c>
    </row>
    <row r="91" spans="1:7">
      <c r="A91" s="2" t="s">
        <v>14</v>
      </c>
      <c r="B91" s="23">
        <v>4234</v>
      </c>
      <c r="C91" s="23">
        <v>2347</v>
      </c>
      <c r="D91" s="23">
        <v>0</v>
      </c>
      <c r="E91" s="23">
        <v>1085</v>
      </c>
      <c r="F91" s="23">
        <v>0</v>
      </c>
      <c r="G91" s="23">
        <f t="shared" si="10"/>
        <v>7666</v>
      </c>
    </row>
    <row r="92" spans="1:7">
      <c r="A92" s="38" t="s">
        <v>15</v>
      </c>
      <c r="B92" s="41">
        <v>3988</v>
      </c>
      <c r="C92" s="41">
        <v>5393</v>
      </c>
      <c r="D92" s="41">
        <v>0</v>
      </c>
      <c r="E92" s="41">
        <v>5099</v>
      </c>
      <c r="F92" s="41">
        <v>0</v>
      </c>
      <c r="G92" s="41">
        <f t="shared" si="10"/>
        <v>14480</v>
      </c>
    </row>
    <row r="93" spans="1:7">
      <c r="A93" s="2" t="s">
        <v>16</v>
      </c>
      <c r="B93" s="23">
        <v>6372</v>
      </c>
      <c r="C93" s="23">
        <v>5308</v>
      </c>
      <c r="D93" s="23">
        <v>1645</v>
      </c>
      <c r="E93" s="23">
        <v>9544</v>
      </c>
      <c r="F93" s="23">
        <v>113</v>
      </c>
      <c r="G93" s="23">
        <f t="shared" si="10"/>
        <v>22982</v>
      </c>
    </row>
    <row r="94" spans="1:7">
      <c r="A94" s="38" t="s">
        <v>17</v>
      </c>
      <c r="B94" s="41">
        <v>1387</v>
      </c>
      <c r="C94" s="41">
        <v>1787</v>
      </c>
      <c r="D94" s="41">
        <v>9</v>
      </c>
      <c r="E94" s="41">
        <v>2547</v>
      </c>
      <c r="F94" s="41">
        <v>0</v>
      </c>
      <c r="G94" s="41">
        <f t="shared" si="10"/>
        <v>5730</v>
      </c>
    </row>
    <row r="95" spans="1:7">
      <c r="A95" s="2" t="s">
        <v>18</v>
      </c>
      <c r="B95" s="23">
        <v>2181</v>
      </c>
      <c r="C95" s="23">
        <v>1847</v>
      </c>
      <c r="D95" s="23">
        <v>79</v>
      </c>
      <c r="E95" s="23">
        <v>2061</v>
      </c>
      <c r="F95" s="23">
        <v>0</v>
      </c>
      <c r="G95" s="23">
        <f t="shared" si="10"/>
        <v>6168</v>
      </c>
    </row>
    <row r="96" spans="1:7">
      <c r="A96" s="38" t="s">
        <v>19</v>
      </c>
      <c r="B96" s="41">
        <v>581</v>
      </c>
      <c r="C96" s="41">
        <v>441</v>
      </c>
      <c r="D96" s="41">
        <v>0</v>
      </c>
      <c r="E96" s="41">
        <v>552</v>
      </c>
      <c r="F96" s="41">
        <v>0</v>
      </c>
      <c r="G96" s="41">
        <f t="shared" si="10"/>
        <v>1574</v>
      </c>
    </row>
    <row r="97" spans="1:7">
      <c r="A97" s="2" t="s">
        <v>20</v>
      </c>
      <c r="B97" s="23">
        <v>966</v>
      </c>
      <c r="C97" s="23">
        <v>2194</v>
      </c>
      <c r="D97" s="23">
        <v>0</v>
      </c>
      <c r="E97" s="23">
        <v>930</v>
      </c>
      <c r="F97" s="23">
        <v>0</v>
      </c>
      <c r="G97" s="23">
        <f t="shared" si="10"/>
        <v>4090</v>
      </c>
    </row>
    <row r="98" spans="1:7">
      <c r="A98" s="38" t="s">
        <v>21</v>
      </c>
      <c r="B98" s="41">
        <v>691</v>
      </c>
      <c r="C98" s="41">
        <v>590</v>
      </c>
      <c r="D98" s="41">
        <v>0</v>
      </c>
      <c r="E98" s="41">
        <v>1376</v>
      </c>
      <c r="F98" s="41">
        <v>1</v>
      </c>
      <c r="G98" s="41">
        <f t="shared" si="10"/>
        <v>2658</v>
      </c>
    </row>
    <row r="99" spans="1:7">
      <c r="A99" s="49" t="s">
        <v>2</v>
      </c>
      <c r="B99" s="50">
        <f>SUM(B84:B98)</f>
        <v>28273</v>
      </c>
      <c r="C99" s="50">
        <f>SUM(C84:C98)</f>
        <v>26262</v>
      </c>
      <c r="D99" s="50">
        <f>SUM(D84:D98)</f>
        <v>1740</v>
      </c>
      <c r="E99" s="50">
        <f>SUM(E84:E98)</f>
        <v>34134</v>
      </c>
      <c r="F99" s="50">
        <f>SUM(F84:F98)</f>
        <v>122</v>
      </c>
      <c r="G99" s="51">
        <f t="shared" si="10"/>
        <v>90531</v>
      </c>
    </row>
    <row r="100" spans="1:7">
      <c r="A100" s="2"/>
      <c r="B100" s="2"/>
      <c r="C100" s="2"/>
      <c r="D100" s="2"/>
    </row>
    <row r="101" spans="1:7">
      <c r="A101" s="60" t="s">
        <v>35</v>
      </c>
      <c r="B101" s="60"/>
      <c r="C101" s="60"/>
      <c r="D101" s="60"/>
      <c r="E101" s="60"/>
      <c r="F101" s="60"/>
    </row>
    <row r="102" spans="1:7">
      <c r="A102" s="4" t="s">
        <v>6</v>
      </c>
      <c r="B102" s="22" t="s">
        <v>29</v>
      </c>
      <c r="C102" s="22" t="s">
        <v>30</v>
      </c>
      <c r="D102" s="22" t="s">
        <v>31</v>
      </c>
      <c r="E102" s="22" t="s">
        <v>32</v>
      </c>
      <c r="F102" s="22" t="s">
        <v>2</v>
      </c>
    </row>
    <row r="103" spans="1:7">
      <c r="A103" s="38" t="s">
        <v>7</v>
      </c>
      <c r="B103" s="41">
        <v>3570</v>
      </c>
      <c r="C103" s="41">
        <v>0</v>
      </c>
      <c r="D103" s="41">
        <v>1158</v>
      </c>
      <c r="E103" s="41">
        <v>2</v>
      </c>
      <c r="F103" s="41">
        <f t="shared" ref="F103:F117" si="11">SUM(B103:E103)</f>
        <v>4730</v>
      </c>
    </row>
    <row r="104" spans="1:7">
      <c r="A104" s="2" t="s">
        <v>8</v>
      </c>
      <c r="B104" s="23">
        <v>2443</v>
      </c>
      <c r="C104" s="23">
        <v>0</v>
      </c>
      <c r="D104" s="23">
        <v>580</v>
      </c>
      <c r="E104" s="23">
        <v>0</v>
      </c>
      <c r="F104" s="23">
        <f t="shared" si="11"/>
        <v>3023</v>
      </c>
    </row>
    <row r="105" spans="1:7">
      <c r="A105" s="38" t="s">
        <v>9</v>
      </c>
      <c r="B105" s="41">
        <v>1446</v>
      </c>
      <c r="C105" s="41">
        <v>0</v>
      </c>
      <c r="D105" s="41">
        <v>707</v>
      </c>
      <c r="E105" s="41">
        <v>7</v>
      </c>
      <c r="F105" s="41">
        <f t="shared" si="11"/>
        <v>2160</v>
      </c>
    </row>
    <row r="106" spans="1:7">
      <c r="A106" s="2" t="s">
        <v>10</v>
      </c>
      <c r="B106" s="23">
        <v>1107</v>
      </c>
      <c r="C106" s="23">
        <v>0</v>
      </c>
      <c r="D106" s="23">
        <v>531</v>
      </c>
      <c r="E106" s="23">
        <v>0</v>
      </c>
      <c r="F106" s="23">
        <f t="shared" si="11"/>
        <v>1638</v>
      </c>
    </row>
    <row r="107" spans="1:7">
      <c r="A107" s="38" t="s">
        <v>11</v>
      </c>
      <c r="B107" s="41">
        <v>4191</v>
      </c>
      <c r="C107" s="41">
        <v>0</v>
      </c>
      <c r="D107" s="41">
        <v>1526</v>
      </c>
      <c r="E107" s="41">
        <v>1</v>
      </c>
      <c r="F107" s="41">
        <f t="shared" si="11"/>
        <v>5718</v>
      </c>
    </row>
    <row r="108" spans="1:7">
      <c r="A108" s="2" t="s">
        <v>12</v>
      </c>
      <c r="B108" s="23">
        <v>2358</v>
      </c>
      <c r="C108" s="23">
        <v>0</v>
      </c>
      <c r="D108" s="23">
        <v>515</v>
      </c>
      <c r="E108" s="23">
        <v>0</v>
      </c>
      <c r="F108" s="23">
        <f t="shared" si="11"/>
        <v>2873</v>
      </c>
    </row>
    <row r="109" spans="1:7">
      <c r="A109" s="38" t="s">
        <v>13</v>
      </c>
      <c r="B109" s="41">
        <v>3911</v>
      </c>
      <c r="C109" s="41">
        <v>0</v>
      </c>
      <c r="D109" s="41">
        <v>1620</v>
      </c>
      <c r="E109" s="41">
        <v>0</v>
      </c>
      <c r="F109" s="41">
        <f t="shared" si="11"/>
        <v>5531</v>
      </c>
    </row>
    <row r="110" spans="1:7">
      <c r="A110" s="2" t="s">
        <v>14</v>
      </c>
      <c r="B110" s="23">
        <v>5382</v>
      </c>
      <c r="C110" s="23">
        <v>0</v>
      </c>
      <c r="D110" s="23">
        <v>2489</v>
      </c>
      <c r="E110" s="23">
        <v>1</v>
      </c>
      <c r="F110" s="23">
        <f t="shared" si="11"/>
        <v>7872</v>
      </c>
    </row>
    <row r="111" spans="1:7">
      <c r="A111" s="38" t="s">
        <v>15</v>
      </c>
      <c r="B111" s="41">
        <v>9159</v>
      </c>
      <c r="C111" s="41">
        <v>0</v>
      </c>
      <c r="D111" s="41">
        <v>5586</v>
      </c>
      <c r="E111" s="41">
        <v>0</v>
      </c>
      <c r="F111" s="41">
        <f t="shared" si="11"/>
        <v>14745</v>
      </c>
    </row>
    <row r="112" spans="1:7">
      <c r="A112" s="2" t="s">
        <v>16</v>
      </c>
      <c r="B112" s="23">
        <v>17746</v>
      </c>
      <c r="C112" s="23">
        <v>240</v>
      </c>
      <c r="D112" s="23">
        <v>4460</v>
      </c>
      <c r="E112" s="23">
        <v>0</v>
      </c>
      <c r="F112" s="23">
        <f t="shared" si="11"/>
        <v>22446</v>
      </c>
    </row>
    <row r="113" spans="1:6">
      <c r="A113" s="38" t="s">
        <v>17</v>
      </c>
      <c r="B113" s="41">
        <v>3791</v>
      </c>
      <c r="C113" s="41">
        <v>0</v>
      </c>
      <c r="D113" s="41">
        <v>1869</v>
      </c>
      <c r="E113" s="41">
        <v>0</v>
      </c>
      <c r="F113" s="41">
        <f t="shared" si="11"/>
        <v>5660</v>
      </c>
    </row>
    <row r="114" spans="1:6">
      <c r="A114" s="2" t="s">
        <v>18</v>
      </c>
      <c r="B114" s="23">
        <v>4357</v>
      </c>
      <c r="C114" s="23">
        <v>0</v>
      </c>
      <c r="D114" s="23">
        <v>1821</v>
      </c>
      <c r="E114" s="23">
        <v>0</v>
      </c>
      <c r="F114" s="23">
        <f t="shared" si="11"/>
        <v>6178</v>
      </c>
    </row>
    <row r="115" spans="1:6">
      <c r="A115" s="38" t="s">
        <v>19</v>
      </c>
      <c r="B115" s="41">
        <v>1134</v>
      </c>
      <c r="C115" s="41">
        <v>0</v>
      </c>
      <c r="D115" s="41">
        <v>512</v>
      </c>
      <c r="E115" s="41">
        <v>0</v>
      </c>
      <c r="F115" s="41">
        <f t="shared" si="11"/>
        <v>1646</v>
      </c>
    </row>
    <row r="116" spans="1:6">
      <c r="A116" s="2" t="s">
        <v>20</v>
      </c>
      <c r="B116" s="23">
        <v>1966</v>
      </c>
      <c r="C116" s="23">
        <v>0</v>
      </c>
      <c r="D116" s="23">
        <v>2400</v>
      </c>
      <c r="E116" s="23">
        <v>0</v>
      </c>
      <c r="F116" s="23">
        <f t="shared" si="11"/>
        <v>4366</v>
      </c>
    </row>
    <row r="117" spans="1:6">
      <c r="A117" s="38" t="s">
        <v>21</v>
      </c>
      <c r="B117" s="41">
        <v>2201</v>
      </c>
      <c r="C117" s="41">
        <v>0</v>
      </c>
      <c r="D117" s="41">
        <v>643</v>
      </c>
      <c r="E117" s="41">
        <v>0</v>
      </c>
      <c r="F117" s="41">
        <f t="shared" si="11"/>
        <v>2844</v>
      </c>
    </row>
    <row r="118" spans="1:6" ht="15.75" customHeight="1">
      <c r="A118" s="2" t="s">
        <v>2</v>
      </c>
      <c r="B118" s="23">
        <f>SUM(B103:B117)</f>
        <v>64762</v>
      </c>
      <c r="C118" s="23">
        <f>SUM(C103:C117)</f>
        <v>240</v>
      </c>
      <c r="D118" s="23">
        <f>SUM(D103:D117)</f>
        <v>26417</v>
      </c>
      <c r="E118" s="23">
        <f>SUM(E103:E117)</f>
        <v>11</v>
      </c>
      <c r="F118" s="23">
        <f t="shared" ref="F118" si="12">SUM(B118:E118)</f>
        <v>91430</v>
      </c>
    </row>
    <row r="119" spans="1:6" ht="15.75" customHeight="1">
      <c r="A119" s="2"/>
      <c r="B119" s="23"/>
      <c r="C119" s="23"/>
      <c r="D119" s="23"/>
      <c r="E119" s="23"/>
      <c r="F119" s="23"/>
    </row>
    <row r="120" spans="1:6" ht="15.75" customHeight="1">
      <c r="A120" s="2"/>
      <c r="B120" s="23"/>
      <c r="C120" s="23"/>
      <c r="D120" s="23"/>
      <c r="E120" s="23"/>
      <c r="F120" s="23"/>
    </row>
    <row r="121" spans="1:6" ht="14">
      <c r="A121" s="31" t="s">
        <v>33</v>
      </c>
      <c r="B121" s="23"/>
      <c r="C121" s="23"/>
      <c r="D121" s="23"/>
      <c r="E121" s="23"/>
      <c r="F121" s="23"/>
    </row>
    <row r="122" spans="1:6">
      <c r="A122" s="2"/>
      <c r="B122" s="23"/>
      <c r="C122" s="23"/>
      <c r="D122" s="23"/>
      <c r="E122" s="23"/>
      <c r="F122" s="23"/>
    </row>
    <row r="123" spans="1:6">
      <c r="A123" s="2"/>
      <c r="B123" s="23"/>
      <c r="C123" s="23"/>
      <c r="D123" s="23"/>
      <c r="E123" s="23"/>
      <c r="F123" s="23"/>
    </row>
    <row r="124" spans="1:6">
      <c r="A124" s="2"/>
      <c r="B124" s="23"/>
      <c r="C124" s="23"/>
      <c r="D124" s="23"/>
      <c r="E124" s="23"/>
      <c r="F124" s="23"/>
    </row>
  </sheetData>
  <mergeCells count="27">
    <mergeCell ref="A43:F43"/>
    <mergeCell ref="B44:C44"/>
    <mergeCell ref="D44:D45"/>
    <mergeCell ref="E44:E45"/>
    <mergeCell ref="F44:F45"/>
    <mergeCell ref="A2:F2"/>
    <mergeCell ref="A3:A4"/>
    <mergeCell ref="B3:C3"/>
    <mergeCell ref="G24:G25"/>
    <mergeCell ref="H24:H25"/>
    <mergeCell ref="A23:F23"/>
    <mergeCell ref="A24:A25"/>
    <mergeCell ref="B24:C24"/>
    <mergeCell ref="D24:D25"/>
    <mergeCell ref="E24:E25"/>
    <mergeCell ref="F24:F25"/>
    <mergeCell ref="D3:D4"/>
    <mergeCell ref="E3:E4"/>
    <mergeCell ref="F3:F4"/>
    <mergeCell ref="G3:G4"/>
    <mergeCell ref="H3:H4"/>
    <mergeCell ref="A63:F63"/>
    <mergeCell ref="A82:F82"/>
    <mergeCell ref="A101:F101"/>
    <mergeCell ref="G44:G45"/>
    <mergeCell ref="H44:H45"/>
    <mergeCell ref="A44:A45"/>
  </mergeCells>
  <pageMargins left="0.7" right="0.7" top="0.75" bottom="0.75" header="0.3" footer="0.3"/>
  <pageSetup orientation="portrait" r:id="rId1"/>
  <rowBreaks count="1" manualBreakCount="1">
    <brk id="1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8"/>
  <sheetViews>
    <sheetView topLeftCell="A3" workbookViewId="0">
      <selection activeCell="N28" sqref="N28"/>
    </sheetView>
  </sheetViews>
  <sheetFormatPr defaultRowHeight="14.5"/>
  <cols>
    <col min="1" max="1" width="10.36328125" customWidth="1"/>
    <col min="2" max="2" width="11.90625" customWidth="1"/>
    <col min="3" max="3" width="10.08984375" customWidth="1"/>
    <col min="5" max="5" width="10.453125" customWidth="1"/>
  </cols>
  <sheetData>
    <row r="1" spans="1:5" s="1" customFormat="1">
      <c r="A1" s="31" t="s">
        <v>44</v>
      </c>
    </row>
    <row r="2" spans="1:5" s="1" customFormat="1">
      <c r="A2" s="60" t="s">
        <v>49</v>
      </c>
      <c r="B2" s="60"/>
      <c r="C2" s="60"/>
      <c r="D2" s="60"/>
      <c r="E2" s="60"/>
    </row>
    <row r="3" spans="1:5" s="1" customFormat="1">
      <c r="A3" s="4" t="s">
        <v>6</v>
      </c>
      <c r="B3" s="22" t="s">
        <v>40</v>
      </c>
      <c r="C3" s="22" t="s">
        <v>41</v>
      </c>
      <c r="D3" s="22" t="s">
        <v>42</v>
      </c>
      <c r="E3" s="22" t="s">
        <v>43</v>
      </c>
    </row>
    <row r="4" spans="1:5" s="1" customFormat="1">
      <c r="A4" s="38" t="s">
        <v>7</v>
      </c>
      <c r="B4" s="41">
        <v>31923.25</v>
      </c>
      <c r="C4" s="41">
        <v>45.138731175553872</v>
      </c>
      <c r="D4" s="41">
        <v>54.861268824446128</v>
      </c>
      <c r="E4" s="52">
        <f>((B4-B23)/B23)*100</f>
        <v>0.71378994857557498</v>
      </c>
    </row>
    <row r="5" spans="1:5" s="1" customFormat="1">
      <c r="A5" s="2" t="s">
        <v>8</v>
      </c>
      <c r="B5" s="23">
        <v>23793</v>
      </c>
      <c r="C5" s="23">
        <v>70.36943638885387</v>
      </c>
      <c r="D5" s="23">
        <v>29.630563611146137</v>
      </c>
      <c r="E5" s="53">
        <f t="shared" ref="E5:E19" si="0">((B5-B24)/B24)*100</f>
        <v>-7.5820547679161008</v>
      </c>
    </row>
    <row r="6" spans="1:5" s="1" customFormat="1">
      <c r="A6" s="38" t="s">
        <v>9</v>
      </c>
      <c r="B6" s="41">
        <v>17339</v>
      </c>
      <c r="C6" s="41">
        <v>71.094065401695588</v>
      </c>
      <c r="D6" s="41">
        <v>28.905934598304402</v>
      </c>
      <c r="E6" s="52">
        <f t="shared" si="0"/>
        <v>-0.99354765031690739</v>
      </c>
    </row>
    <row r="7" spans="1:5" s="1" customFormat="1">
      <c r="A7" s="2" t="s">
        <v>10</v>
      </c>
      <c r="B7" s="23">
        <v>14535.5</v>
      </c>
      <c r="C7" s="23">
        <v>60.63086925114375</v>
      </c>
      <c r="D7" s="23">
        <v>39.369130748856243</v>
      </c>
      <c r="E7" s="53">
        <f t="shared" si="0"/>
        <v>-0.95059625212947185</v>
      </c>
    </row>
    <row r="8" spans="1:5" s="1" customFormat="1">
      <c r="A8" s="38" t="s">
        <v>11</v>
      </c>
      <c r="B8" s="41">
        <v>50511.5</v>
      </c>
      <c r="C8" s="41">
        <v>72.888352157429495</v>
      </c>
      <c r="D8" s="41">
        <v>27.111647842570502</v>
      </c>
      <c r="E8" s="52">
        <f t="shared" si="0"/>
        <v>9.1314680782110837</v>
      </c>
    </row>
    <row r="9" spans="1:5" s="1" customFormat="1">
      <c r="A9" s="2" t="s">
        <v>12</v>
      </c>
      <c r="B9" s="23">
        <v>24852.5</v>
      </c>
      <c r="C9" s="23">
        <v>71.493813499647914</v>
      </c>
      <c r="D9" s="23">
        <v>28.506186500352076</v>
      </c>
      <c r="E9" s="53">
        <f t="shared" si="0"/>
        <v>-1.1829025844930416</v>
      </c>
    </row>
    <row r="10" spans="1:5" s="1" customFormat="1">
      <c r="A10" s="38" t="s">
        <v>13</v>
      </c>
      <c r="B10" s="41">
        <v>44980</v>
      </c>
      <c r="C10" s="41">
        <v>61.204979991107159</v>
      </c>
      <c r="D10" s="41">
        <v>38.795020008892841</v>
      </c>
      <c r="E10" s="52">
        <f t="shared" si="0"/>
        <v>-0.73050694091942359</v>
      </c>
    </row>
    <row r="11" spans="1:5" s="1" customFormat="1">
      <c r="A11" s="2" t="s">
        <v>14</v>
      </c>
      <c r="B11" s="23">
        <v>57201.75</v>
      </c>
      <c r="C11" s="23">
        <v>49.437298684043753</v>
      </c>
      <c r="D11" s="23">
        <v>50.56270131595624</v>
      </c>
      <c r="E11" s="53">
        <f t="shared" si="0"/>
        <v>-2.331090887359776</v>
      </c>
    </row>
    <row r="12" spans="1:5" s="1" customFormat="1">
      <c r="A12" s="38" t="s">
        <v>15</v>
      </c>
      <c r="B12" s="41">
        <v>108482</v>
      </c>
      <c r="C12" s="41">
        <v>55.204089157648269</v>
      </c>
      <c r="D12" s="41">
        <v>44.795910842351731</v>
      </c>
      <c r="E12" s="52">
        <f t="shared" si="0"/>
        <v>0.64152221206878157</v>
      </c>
    </row>
    <row r="13" spans="1:5" s="1" customFormat="1">
      <c r="A13" s="2" t="s">
        <v>16</v>
      </c>
      <c r="B13" s="23">
        <v>156393</v>
      </c>
      <c r="C13" s="23">
        <v>47.745743095918613</v>
      </c>
      <c r="D13" s="23">
        <v>52.254256904081387</v>
      </c>
      <c r="E13" s="53">
        <f t="shared" si="0"/>
        <v>-8.8852508680757847</v>
      </c>
    </row>
    <row r="14" spans="1:5" s="1" customFormat="1">
      <c r="A14" s="38" t="s">
        <v>17</v>
      </c>
      <c r="B14" s="41">
        <v>45839</v>
      </c>
      <c r="C14" s="41">
        <v>53.251597984249223</v>
      </c>
      <c r="D14" s="41">
        <v>46.748402015750777</v>
      </c>
      <c r="E14" s="52">
        <f t="shared" si="0"/>
        <v>1.8169298771684324</v>
      </c>
    </row>
    <row r="15" spans="1:5" s="1" customFormat="1">
      <c r="A15" s="2" t="s">
        <v>18</v>
      </c>
      <c r="B15" s="23">
        <v>54675.5</v>
      </c>
      <c r="C15" s="23">
        <v>63.474499547329245</v>
      </c>
      <c r="D15" s="23">
        <v>36.525500452670755</v>
      </c>
      <c r="E15" s="53">
        <f t="shared" si="0"/>
        <v>-0.36173779932208328</v>
      </c>
    </row>
    <row r="16" spans="1:5" s="1" customFormat="1">
      <c r="A16" s="38" t="s">
        <v>19</v>
      </c>
      <c r="B16" s="41">
        <v>13978</v>
      </c>
      <c r="C16" s="41">
        <v>61.997424524252395</v>
      </c>
      <c r="D16" s="41">
        <v>38.002575475747605</v>
      </c>
      <c r="E16" s="52">
        <f t="shared" si="0"/>
        <v>1.4295043901023148</v>
      </c>
    </row>
    <row r="17" spans="1:5" s="1" customFormat="1">
      <c r="A17" s="2" t="s">
        <v>20</v>
      </c>
      <c r="B17" s="23">
        <v>25379</v>
      </c>
      <c r="C17" s="23">
        <v>69.565388707198863</v>
      </c>
      <c r="D17" s="23">
        <v>30.434611292801133</v>
      </c>
      <c r="E17" s="53">
        <f t="shared" si="0"/>
        <v>1.5789789669595149</v>
      </c>
    </row>
    <row r="18" spans="1:5" s="1" customFormat="1">
      <c r="A18" s="38" t="s">
        <v>21</v>
      </c>
      <c r="B18" s="41">
        <v>22472.5</v>
      </c>
      <c r="C18" s="41">
        <v>70.612971409500503</v>
      </c>
      <c r="D18" s="41">
        <v>29.387028590499497</v>
      </c>
      <c r="E18" s="52">
        <f t="shared" si="0"/>
        <v>1.0976899026025146</v>
      </c>
    </row>
    <row r="19" spans="1:5" s="1" customFormat="1">
      <c r="A19" s="2" t="s">
        <v>2</v>
      </c>
      <c r="B19" s="23">
        <f>SUM(B4:B18)</f>
        <v>692355.5</v>
      </c>
      <c r="C19" s="1">
        <v>58</v>
      </c>
      <c r="D19" s="58">
        <v>42.435822348490042</v>
      </c>
      <c r="E19" s="53">
        <f t="shared" si="0"/>
        <v>-1.8306555039832459</v>
      </c>
    </row>
    <row r="20" spans="1:5" s="1" customFormat="1">
      <c r="A20" s="31"/>
    </row>
    <row r="21" spans="1:5" s="1" customFormat="1">
      <c r="A21" s="60" t="s">
        <v>48</v>
      </c>
      <c r="B21" s="60"/>
      <c r="C21" s="60"/>
      <c r="D21" s="60"/>
      <c r="E21" s="60"/>
    </row>
    <row r="22" spans="1:5" s="1" customFormat="1">
      <c r="A22" s="4" t="s">
        <v>6</v>
      </c>
      <c r="B22" s="22" t="s">
        <v>40</v>
      </c>
      <c r="C22" s="22" t="s">
        <v>41</v>
      </c>
      <c r="D22" s="22" t="s">
        <v>42</v>
      </c>
      <c r="E22" s="22" t="s">
        <v>43</v>
      </c>
    </row>
    <row r="23" spans="1:5" s="1" customFormat="1">
      <c r="A23" s="38" t="s">
        <v>7</v>
      </c>
      <c r="B23" s="41">
        <v>31697</v>
      </c>
      <c r="C23" s="41">
        <v>46.292235858283121</v>
      </c>
      <c r="D23" s="41">
        <v>53.707764141716886</v>
      </c>
      <c r="E23" s="52">
        <f>((B23-B42)/B42)*100</f>
        <v>-6.5674281503316143</v>
      </c>
    </row>
    <row r="24" spans="1:5" s="1" customFormat="1">
      <c r="A24" s="2" t="s">
        <v>8</v>
      </c>
      <c r="B24" s="23">
        <v>25745</v>
      </c>
      <c r="C24" s="23">
        <v>71.097300446688678</v>
      </c>
      <c r="D24" s="23">
        <v>28.902699553311322</v>
      </c>
      <c r="E24" s="53">
        <f t="shared" ref="E24:E38" si="1">((B24-B43)/B43)*100</f>
        <v>-8.4133760227676984</v>
      </c>
    </row>
    <row r="25" spans="1:5" s="1" customFormat="1">
      <c r="A25" s="38" t="s">
        <v>9</v>
      </c>
      <c r="B25" s="41">
        <v>17513</v>
      </c>
      <c r="C25" s="41">
        <v>72.123565351453209</v>
      </c>
      <c r="D25" s="41">
        <v>27.876434648546795</v>
      </c>
      <c r="E25" s="52">
        <f t="shared" si="1"/>
        <v>-12.092159421744805</v>
      </c>
    </row>
    <row r="26" spans="1:5" s="1" customFormat="1">
      <c r="A26" s="2" t="s">
        <v>10</v>
      </c>
      <c r="B26" s="23">
        <v>14675</v>
      </c>
      <c r="C26" s="23">
        <v>63.219761499148206</v>
      </c>
      <c r="D26" s="23">
        <v>36.780238500851787</v>
      </c>
      <c r="E26" s="53">
        <f t="shared" si="1"/>
        <v>-3.320376836418736</v>
      </c>
    </row>
    <row r="27" spans="1:5" s="1" customFormat="1">
      <c r="A27" s="38" t="s">
        <v>11</v>
      </c>
      <c r="B27" s="41">
        <v>46285</v>
      </c>
      <c r="C27" s="41">
        <v>74.934644053148972</v>
      </c>
      <c r="D27" s="41">
        <v>25.065355946851032</v>
      </c>
      <c r="E27" s="52">
        <f t="shared" si="1"/>
        <v>-9.2620002156461041</v>
      </c>
    </row>
    <row r="28" spans="1:5" s="1" customFormat="1">
      <c r="A28" s="2" t="s">
        <v>12</v>
      </c>
      <c r="B28" s="23">
        <v>25150</v>
      </c>
      <c r="C28" s="23">
        <v>70.548707753479121</v>
      </c>
      <c r="D28" s="23">
        <v>29.451292246520879</v>
      </c>
      <c r="E28" s="53">
        <f t="shared" si="1"/>
        <v>-5.4493505517020999</v>
      </c>
    </row>
    <row r="29" spans="1:5" s="1" customFormat="1">
      <c r="A29" s="38" t="s">
        <v>13</v>
      </c>
      <c r="B29" s="41">
        <v>45311</v>
      </c>
      <c r="C29" s="41">
        <v>63.152435390964669</v>
      </c>
      <c r="D29" s="41">
        <v>36.847564609035331</v>
      </c>
      <c r="E29" s="52">
        <f t="shared" si="1"/>
        <v>-2.5590847508655727</v>
      </c>
    </row>
    <row r="30" spans="1:5" s="1" customFormat="1">
      <c r="A30" s="2" t="s">
        <v>14</v>
      </c>
      <c r="B30" s="23">
        <v>58567</v>
      </c>
      <c r="C30" s="23">
        <v>55.662745231956571</v>
      </c>
      <c r="D30" s="23">
        <v>44.337254768043437</v>
      </c>
      <c r="E30" s="53">
        <f t="shared" si="1"/>
        <v>-5.1776896300493807</v>
      </c>
    </row>
    <row r="31" spans="1:5" s="1" customFormat="1">
      <c r="A31" s="38" t="s">
        <v>15</v>
      </c>
      <c r="B31" s="41">
        <v>107790.5</v>
      </c>
      <c r="C31" s="41">
        <v>55.23909806522839</v>
      </c>
      <c r="D31" s="41">
        <v>44.760901934771617</v>
      </c>
      <c r="E31" s="52">
        <f t="shared" si="1"/>
        <v>-13.503960070294257</v>
      </c>
    </row>
    <row r="32" spans="1:5" s="1" customFormat="1">
      <c r="A32" s="2" t="s">
        <v>16</v>
      </c>
      <c r="B32" s="23">
        <v>171644</v>
      </c>
      <c r="C32" s="23">
        <v>46.062781105077953</v>
      </c>
      <c r="D32" s="23">
        <v>53.937218894922047</v>
      </c>
      <c r="E32" s="53">
        <f t="shared" si="1"/>
        <v>-3.8931225048573039</v>
      </c>
    </row>
    <row r="33" spans="1:5" s="1" customFormat="1">
      <c r="A33" s="38" t="s">
        <v>17</v>
      </c>
      <c r="B33" s="41">
        <v>45021</v>
      </c>
      <c r="C33" s="41">
        <v>54.705581839585967</v>
      </c>
      <c r="D33" s="41">
        <v>45.294418160414033</v>
      </c>
      <c r="E33" s="52">
        <f t="shared" si="1"/>
        <v>-6.1358518889166875</v>
      </c>
    </row>
    <row r="34" spans="1:5" s="1" customFormat="1">
      <c r="A34" s="2" t="s">
        <v>18</v>
      </c>
      <c r="B34" s="23">
        <v>54874</v>
      </c>
      <c r="C34" s="23">
        <v>61.146444582133618</v>
      </c>
      <c r="D34" s="23">
        <v>38.853555417866389</v>
      </c>
      <c r="E34" s="53">
        <f t="shared" si="1"/>
        <v>1.6147550090737379</v>
      </c>
    </row>
    <row r="35" spans="1:5" s="1" customFormat="1">
      <c r="A35" s="38" t="s">
        <v>19</v>
      </c>
      <c r="B35" s="41">
        <v>13781</v>
      </c>
      <c r="C35" s="41">
        <v>63.863290037007467</v>
      </c>
      <c r="D35" s="41">
        <v>36.136709962992526</v>
      </c>
      <c r="E35" s="52">
        <f t="shared" si="1"/>
        <v>-5.1613791205009978</v>
      </c>
    </row>
    <row r="36" spans="1:5" s="1" customFormat="1">
      <c r="A36" s="2" t="s">
        <v>20</v>
      </c>
      <c r="B36" s="23">
        <v>24984.5</v>
      </c>
      <c r="C36" s="23">
        <v>71.908583321659421</v>
      </c>
      <c r="D36" s="23">
        <v>28.091416678340568</v>
      </c>
      <c r="E36" s="53">
        <f t="shared" si="1"/>
        <v>-8.1300215109117318</v>
      </c>
    </row>
    <row r="37" spans="1:5" s="1" customFormat="1">
      <c r="A37" s="38" t="s">
        <v>21</v>
      </c>
      <c r="B37" s="41">
        <v>22228.5</v>
      </c>
      <c r="C37" s="41">
        <v>70.767258249544511</v>
      </c>
      <c r="D37" s="41">
        <v>29.232741750455499</v>
      </c>
      <c r="E37" s="52">
        <f t="shared" si="1"/>
        <v>-8.1618740704015877</v>
      </c>
    </row>
    <row r="38" spans="1:5" s="1" customFormat="1">
      <c r="A38" s="2" t="s">
        <v>2</v>
      </c>
      <c r="B38" s="23">
        <f>SUM(B23:B37)</f>
        <v>705266.5</v>
      </c>
      <c r="C38" s="1">
        <v>57.8</v>
      </c>
      <c r="D38" s="57">
        <v>42.2</v>
      </c>
      <c r="E38" s="53">
        <f t="shared" si="1"/>
        <v>-6.4786470651027317</v>
      </c>
    </row>
    <row r="39" spans="1:5" s="1" customFormat="1">
      <c r="A39" s="31"/>
    </row>
    <row r="40" spans="1:5" s="1" customFormat="1">
      <c r="A40" s="60" t="s">
        <v>46</v>
      </c>
      <c r="B40" s="60"/>
      <c r="C40" s="60"/>
      <c r="D40" s="60"/>
      <c r="E40" s="60"/>
    </row>
    <row r="41" spans="1:5" s="1" customFormat="1">
      <c r="A41" s="4" t="s">
        <v>6</v>
      </c>
      <c r="B41" s="22" t="s">
        <v>40</v>
      </c>
      <c r="C41" s="22" t="s">
        <v>41</v>
      </c>
      <c r="D41" s="22" t="s">
        <v>42</v>
      </c>
      <c r="E41" s="22" t="s">
        <v>43</v>
      </c>
    </row>
    <row r="42" spans="1:5" s="1" customFormat="1">
      <c r="A42" s="38" t="s">
        <v>7</v>
      </c>
      <c r="B42" s="41">
        <v>33925</v>
      </c>
      <c r="C42" s="41">
        <v>47.596168017686075</v>
      </c>
      <c r="D42" s="41">
        <v>52.403831982313932</v>
      </c>
      <c r="E42" s="52">
        <f>((B42-B61)/B61)*100</f>
        <v>-0.86351748221095548</v>
      </c>
    </row>
    <row r="43" spans="1:5" s="1" customFormat="1">
      <c r="A43" s="2" t="s">
        <v>8</v>
      </c>
      <c r="B43" s="23">
        <v>28110</v>
      </c>
      <c r="C43" s="23">
        <v>71.334044823906083</v>
      </c>
      <c r="D43" s="23">
        <v>28.665955176093917</v>
      </c>
      <c r="E43" s="53">
        <f t="shared" ref="E43:E57" si="2">((B43-B62)/B62)*100</f>
        <v>-2.9116153766449071</v>
      </c>
    </row>
    <row r="44" spans="1:5" s="1" customFormat="1">
      <c r="A44" s="38" t="s">
        <v>9</v>
      </c>
      <c r="B44" s="41">
        <v>19922</v>
      </c>
      <c r="C44" s="41">
        <v>72.778837466117864</v>
      </c>
      <c r="D44" s="41">
        <v>27.221162533882143</v>
      </c>
      <c r="E44" s="52">
        <f t="shared" si="2"/>
        <v>-5.9084683323100178</v>
      </c>
    </row>
    <row r="45" spans="1:5" s="1" customFormat="1">
      <c r="A45" s="2" t="s">
        <v>10</v>
      </c>
      <c r="B45" s="23">
        <v>15179</v>
      </c>
      <c r="C45" s="23">
        <v>60.942749851768895</v>
      </c>
      <c r="D45" s="23">
        <v>39.057250148231113</v>
      </c>
      <c r="E45" s="53">
        <f t="shared" si="2"/>
        <v>3.9337190591940838</v>
      </c>
    </row>
    <row r="46" spans="1:5" s="1" customFormat="1">
      <c r="A46" s="38" t="s">
        <v>11</v>
      </c>
      <c r="B46" s="41">
        <v>51009.5</v>
      </c>
      <c r="C46" s="41">
        <v>73.394171673903884</v>
      </c>
      <c r="D46" s="41">
        <v>26.60582832609612</v>
      </c>
      <c r="E46" s="52">
        <f t="shared" si="2"/>
        <v>-3.2509222642654603</v>
      </c>
    </row>
    <row r="47" spans="1:5" s="1" customFormat="1">
      <c r="A47" s="2" t="s">
        <v>12</v>
      </c>
      <c r="B47" s="23">
        <v>26599.5</v>
      </c>
      <c r="C47" s="23">
        <v>70.471249459576313</v>
      </c>
      <c r="D47" s="23">
        <v>29.528750540423694</v>
      </c>
      <c r="E47" s="53">
        <f t="shared" si="2"/>
        <v>-1.6581632653061225</v>
      </c>
    </row>
    <row r="48" spans="1:5" s="1" customFormat="1">
      <c r="A48" s="38" t="s">
        <v>13</v>
      </c>
      <c r="B48" s="41">
        <v>46501</v>
      </c>
      <c r="C48" s="41">
        <v>64.458828842390474</v>
      </c>
      <c r="D48" s="41">
        <v>35.541171157609512</v>
      </c>
      <c r="E48" s="52">
        <f t="shared" si="2"/>
        <v>-4.7169231399709037</v>
      </c>
    </row>
    <row r="49" spans="1:6" s="1" customFormat="1">
      <c r="A49" s="2" t="s">
        <v>14</v>
      </c>
      <c r="B49" s="23">
        <v>61765</v>
      </c>
      <c r="C49" s="23">
        <v>49.30138427912248</v>
      </c>
      <c r="D49" s="23">
        <v>50.698615720877513</v>
      </c>
      <c r="E49" s="53">
        <f t="shared" si="2"/>
        <v>4.6974212776985873E-2</v>
      </c>
    </row>
    <row r="50" spans="1:6" s="1" customFormat="1">
      <c r="A50" s="38" t="s">
        <v>15</v>
      </c>
      <c r="B50" s="41">
        <v>124619</v>
      </c>
      <c r="C50" s="41">
        <v>57.162230478498465</v>
      </c>
      <c r="D50" s="41">
        <v>42.837769521501535</v>
      </c>
      <c r="E50" s="52">
        <f t="shared" si="2"/>
        <v>-1.8825289347295489</v>
      </c>
    </row>
    <row r="51" spans="1:6" s="1" customFormat="1">
      <c r="A51" s="2" t="s">
        <v>16</v>
      </c>
      <c r="B51" s="23">
        <v>178597</v>
      </c>
      <c r="C51" s="23">
        <v>47.304266029104632</v>
      </c>
      <c r="D51" s="23">
        <v>52.695733970895361</v>
      </c>
      <c r="E51" s="53">
        <f t="shared" si="2"/>
        <v>-2.244152887020586</v>
      </c>
    </row>
    <row r="52" spans="1:6" s="1" customFormat="1">
      <c r="A52" s="38" t="s">
        <v>17</v>
      </c>
      <c r="B52" s="41">
        <v>47964</v>
      </c>
      <c r="C52" s="41">
        <v>53.592277541489452</v>
      </c>
      <c r="D52" s="41">
        <v>46.407722458510548</v>
      </c>
      <c r="E52" s="52">
        <f t="shared" si="2"/>
        <v>2.0467214161099525</v>
      </c>
    </row>
    <row r="53" spans="1:6" s="1" customFormat="1">
      <c r="A53" s="2" t="s">
        <v>18</v>
      </c>
      <c r="B53" s="23">
        <v>54002</v>
      </c>
      <c r="C53" s="23">
        <v>67.202140661456994</v>
      </c>
      <c r="D53" s="23">
        <v>32.79785933854302</v>
      </c>
      <c r="E53" s="53">
        <f t="shared" si="2"/>
        <v>-7.2767857142857144</v>
      </c>
    </row>
    <row r="54" spans="1:6" s="1" customFormat="1">
      <c r="A54" s="38" t="s">
        <v>19</v>
      </c>
      <c r="B54" s="41">
        <v>14531</v>
      </c>
      <c r="C54" s="41">
        <v>66.719427431009564</v>
      </c>
      <c r="D54" s="41">
        <v>33.280572568990436</v>
      </c>
      <c r="E54" s="52">
        <f t="shared" si="2"/>
        <v>-2.0624115387207658</v>
      </c>
    </row>
    <row r="55" spans="1:6" s="1" customFormat="1">
      <c r="A55" s="2" t="s">
        <v>20</v>
      </c>
      <c r="B55" s="23">
        <v>27195.5</v>
      </c>
      <c r="C55" s="23">
        <v>70.947399385927824</v>
      </c>
      <c r="D55" s="23">
        <v>29.052600614072183</v>
      </c>
      <c r="E55" s="53">
        <f t="shared" si="2"/>
        <v>-6.8120684633440138</v>
      </c>
    </row>
    <row r="56" spans="1:6" s="1" customFormat="1">
      <c r="A56" s="38" t="s">
        <v>21</v>
      </c>
      <c r="B56" s="41">
        <v>24204</v>
      </c>
      <c r="C56" s="41">
        <v>68.839861179970256</v>
      </c>
      <c r="D56" s="41">
        <v>31.160138820029747</v>
      </c>
      <c r="E56" s="52">
        <f t="shared" si="2"/>
        <v>-1.339040048914705</v>
      </c>
    </row>
    <row r="57" spans="1:6" s="1" customFormat="1">
      <c r="A57" s="2" t="s">
        <v>2</v>
      </c>
      <c r="B57" s="23">
        <f>SUM(B42:B56)</f>
        <v>754123.5</v>
      </c>
      <c r="C57" s="57">
        <v>58.335604181543211</v>
      </c>
      <c r="D57" s="57">
        <v>41.664395818456789</v>
      </c>
      <c r="E57" s="53">
        <f t="shared" si="2"/>
        <v>-2.412122208152947</v>
      </c>
    </row>
    <row r="58" spans="1:6" s="1" customFormat="1"/>
    <row r="59" spans="1:6">
      <c r="A59" s="60" t="s">
        <v>39</v>
      </c>
      <c r="B59" s="60"/>
      <c r="C59" s="60"/>
      <c r="D59" s="60"/>
      <c r="E59" s="60"/>
      <c r="F59" s="56"/>
    </row>
    <row r="60" spans="1:6">
      <c r="A60" s="4" t="s">
        <v>6</v>
      </c>
      <c r="B60" s="22" t="s">
        <v>40</v>
      </c>
      <c r="C60" s="22" t="s">
        <v>41</v>
      </c>
      <c r="D60" s="22" t="s">
        <v>42</v>
      </c>
      <c r="E60" s="22" t="s">
        <v>43</v>
      </c>
    </row>
    <row r="61" spans="1:6">
      <c r="A61" s="38" t="s">
        <v>7</v>
      </c>
      <c r="B61" s="41">
        <v>34220.5</v>
      </c>
      <c r="C61" s="52">
        <v>47.218040000000002</v>
      </c>
      <c r="D61" s="52">
        <v>52.781959999999998</v>
      </c>
      <c r="E61" s="52">
        <f t="shared" ref="E61:E75" si="3">((B61-B81)/B81)*100</f>
        <v>-2.945347287217448</v>
      </c>
    </row>
    <row r="62" spans="1:6">
      <c r="A62" s="2" t="s">
        <v>8</v>
      </c>
      <c r="B62" s="23">
        <v>28953</v>
      </c>
      <c r="C62" s="53">
        <v>70.547089999999997</v>
      </c>
      <c r="D62" s="53">
        <v>29.452909999999999</v>
      </c>
      <c r="E62" s="53">
        <f t="shared" si="3"/>
        <v>4.5083742419867168</v>
      </c>
    </row>
    <row r="63" spans="1:6">
      <c r="A63" s="38" t="s">
        <v>9</v>
      </c>
      <c r="B63" s="41">
        <v>21173</v>
      </c>
      <c r="C63" s="52">
        <v>74.113259999999997</v>
      </c>
      <c r="D63" s="52">
        <v>25.88674</v>
      </c>
      <c r="E63" s="52">
        <f t="shared" si="3"/>
        <v>0.74225626873483364</v>
      </c>
    </row>
    <row r="64" spans="1:6">
      <c r="A64" s="2" t="s">
        <v>10</v>
      </c>
      <c r="B64" s="23">
        <v>14604.5</v>
      </c>
      <c r="C64" s="53">
        <v>60.597760000000001</v>
      </c>
      <c r="D64" s="53">
        <v>39.402239999999999</v>
      </c>
      <c r="E64" s="53">
        <f t="shared" si="3"/>
        <v>5.3563699321887173</v>
      </c>
    </row>
    <row r="65" spans="1:5">
      <c r="A65" s="38" t="s">
        <v>11</v>
      </c>
      <c r="B65" s="41">
        <v>52723.5</v>
      </c>
      <c r="C65" s="52">
        <v>72.931430000000006</v>
      </c>
      <c r="D65" s="52">
        <v>27.068570000000001</v>
      </c>
      <c r="E65" s="52">
        <f t="shared" si="3"/>
        <v>-4.6953236564776484</v>
      </c>
    </row>
    <row r="66" spans="1:5">
      <c r="A66" s="2" t="s">
        <v>12</v>
      </c>
      <c r="B66" s="23">
        <v>27048</v>
      </c>
      <c r="C66" s="53">
        <v>71.543180000000007</v>
      </c>
      <c r="D66" s="53">
        <v>28.45682</v>
      </c>
      <c r="E66" s="53">
        <f t="shared" si="3"/>
        <v>-3.41034889119023</v>
      </c>
    </row>
    <row r="67" spans="1:5">
      <c r="A67" s="38" t="s">
        <v>13</v>
      </c>
      <c r="B67" s="41">
        <v>48803</v>
      </c>
      <c r="C67" s="52">
        <v>65.791039999999995</v>
      </c>
      <c r="D67" s="52">
        <v>34.208959999999998</v>
      </c>
      <c r="E67" s="52">
        <f t="shared" si="3"/>
        <v>-6.3210227272727275</v>
      </c>
    </row>
    <row r="68" spans="1:5">
      <c r="A68" s="2" t="s">
        <v>14</v>
      </c>
      <c r="B68" s="23">
        <v>61736</v>
      </c>
      <c r="C68" s="53">
        <v>52.309429999999999</v>
      </c>
      <c r="D68" s="53">
        <v>47.690570000000001</v>
      </c>
      <c r="E68" s="53">
        <f t="shared" si="3"/>
        <v>-0.48519431951899678</v>
      </c>
    </row>
    <row r="69" spans="1:5">
      <c r="A69" s="38" t="s">
        <v>15</v>
      </c>
      <c r="B69" s="41">
        <v>127010</v>
      </c>
      <c r="C69" s="52">
        <v>58.652859999999997</v>
      </c>
      <c r="D69" s="52">
        <v>41.347140000000003</v>
      </c>
      <c r="E69" s="52">
        <f t="shared" si="3"/>
        <v>-1.9439812241368661</v>
      </c>
    </row>
    <row r="70" spans="1:5">
      <c r="A70" s="2" t="s">
        <v>16</v>
      </c>
      <c r="B70" s="23">
        <v>182697</v>
      </c>
      <c r="C70" s="53">
        <v>48.264609999999998</v>
      </c>
      <c r="D70" s="53">
        <v>51.735390000000002</v>
      </c>
      <c r="E70" s="53">
        <f t="shared" si="3"/>
        <v>1.6819256991790734</v>
      </c>
    </row>
    <row r="71" spans="1:5">
      <c r="A71" s="38" t="s">
        <v>17</v>
      </c>
      <c r="B71" s="41">
        <v>47002</v>
      </c>
      <c r="C71" s="52">
        <v>54.701929999999997</v>
      </c>
      <c r="D71" s="52">
        <v>45.298070000000003</v>
      </c>
      <c r="E71" s="52">
        <f t="shared" si="3"/>
        <v>-1.148313283418861</v>
      </c>
    </row>
    <row r="72" spans="1:5">
      <c r="A72" s="2" t="s">
        <v>18</v>
      </c>
      <c r="B72" s="23">
        <v>58240</v>
      </c>
      <c r="C72" s="53">
        <v>66.094610000000003</v>
      </c>
      <c r="D72" s="53">
        <v>33.905389999999997</v>
      </c>
      <c r="E72" s="53">
        <f t="shared" si="3"/>
        <v>-3.0996788845814685</v>
      </c>
    </row>
    <row r="73" spans="1:5">
      <c r="A73" s="38" t="s">
        <v>19</v>
      </c>
      <c r="B73" s="41">
        <v>14837</v>
      </c>
      <c r="C73" s="52">
        <v>67.284490000000005</v>
      </c>
      <c r="D73" s="52">
        <v>32.715510000000002</v>
      </c>
      <c r="E73" s="52">
        <f t="shared" si="3"/>
        <v>-1.774246938099967</v>
      </c>
    </row>
    <row r="74" spans="1:5">
      <c r="A74" s="2" t="s">
        <v>20</v>
      </c>
      <c r="B74" s="23">
        <v>29183.5</v>
      </c>
      <c r="C74" s="53">
        <v>70.008740000000003</v>
      </c>
      <c r="D74" s="53">
        <v>29.99126</v>
      </c>
      <c r="E74" s="53">
        <f t="shared" si="3"/>
        <v>-4.6228511667429242</v>
      </c>
    </row>
    <row r="75" spans="1:5">
      <c r="A75" s="38" t="s">
        <v>21</v>
      </c>
      <c r="B75" s="41">
        <v>24532.5</v>
      </c>
      <c r="C75" s="52">
        <v>68.441860000000005</v>
      </c>
      <c r="D75" s="52">
        <v>31.558140000000002</v>
      </c>
      <c r="E75" s="52">
        <f t="shared" si="3"/>
        <v>-2.5714853057982525</v>
      </c>
    </row>
    <row r="76" spans="1:5">
      <c r="A76" s="2" t="s">
        <v>2</v>
      </c>
      <c r="B76" s="23">
        <f>SUM(B61:B75)</f>
        <v>772763.5</v>
      </c>
      <c r="C76" s="53">
        <v>59.2</v>
      </c>
      <c r="D76" s="53">
        <v>40.799999999999997</v>
      </c>
      <c r="E76" s="53">
        <f>((B76/B96)-1)*100</f>
        <v>-1.3118809352315908</v>
      </c>
    </row>
    <row r="79" spans="1:5">
      <c r="A79" s="60" t="s">
        <v>34</v>
      </c>
      <c r="B79" s="60"/>
      <c r="C79" s="60"/>
      <c r="D79" s="60"/>
      <c r="E79" s="60"/>
    </row>
    <row r="80" spans="1:5">
      <c r="A80" s="4" t="s">
        <v>6</v>
      </c>
      <c r="B80" s="22" t="s">
        <v>40</v>
      </c>
      <c r="C80" s="22" t="s">
        <v>41</v>
      </c>
      <c r="D80" s="22" t="s">
        <v>42</v>
      </c>
      <c r="E80" s="22" t="s">
        <v>43</v>
      </c>
    </row>
    <row r="81" spans="1:5">
      <c r="A81" s="38" t="s">
        <v>7</v>
      </c>
      <c r="B81" s="41">
        <v>35259</v>
      </c>
      <c r="C81" s="54">
        <v>49.3</v>
      </c>
      <c r="D81" s="52">
        <v>50.7</v>
      </c>
      <c r="E81" s="54">
        <f>((B81/B103)-1)*100</f>
        <v>-5.3017484489565669</v>
      </c>
    </row>
    <row r="82" spans="1:5">
      <c r="A82" s="2" t="s">
        <v>8</v>
      </c>
      <c r="B82" s="23">
        <v>27704</v>
      </c>
      <c r="C82" s="55">
        <v>69.900000000000006</v>
      </c>
      <c r="D82" s="53">
        <v>30.1</v>
      </c>
      <c r="E82" s="55">
        <f t="shared" ref="E82:E96" si="4">((B82/B104)-1)*100</f>
        <v>-1.289816860257964</v>
      </c>
    </row>
    <row r="83" spans="1:5">
      <c r="A83" s="38" t="s">
        <v>9</v>
      </c>
      <c r="B83" s="41">
        <v>21017</v>
      </c>
      <c r="C83" s="54">
        <v>74.099999999999994</v>
      </c>
      <c r="D83" s="52">
        <v>25.9</v>
      </c>
      <c r="E83" s="54">
        <f t="shared" si="4"/>
        <v>-3.631528268146178</v>
      </c>
    </row>
    <row r="84" spans="1:5">
      <c r="A84" s="2" t="s">
        <v>10</v>
      </c>
      <c r="B84" s="23">
        <v>13862</v>
      </c>
      <c r="C84" s="55">
        <v>61.7</v>
      </c>
      <c r="D84" s="53">
        <v>38.299999999999997</v>
      </c>
      <c r="E84" s="55">
        <f t="shared" si="4"/>
        <v>-1.7785020902713833</v>
      </c>
    </row>
    <row r="85" spans="1:5">
      <c r="A85" s="38" t="s">
        <v>11</v>
      </c>
      <c r="B85" s="41">
        <v>55321</v>
      </c>
      <c r="C85" s="54">
        <v>72.400000000000006</v>
      </c>
      <c r="D85" s="52">
        <v>27.6</v>
      </c>
      <c r="E85" s="54">
        <f t="shared" si="4"/>
        <v>-4.3551175656984746</v>
      </c>
    </row>
    <row r="86" spans="1:5">
      <c r="A86" s="2" t="s">
        <v>12</v>
      </c>
      <c r="B86" s="23">
        <v>28003</v>
      </c>
      <c r="C86" s="55">
        <v>72.400000000000006</v>
      </c>
      <c r="D86" s="53">
        <v>27.6</v>
      </c>
      <c r="E86" s="55">
        <f t="shared" si="4"/>
        <v>-1.5538759008613123</v>
      </c>
    </row>
    <row r="87" spans="1:5">
      <c r="A87" s="38" t="s">
        <v>13</v>
      </c>
      <c r="B87" s="41">
        <v>52096</v>
      </c>
      <c r="C87" s="54">
        <v>68.3</v>
      </c>
      <c r="D87" s="52">
        <v>31.7</v>
      </c>
      <c r="E87" s="54">
        <f t="shared" si="4"/>
        <v>-1.4714226273782938</v>
      </c>
    </row>
    <row r="88" spans="1:5">
      <c r="A88" s="2" t="s">
        <v>14</v>
      </c>
      <c r="B88" s="23">
        <v>62037</v>
      </c>
      <c r="C88" s="55">
        <v>52.6</v>
      </c>
      <c r="D88" s="53">
        <v>47.4</v>
      </c>
      <c r="E88" s="55">
        <f t="shared" si="4"/>
        <v>-4.2904748680921978</v>
      </c>
    </row>
    <row r="89" spans="1:5">
      <c r="A89" s="38" t="s">
        <v>15</v>
      </c>
      <c r="B89" s="41">
        <v>129528</v>
      </c>
      <c r="C89" s="54">
        <v>60.2</v>
      </c>
      <c r="D89" s="52">
        <v>39.799999999999997</v>
      </c>
      <c r="E89" s="54">
        <f t="shared" si="4"/>
        <v>-3.6192630513721014</v>
      </c>
    </row>
    <row r="90" spans="1:5">
      <c r="A90" s="2" t="s">
        <v>16</v>
      </c>
      <c r="B90" s="23">
        <v>179675</v>
      </c>
      <c r="C90" s="55">
        <v>49.3</v>
      </c>
      <c r="D90" s="53">
        <v>50.7</v>
      </c>
      <c r="E90" s="55">
        <f t="shared" si="4"/>
        <v>1.8926637014926584E-2</v>
      </c>
    </row>
    <row r="91" spans="1:5">
      <c r="A91" s="38" t="s">
        <v>17</v>
      </c>
      <c r="B91" s="41">
        <v>47548</v>
      </c>
      <c r="C91" s="54">
        <v>57.1</v>
      </c>
      <c r="D91" s="52">
        <v>42.9</v>
      </c>
      <c r="E91" s="54">
        <f t="shared" si="4"/>
        <v>-0.37713711029164765</v>
      </c>
    </row>
    <row r="92" spans="1:5">
      <c r="A92" s="2" t="s">
        <v>18</v>
      </c>
      <c r="B92" s="23">
        <v>60103</v>
      </c>
      <c r="C92" s="55">
        <v>68.3</v>
      </c>
      <c r="D92" s="53">
        <v>31.7</v>
      </c>
      <c r="E92" s="55">
        <f t="shared" si="4"/>
        <v>-3.4071002683895069</v>
      </c>
    </row>
    <row r="93" spans="1:5">
      <c r="A93" s="38" t="s">
        <v>19</v>
      </c>
      <c r="B93" s="41">
        <v>15105</v>
      </c>
      <c r="C93" s="54">
        <v>66.3</v>
      </c>
      <c r="D93" s="52">
        <v>33.700000000000003</v>
      </c>
      <c r="E93" s="54">
        <f t="shared" si="4"/>
        <v>-3.4392379978265053</v>
      </c>
    </row>
    <row r="94" spans="1:5">
      <c r="A94" s="2" t="s">
        <v>20</v>
      </c>
      <c r="B94" s="23">
        <v>30598</v>
      </c>
      <c r="C94" s="55">
        <v>71.900000000000006</v>
      </c>
      <c r="D94" s="53">
        <v>28.1</v>
      </c>
      <c r="E94" s="55">
        <f t="shared" si="4"/>
        <v>-8.9832827651853187</v>
      </c>
    </row>
    <row r="95" spans="1:5">
      <c r="A95" s="38" t="s">
        <v>21</v>
      </c>
      <c r="B95" s="41">
        <v>25180</v>
      </c>
      <c r="C95" s="54">
        <v>68.900000000000006</v>
      </c>
      <c r="D95" s="52">
        <v>31.1</v>
      </c>
      <c r="E95" s="54">
        <f t="shared" si="4"/>
        <v>-6.8959142170456627</v>
      </c>
    </row>
    <row r="96" spans="1:5">
      <c r="A96" s="2" t="s">
        <v>2</v>
      </c>
      <c r="B96" s="23">
        <f>SUM(B81:B95)</f>
        <v>783036</v>
      </c>
      <c r="C96" s="55">
        <v>60.5</v>
      </c>
      <c r="D96" s="53">
        <f>100-C96</f>
        <v>39.5</v>
      </c>
      <c r="E96" s="55">
        <f t="shared" si="4"/>
        <v>-2.7873785829211628</v>
      </c>
    </row>
    <row r="101" spans="1:5">
      <c r="A101" s="60" t="s">
        <v>35</v>
      </c>
      <c r="B101" s="60"/>
      <c r="C101" s="60"/>
      <c r="D101" s="60"/>
      <c r="E101" s="60"/>
    </row>
    <row r="102" spans="1:5">
      <c r="A102" s="4" t="s">
        <v>6</v>
      </c>
      <c r="B102" s="22" t="s">
        <v>40</v>
      </c>
      <c r="C102" s="22" t="s">
        <v>41</v>
      </c>
      <c r="D102" s="22" t="s">
        <v>42</v>
      </c>
      <c r="E102" s="22" t="s">
        <v>43</v>
      </c>
    </row>
    <row r="103" spans="1:5">
      <c r="A103" s="38" t="s">
        <v>7</v>
      </c>
      <c r="B103" s="41">
        <v>37233</v>
      </c>
      <c r="C103" s="54">
        <v>50.5</v>
      </c>
      <c r="D103" s="54">
        <f>100-C103</f>
        <v>49.5</v>
      </c>
      <c r="E103" s="54">
        <v>-6.4</v>
      </c>
    </row>
    <row r="104" spans="1:5">
      <c r="A104" s="2" t="s">
        <v>8</v>
      </c>
      <c r="B104" s="23">
        <v>28066</v>
      </c>
      <c r="C104" s="55">
        <v>70.3</v>
      </c>
      <c r="D104" s="55">
        <f t="shared" ref="D104:D117" si="5">100-C104</f>
        <v>29.700000000000003</v>
      </c>
      <c r="E104" s="55">
        <v>-0.5</v>
      </c>
    </row>
    <row r="105" spans="1:5">
      <c r="A105" s="38" t="s">
        <v>9</v>
      </c>
      <c r="B105" s="41">
        <v>21809</v>
      </c>
      <c r="C105" s="54">
        <v>74.099999999999994</v>
      </c>
      <c r="D105" s="54">
        <f t="shared" si="5"/>
        <v>25.900000000000006</v>
      </c>
      <c r="E105" s="54">
        <v>-6.7</v>
      </c>
    </row>
    <row r="106" spans="1:5">
      <c r="A106" s="2" t="s">
        <v>10</v>
      </c>
      <c r="B106" s="23">
        <v>14113</v>
      </c>
      <c r="C106" s="55">
        <v>64</v>
      </c>
      <c r="D106" s="55">
        <f t="shared" si="5"/>
        <v>36</v>
      </c>
      <c r="E106" s="55">
        <v>1.7</v>
      </c>
    </row>
    <row r="107" spans="1:5">
      <c r="A107" s="38" t="s">
        <v>11</v>
      </c>
      <c r="B107" s="41">
        <v>57840</v>
      </c>
      <c r="C107" s="54">
        <v>73.099999999999994</v>
      </c>
      <c r="D107" s="54">
        <f t="shared" si="5"/>
        <v>26.900000000000006</v>
      </c>
      <c r="E107" s="54">
        <v>-0.1</v>
      </c>
    </row>
    <row r="108" spans="1:5">
      <c r="A108" s="2" t="s">
        <v>12</v>
      </c>
      <c r="B108" s="23">
        <v>28445</v>
      </c>
      <c r="C108" s="55">
        <v>72.599999999999994</v>
      </c>
      <c r="D108" s="55">
        <f t="shared" si="5"/>
        <v>27.400000000000006</v>
      </c>
      <c r="E108" s="55">
        <v>2.1</v>
      </c>
    </row>
    <row r="109" spans="1:5">
      <c r="A109" s="38" t="s">
        <v>13</v>
      </c>
      <c r="B109" s="41">
        <v>52874</v>
      </c>
      <c r="C109" s="54">
        <v>69.900000000000006</v>
      </c>
      <c r="D109" s="54">
        <f t="shared" si="5"/>
        <v>30.099999999999994</v>
      </c>
      <c r="E109" s="54">
        <v>1.2</v>
      </c>
    </row>
    <row r="110" spans="1:5">
      <c r="A110" s="2" t="s">
        <v>14</v>
      </c>
      <c r="B110" s="23">
        <v>64818</v>
      </c>
      <c r="C110" s="55">
        <v>55</v>
      </c>
      <c r="D110" s="55">
        <f t="shared" si="5"/>
        <v>45</v>
      </c>
      <c r="E110" s="55">
        <v>-1.6</v>
      </c>
    </row>
    <row r="111" spans="1:5">
      <c r="A111" s="38" t="s">
        <v>15</v>
      </c>
      <c r="B111" s="41">
        <v>134392</v>
      </c>
      <c r="C111" s="54">
        <v>62.5</v>
      </c>
      <c r="D111" s="54">
        <f t="shared" si="5"/>
        <v>37.5</v>
      </c>
      <c r="E111" s="54">
        <v>-1</v>
      </c>
    </row>
    <row r="112" spans="1:5">
      <c r="A112" s="2" t="s">
        <v>16</v>
      </c>
      <c r="B112" s="23">
        <v>179641</v>
      </c>
      <c r="C112" s="55">
        <v>50.6</v>
      </c>
      <c r="D112" s="55">
        <f t="shared" si="5"/>
        <v>49.4</v>
      </c>
      <c r="E112" s="55">
        <v>0.3</v>
      </c>
    </row>
    <row r="113" spans="1:5">
      <c r="A113" s="38" t="s">
        <v>17</v>
      </c>
      <c r="B113" s="41">
        <v>47728</v>
      </c>
      <c r="C113" s="54">
        <v>58.6</v>
      </c>
      <c r="D113" s="54">
        <f t="shared" si="5"/>
        <v>41.4</v>
      </c>
      <c r="E113" s="54">
        <v>-11</v>
      </c>
    </row>
    <row r="114" spans="1:5">
      <c r="A114" s="2" t="s">
        <v>18</v>
      </c>
      <c r="B114" s="23">
        <v>62223</v>
      </c>
      <c r="C114" s="55">
        <v>71.3</v>
      </c>
      <c r="D114" s="55">
        <f t="shared" si="5"/>
        <v>28.700000000000003</v>
      </c>
      <c r="E114" s="55">
        <v>-7</v>
      </c>
    </row>
    <row r="115" spans="1:5">
      <c r="A115" s="38" t="s">
        <v>19</v>
      </c>
      <c r="B115" s="41">
        <v>15643</v>
      </c>
      <c r="C115" s="54">
        <v>67.400000000000006</v>
      </c>
      <c r="D115" s="54">
        <f t="shared" si="5"/>
        <v>32.599999999999994</v>
      </c>
      <c r="E115" s="54">
        <v>-4.5999999999999996</v>
      </c>
    </row>
    <row r="116" spans="1:5">
      <c r="A116" s="2" t="s">
        <v>20</v>
      </c>
      <c r="B116" s="23">
        <v>33618</v>
      </c>
      <c r="C116" s="55">
        <v>74.099999999999994</v>
      </c>
      <c r="D116" s="55">
        <f t="shared" si="5"/>
        <v>25.900000000000006</v>
      </c>
      <c r="E116" s="55">
        <v>-5.0999999999999996</v>
      </c>
    </row>
    <row r="117" spans="1:5">
      <c r="A117" s="38" t="s">
        <v>21</v>
      </c>
      <c r="B117" s="41">
        <v>27045</v>
      </c>
      <c r="C117" s="54">
        <v>68.8</v>
      </c>
      <c r="D117" s="54">
        <f t="shared" si="5"/>
        <v>31.200000000000003</v>
      </c>
      <c r="E117" s="54">
        <v>0.6</v>
      </c>
    </row>
    <row r="118" spans="1:5">
      <c r="A118" s="2" t="s">
        <v>2</v>
      </c>
      <c r="B118" s="23">
        <f>SUM(B103:B117)</f>
        <v>805488</v>
      </c>
      <c r="C118" s="55">
        <v>62.1</v>
      </c>
      <c r="D118" s="55">
        <f>100-C118</f>
        <v>37.9</v>
      </c>
      <c r="E118" s="53">
        <v>-2.2000000000000002</v>
      </c>
    </row>
  </sheetData>
  <mergeCells count="6">
    <mergeCell ref="A2:E2"/>
    <mergeCell ref="A59:E59"/>
    <mergeCell ref="A79:E79"/>
    <mergeCell ref="A101:E101"/>
    <mergeCell ref="A40:E40"/>
    <mergeCell ref="A21:E2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395ED51-6948-45DD-8D1B-5792EC3D8D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2A6177-FAD2-4C6C-9B59-AD938CFE9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4C5F827-651D-43F2-AD09-B33E0B0E259C}">
  <ds:schemaRefs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Enrollment since 1965</vt:lpstr>
      <vt:lpstr>Summaries</vt:lpstr>
      <vt:lpstr>5yrs enrollment by college</vt:lpstr>
      <vt:lpstr>5yrs program by college</vt:lpstr>
      <vt:lpstr>Summary of fall semester hours </vt:lpstr>
      <vt:lpstr>'5yrs program by college'!Print_Titles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Schenk Jr.</dc:creator>
  <cp:lastModifiedBy>Jepsen, Alison [IDOE]</cp:lastModifiedBy>
  <cp:lastPrinted>2015-05-19T15:30:42Z</cp:lastPrinted>
  <dcterms:created xsi:type="dcterms:W3CDTF">2008-11-28T19:40:02Z</dcterms:created>
  <dcterms:modified xsi:type="dcterms:W3CDTF">2021-11-18T14:15:28Z</dcterms:modified>
</cp:coreProperties>
</file>