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953AE55B-4D74-43A8-82DE-F75D7E672403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 iterate="1" iterateDelta="500000"/>
</workbook>
</file>

<file path=xl/calcChain.xml><?xml version="1.0" encoding="utf-8"?>
<calcChain xmlns="http://schemas.openxmlformats.org/spreadsheetml/2006/main"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B61" i="5" s="1"/>
  <c r="A62" i="5"/>
  <c r="A63" i="5"/>
  <c r="A64" i="5"/>
  <c r="A65" i="5"/>
  <c r="A66" i="5"/>
  <c r="A67" i="5"/>
  <c r="A68" i="5"/>
  <c r="A69" i="5"/>
  <c r="A70" i="5"/>
  <c r="A71" i="5"/>
  <c r="A72" i="5"/>
  <c r="A73" i="5"/>
  <c r="B73" i="5" s="1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B157" i="5" s="1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B181" i="5" s="1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B254" i="5" s="1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B301" i="5" s="1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D10" i="2" s="1"/>
  <c r="A11" i="2"/>
  <c r="A12" i="2"/>
  <c r="A13" i="2"/>
  <c r="A14" i="2"/>
  <c r="A15" i="2"/>
  <c r="G15" i="2" s="1"/>
  <c r="A16" i="2"/>
  <c r="D16" i="2" s="1"/>
  <c r="A17" i="2"/>
  <c r="A18" i="2"/>
  <c r="A19" i="2"/>
  <c r="A20" i="2"/>
  <c r="A21" i="2"/>
  <c r="G21" i="2" s="1"/>
  <c r="A22" i="2"/>
  <c r="G22" i="2" s="1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F38" i="2" s="1"/>
  <c r="A39" i="2"/>
  <c r="C39" i="2" s="1"/>
  <c r="A40" i="2"/>
  <c r="A41" i="2"/>
  <c r="A42" i="2"/>
  <c r="A43" i="2"/>
  <c r="A44" i="2"/>
  <c r="A45" i="2"/>
  <c r="A46" i="2"/>
  <c r="G46" i="2" s="1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C81" i="2" s="1"/>
  <c r="A82" i="2"/>
  <c r="A83" i="2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D100" i="2" s="1"/>
  <c r="A101" i="2"/>
  <c r="A102" i="2"/>
  <c r="G102" i="2" s="1"/>
  <c r="A103" i="2"/>
  <c r="A104" i="2"/>
  <c r="A105" i="2"/>
  <c r="G105" i="2" s="1"/>
  <c r="A106" i="2"/>
  <c r="A107" i="2"/>
  <c r="A108" i="2"/>
  <c r="A109" i="2"/>
  <c r="A110" i="2"/>
  <c r="A111" i="2"/>
  <c r="A112" i="2"/>
  <c r="D112" i="2" s="1"/>
  <c r="A113" i="2"/>
  <c r="A114" i="2"/>
  <c r="B114" i="2" s="1"/>
  <c r="A115" i="2"/>
  <c r="A116" i="2"/>
  <c r="A117" i="2"/>
  <c r="E117" i="2" s="1"/>
  <c r="A118" i="2"/>
  <c r="A119" i="2"/>
  <c r="A120" i="2"/>
  <c r="A121" i="2"/>
  <c r="A122" i="2"/>
  <c r="A123" i="2"/>
  <c r="E123" i="2" s="1"/>
  <c r="A124" i="2"/>
  <c r="A125" i="2"/>
  <c r="A126" i="2"/>
  <c r="B126" i="2" s="1"/>
  <c r="A127" i="2"/>
  <c r="A128" i="2"/>
  <c r="A129" i="2"/>
  <c r="A130" i="2"/>
  <c r="C130" i="2" s="1"/>
  <c r="A131" i="2"/>
  <c r="A132" i="2"/>
  <c r="A133" i="2"/>
  <c r="A134" i="2"/>
  <c r="A135" i="2"/>
  <c r="C135" i="2" s="1"/>
  <c r="A136" i="2"/>
  <c r="D136" i="2" s="1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G148" i="2" s="1"/>
  <c r="A149" i="2"/>
  <c r="A150" i="2"/>
  <c r="B150" i="2" s="1"/>
  <c r="A151" i="2"/>
  <c r="A152" i="2"/>
  <c r="A153" i="2"/>
  <c r="G153" i="2" s="1"/>
  <c r="A154" i="2"/>
  <c r="G154" i="2" s="1"/>
  <c r="A155" i="2"/>
  <c r="A156" i="2"/>
  <c r="A157" i="2"/>
  <c r="A158" i="2"/>
  <c r="A159" i="2"/>
  <c r="C159" i="2" s="1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D172" i="2" s="1"/>
  <c r="A173" i="2"/>
  <c r="A174" i="2"/>
  <c r="A175" i="2"/>
  <c r="A176" i="2"/>
  <c r="A177" i="2"/>
  <c r="A178" i="2"/>
  <c r="D178" i="2" s="1"/>
  <c r="A179" i="2"/>
  <c r="A180" i="2"/>
  <c r="A181" i="2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A198" i="2"/>
  <c r="B198" i="2" s="1"/>
  <c r="A199" i="2"/>
  <c r="A200" i="2"/>
  <c r="G200" i="2" s="1"/>
  <c r="A201" i="2"/>
  <c r="B201" i="2" s="1"/>
  <c r="A202" i="2"/>
  <c r="A203" i="2"/>
  <c r="A204" i="2"/>
  <c r="A205" i="2"/>
  <c r="A206" i="2"/>
  <c r="A207" i="2"/>
  <c r="G207" i="2" s="1"/>
  <c r="A208" i="2"/>
  <c r="D208" i="2" s="1"/>
  <c r="A209" i="2"/>
  <c r="A210" i="2"/>
  <c r="B210" i="2" s="1"/>
  <c r="A211" i="2"/>
  <c r="G211" i="2" s="1"/>
  <c r="A212" i="2"/>
  <c r="F212" i="2" s="1"/>
  <c r="A213" i="2"/>
  <c r="E213" i="2" s="1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A230" i="2"/>
  <c r="A231" i="2"/>
  <c r="E231" i="2" s="1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E255" i="2" s="1"/>
  <c r="A256" i="2"/>
  <c r="D256" i="2" s="1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A278" i="2"/>
  <c r="A279" i="2"/>
  <c r="E279" i="2" s="1"/>
  <c r="A280" i="2"/>
  <c r="G280" i="2" s="1"/>
  <c r="A281" i="2"/>
  <c r="A282" i="2"/>
  <c r="B282" i="2" s="1"/>
  <c r="A283" i="2"/>
  <c r="A284" i="2"/>
  <c r="A285" i="2"/>
  <c r="G285" i="2" s="1"/>
  <c r="A286" i="2"/>
  <c r="A287" i="2"/>
  <c r="A288" i="2"/>
  <c r="A289" i="2"/>
  <c r="A290" i="2"/>
  <c r="A291" i="2"/>
  <c r="A292" i="2"/>
  <c r="G292" i="2" s="1"/>
  <c r="A293" i="2"/>
  <c r="A294" i="2"/>
  <c r="B294" i="2" s="1"/>
  <c r="A295" i="2"/>
  <c r="A296" i="2"/>
  <c r="A297" i="2"/>
  <c r="A298" i="2"/>
  <c r="A299" i="2"/>
  <c r="A300" i="2"/>
  <c r="B300" i="2" s="1"/>
  <c r="A301" i="2"/>
  <c r="A302" i="2"/>
  <c r="A303" i="2"/>
  <c r="E303" i="2" s="1"/>
  <c r="A304" i="2"/>
  <c r="A305" i="2"/>
  <c r="A306" i="2"/>
  <c r="A307" i="2"/>
  <c r="A308" i="2"/>
  <c r="A309" i="2"/>
  <c r="A310" i="2"/>
  <c r="D310" i="2" s="1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A326" i="2"/>
  <c r="A327" i="2"/>
  <c r="E327" i="2" s="1"/>
  <c r="A328" i="2"/>
  <c r="G328" i="2" s="1"/>
  <c r="A329" i="2"/>
  <c r="C329" i="2" s="1"/>
  <c r="A330" i="2"/>
  <c r="C330" i="2" s="1"/>
  <c r="A331" i="2"/>
  <c r="A332" i="2"/>
  <c r="A6" i="2"/>
  <c r="E6" i="2" s="1"/>
  <c r="R6" i="3" s="1"/>
  <c r="E6" i="3" s="1"/>
  <c r="B4" i="1"/>
  <c r="B283" i="1" s="1"/>
  <c r="A7" i="1"/>
  <c r="A8" i="1"/>
  <c r="A9" i="1"/>
  <c r="A10" i="1"/>
  <c r="C10" i="1" s="1"/>
  <c r="A11" i="1"/>
  <c r="C11" i="1" s="1"/>
  <c r="A12" i="1"/>
  <c r="C12" i="1" s="1"/>
  <c r="A13" i="1"/>
  <c r="A14" i="1"/>
  <c r="A15" i="1"/>
  <c r="A16" i="1"/>
  <c r="A17" i="1"/>
  <c r="A18" i="1"/>
  <c r="B18" i="1" s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C34" i="1" s="1"/>
  <c r="A35" i="1"/>
  <c r="A36" i="1"/>
  <c r="A37" i="1"/>
  <c r="A38" i="1"/>
  <c r="C38" i="1" s="1"/>
  <c r="A39" i="1"/>
  <c r="A40" i="1"/>
  <c r="A41" i="1"/>
  <c r="C41" i="1" s="1"/>
  <c r="A42" i="1"/>
  <c r="C42" i="1" s="1"/>
  <c r="A43" i="1"/>
  <c r="A44" i="1"/>
  <c r="C44" i="1" s="1"/>
  <c r="A45" i="1"/>
  <c r="A46" i="1"/>
  <c r="A47" i="1"/>
  <c r="A48" i="1"/>
  <c r="B48" i="1" s="1"/>
  <c r="A49" i="1"/>
  <c r="A50" i="1"/>
  <c r="C50" i="1" s="1"/>
  <c r="A51" i="1"/>
  <c r="A52" i="1"/>
  <c r="C52" i="1" s="1"/>
  <c r="A53" i="1"/>
  <c r="A54" i="1"/>
  <c r="B54" i="1" s="1"/>
  <c r="A55" i="1"/>
  <c r="A56" i="1"/>
  <c r="A57" i="1"/>
  <c r="A58" i="1"/>
  <c r="C58" i="1" s="1"/>
  <c r="A59" i="1"/>
  <c r="A60" i="1"/>
  <c r="B60" i="1" s="1"/>
  <c r="A61" i="1"/>
  <c r="A62" i="1"/>
  <c r="C62" i="1" s="1"/>
  <c r="A63" i="1"/>
  <c r="A64" i="1"/>
  <c r="C64" i="1" s="1"/>
  <c r="A65" i="1"/>
  <c r="A66" i="1"/>
  <c r="A67" i="1"/>
  <c r="A68" i="1"/>
  <c r="C68" i="1" s="1"/>
  <c r="A69" i="1"/>
  <c r="A70" i="1"/>
  <c r="C70" i="1" s="1"/>
  <c r="A71" i="1"/>
  <c r="C71" i="1" s="1"/>
  <c r="A72" i="1"/>
  <c r="A73" i="1"/>
  <c r="A74" i="1"/>
  <c r="C74" i="1" s="1"/>
  <c r="A75" i="1"/>
  <c r="A76" i="1"/>
  <c r="A77" i="1"/>
  <c r="C77" i="1" s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C94" i="1" s="1"/>
  <c r="A95" i="1"/>
  <c r="C95" i="1" s="1"/>
  <c r="A96" i="1"/>
  <c r="B96" i="1" s="1"/>
  <c r="A97" i="1"/>
  <c r="A98" i="1"/>
  <c r="C98" i="1" s="1"/>
  <c r="A99" i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C108" i="1" s="1"/>
  <c r="A109" i="1"/>
  <c r="A110" i="1"/>
  <c r="A111" i="1"/>
  <c r="A112" i="1"/>
  <c r="C112" i="1" s="1"/>
  <c r="A113" i="1"/>
  <c r="A114" i="1"/>
  <c r="A115" i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A127" i="1"/>
  <c r="A128" i="1"/>
  <c r="A129" i="1"/>
  <c r="A130" i="1"/>
  <c r="A131" i="1"/>
  <c r="C131" i="1" s="1"/>
  <c r="A132" i="1"/>
  <c r="C132" i="1" s="1"/>
  <c r="A133" i="1"/>
  <c r="A134" i="1"/>
  <c r="A135" i="1"/>
  <c r="A136" i="1"/>
  <c r="C136" i="1" s="1"/>
  <c r="A137" i="1"/>
  <c r="A138" i="1"/>
  <c r="A139" i="1"/>
  <c r="A140" i="1"/>
  <c r="A141" i="1"/>
  <c r="A142" i="1"/>
  <c r="C142" i="1" s="1"/>
  <c r="A143" i="1"/>
  <c r="C143" i="1" s="1"/>
  <c r="A144" i="1"/>
  <c r="A145" i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C178" i="1" s="1"/>
  <c r="A179" i="1"/>
  <c r="A180" i="1"/>
  <c r="C180" i="1" s="1"/>
  <c r="A181" i="1"/>
  <c r="A182" i="1"/>
  <c r="C182" i="1" s="1"/>
  <c r="A183" i="1"/>
  <c r="A184" i="1"/>
  <c r="A185" i="1"/>
  <c r="C185" i="1" s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A222" i="1"/>
  <c r="A223" i="1"/>
  <c r="A224" i="1"/>
  <c r="A225" i="1"/>
  <c r="A226" i="1"/>
  <c r="A227" i="1"/>
  <c r="A228" i="1"/>
  <c r="C228" i="1" s="1"/>
  <c r="A229" i="1"/>
  <c r="A230" i="1"/>
  <c r="A231" i="1"/>
  <c r="A232" i="1"/>
  <c r="C232" i="1" s="1"/>
  <c r="A233" i="1"/>
  <c r="A234" i="1"/>
  <c r="B234" i="1" s="1"/>
  <c r="A235" i="1"/>
  <c r="A236" i="1"/>
  <c r="A237" i="1"/>
  <c r="A238" i="1"/>
  <c r="A239" i="1"/>
  <c r="C239" i="1" s="1"/>
  <c r="A240" i="1"/>
  <c r="C240" i="1" s="1"/>
  <c r="A241" i="1"/>
  <c r="A242" i="1"/>
  <c r="A243" i="1"/>
  <c r="A244" i="1"/>
  <c r="C244" i="1" s="1"/>
  <c r="A245" i="1"/>
  <c r="A246" i="1"/>
  <c r="C246" i="1" s="1"/>
  <c r="A247" i="1"/>
  <c r="A248" i="1"/>
  <c r="C248" i="1" s="1"/>
  <c r="A249" i="1"/>
  <c r="A250" i="1"/>
  <c r="A251" i="1"/>
  <c r="C251" i="1" s="1"/>
  <c r="A252" i="1"/>
  <c r="B252" i="1" s="1"/>
  <c r="A253" i="1"/>
  <c r="A254" i="1"/>
  <c r="A255" i="1"/>
  <c r="A256" i="1"/>
  <c r="C256" i="1" s="1"/>
  <c r="A257" i="1"/>
  <c r="A258" i="1"/>
  <c r="B258" i="1" s="1"/>
  <c r="A259" i="1"/>
  <c r="A260" i="1"/>
  <c r="A261" i="1"/>
  <c r="A262" i="1"/>
  <c r="A263" i="1"/>
  <c r="A264" i="1"/>
  <c r="A265" i="1"/>
  <c r="A266" i="1"/>
  <c r="A267" i="1"/>
  <c r="A268" i="1"/>
  <c r="C268" i="1" s="1"/>
  <c r="A269" i="1"/>
  <c r="A270" i="1"/>
  <c r="A271" i="1"/>
  <c r="A272" i="1"/>
  <c r="A273" i="1"/>
  <c r="A274" i="1"/>
  <c r="A275" i="1"/>
  <c r="C275" i="1" s="1"/>
  <c r="A276" i="1"/>
  <c r="A277" i="1"/>
  <c r="A278" i="1"/>
  <c r="A279" i="1"/>
  <c r="A280" i="1"/>
  <c r="C280" i="1" s="1"/>
  <c r="A281" i="1"/>
  <c r="A282" i="1"/>
  <c r="B282" i="1" s="1"/>
  <c r="A283" i="1"/>
  <c r="A284" i="1"/>
  <c r="A285" i="1"/>
  <c r="A286" i="1"/>
  <c r="A287" i="1"/>
  <c r="C287" i="1" s="1"/>
  <c r="A288" i="1"/>
  <c r="A289" i="1"/>
  <c r="A290" i="1"/>
  <c r="C290" i="1" s="1"/>
  <c r="A291" i="1"/>
  <c r="A292" i="1"/>
  <c r="A293" i="1"/>
  <c r="A294" i="1"/>
  <c r="A295" i="1"/>
  <c r="A296" i="1"/>
  <c r="C296" i="1" s="1"/>
  <c r="A297" i="1"/>
  <c r="A298" i="1"/>
  <c r="A299" i="1"/>
  <c r="B299" i="1" s="1"/>
  <c r="A300" i="1"/>
  <c r="A301" i="1"/>
  <c r="A302" i="1"/>
  <c r="A303" i="1"/>
  <c r="A304" i="1"/>
  <c r="A305" i="1"/>
  <c r="C305" i="1" s="1"/>
  <c r="A306" i="1"/>
  <c r="A307" i="1"/>
  <c r="A308" i="1"/>
  <c r="C308" i="1" s="1"/>
  <c r="A309" i="1"/>
  <c r="A310" i="1"/>
  <c r="C310" i="1" s="1"/>
  <c r="A311" i="1"/>
  <c r="C311" i="1" s="1"/>
  <c r="A312" i="1"/>
  <c r="A313" i="1"/>
  <c r="A314" i="1"/>
  <c r="A315" i="1"/>
  <c r="A316" i="1"/>
  <c r="A317" i="1"/>
  <c r="B317" i="1" s="1"/>
  <c r="A318" i="1"/>
  <c r="C318" i="1" s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D329" i="1" s="1"/>
  <c r="A330" i="1"/>
  <c r="A331" i="1"/>
  <c r="A332" i="1"/>
  <c r="C332" i="1" s="1"/>
  <c r="A6" i="1"/>
  <c r="F4" i="1"/>
  <c r="E4" i="1"/>
  <c r="D4" i="1"/>
  <c r="D307" i="1" s="1"/>
  <c r="C4" i="1"/>
  <c r="D275" i="2"/>
  <c r="G215" i="2"/>
  <c r="G250" i="2"/>
  <c r="C202" i="2"/>
  <c r="D46" i="2"/>
  <c r="G329" i="2"/>
  <c r="E329" i="2"/>
  <c r="G325" i="2"/>
  <c r="C325" i="2"/>
  <c r="C317" i="2"/>
  <c r="G313" i="2"/>
  <c r="C313" i="2"/>
  <c r="G305" i="2"/>
  <c r="C305" i="2"/>
  <c r="G301" i="2"/>
  <c r="C301" i="2"/>
  <c r="D293" i="2"/>
  <c r="G289" i="2"/>
  <c r="C289" i="2"/>
  <c r="G281" i="2"/>
  <c r="G277" i="2"/>
  <c r="C277" i="2"/>
  <c r="G265" i="2"/>
  <c r="C265" i="2"/>
  <c r="G253" i="2"/>
  <c r="C245" i="2"/>
  <c r="G241" i="2"/>
  <c r="C241" i="2"/>
  <c r="G229" i="2"/>
  <c r="C229" i="2"/>
  <c r="G221" i="2"/>
  <c r="D221" i="2"/>
  <c r="C221" i="2"/>
  <c r="G217" i="2"/>
  <c r="C217" i="2"/>
  <c r="G209" i="2"/>
  <c r="C209" i="2"/>
  <c r="G205" i="2"/>
  <c r="G197" i="2"/>
  <c r="C197" i="2"/>
  <c r="G193" i="2"/>
  <c r="C193" i="2"/>
  <c r="B193" i="2"/>
  <c r="G185" i="2"/>
  <c r="C185" i="2"/>
  <c r="G181" i="2"/>
  <c r="G173" i="2"/>
  <c r="D173" i="2"/>
  <c r="C173" i="2"/>
  <c r="G169" i="2"/>
  <c r="C169" i="2"/>
  <c r="G161" i="2"/>
  <c r="C161" i="2"/>
  <c r="G157" i="2"/>
  <c r="C149" i="2"/>
  <c r="G145" i="2"/>
  <c r="C145" i="2"/>
  <c r="E141" i="2"/>
  <c r="G137" i="2"/>
  <c r="D137" i="2"/>
  <c r="C137" i="2"/>
  <c r="G133" i="2"/>
  <c r="C133" i="2"/>
  <c r="G125" i="2"/>
  <c r="G121" i="2"/>
  <c r="D121" i="2"/>
  <c r="D113" i="2"/>
  <c r="G109" i="2"/>
  <c r="C101" i="2"/>
  <c r="G97" i="2"/>
  <c r="E93" i="2"/>
  <c r="G89" i="2"/>
  <c r="G85" i="2"/>
  <c r="D81" i="2"/>
  <c r="C77" i="2"/>
  <c r="G73" i="2"/>
  <c r="D73" i="2"/>
  <c r="C69" i="2"/>
  <c r="G65" i="2"/>
  <c r="G61" i="2"/>
  <c r="C53" i="2"/>
  <c r="G49" i="2"/>
  <c r="D49" i="2"/>
  <c r="G41" i="2"/>
  <c r="G37" i="2"/>
  <c r="G33" i="2"/>
  <c r="D29" i="2"/>
  <c r="G25" i="2"/>
  <c r="C25" i="2"/>
  <c r="D17" i="2"/>
  <c r="G13" i="2"/>
  <c r="C13" i="2"/>
  <c r="B115" i="2"/>
  <c r="B129" i="1"/>
  <c r="C292" i="2"/>
  <c r="D288" i="2"/>
  <c r="C280" i="2"/>
  <c r="D244" i="2"/>
  <c r="G208" i="2"/>
  <c r="C208" i="2"/>
  <c r="D196" i="2"/>
  <c r="G172" i="2"/>
  <c r="G160" i="2"/>
  <c r="D160" i="2"/>
  <c r="C148" i="2"/>
  <c r="G136" i="2"/>
  <c r="G124" i="2"/>
  <c r="C124" i="2"/>
  <c r="D124" i="2"/>
  <c r="C112" i="2"/>
  <c r="C104" i="2"/>
  <c r="G100" i="2"/>
  <c r="C100" i="2"/>
  <c r="D92" i="2"/>
  <c r="C88" i="2"/>
  <c r="D88" i="2"/>
  <c r="B88" i="2"/>
  <c r="F76" i="2"/>
  <c r="D76" i="2"/>
  <c r="G68" i="2"/>
  <c r="F68" i="2"/>
  <c r="F64" i="2"/>
  <c r="D64" i="2"/>
  <c r="G52" i="2"/>
  <c r="C52" i="2"/>
  <c r="B48" i="2"/>
  <c r="C44" i="2"/>
  <c r="G40" i="2"/>
  <c r="C40" i="2"/>
  <c r="D40" i="2"/>
  <c r="C32" i="2"/>
  <c r="G28" i="2"/>
  <c r="D28" i="2"/>
  <c r="C20" i="2"/>
  <c r="G16" i="2"/>
  <c r="C16" i="2"/>
  <c r="C8" i="2"/>
  <c r="B228" i="1"/>
  <c r="G319" i="2"/>
  <c r="F319" i="2"/>
  <c r="C319" i="2"/>
  <c r="G311" i="2"/>
  <c r="D311" i="2"/>
  <c r="C311" i="2"/>
  <c r="G283" i="2"/>
  <c r="C283" i="2"/>
  <c r="D283" i="2"/>
  <c r="G235" i="2"/>
  <c r="C235" i="2"/>
  <c r="D235" i="2"/>
  <c r="B107" i="2"/>
  <c r="G179" i="2"/>
  <c r="F179" i="2"/>
  <c r="G175" i="2"/>
  <c r="G167" i="2"/>
  <c r="G163" i="2"/>
  <c r="F163" i="2"/>
  <c r="G155" i="2"/>
  <c r="F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F35" i="2"/>
  <c r="G31" i="2"/>
  <c r="F31" i="2"/>
  <c r="E27" i="2"/>
  <c r="G23" i="2"/>
  <c r="F23" i="2"/>
  <c r="G19" i="2"/>
  <c r="F19" i="2"/>
  <c r="F15" i="2"/>
  <c r="G11" i="2"/>
  <c r="F11" i="2"/>
  <c r="D11" i="2"/>
  <c r="G7" i="2"/>
  <c r="F7" i="2"/>
  <c r="C179" i="2"/>
  <c r="C163" i="2"/>
  <c r="C131" i="2"/>
  <c r="C115" i="2"/>
  <c r="C83" i="2"/>
  <c r="C67" i="2"/>
  <c r="C35" i="2"/>
  <c r="C19" i="2"/>
  <c r="D155" i="2"/>
  <c r="D139" i="2"/>
  <c r="D107" i="2"/>
  <c r="D91" i="2"/>
  <c r="D59" i="2"/>
  <c r="D43" i="2"/>
  <c r="C167" i="2"/>
  <c r="C151" i="2"/>
  <c r="C119" i="2"/>
  <c r="C103" i="2"/>
  <c r="C71" i="2"/>
  <c r="C55" i="2"/>
  <c r="C23" i="2"/>
  <c r="C7" i="2"/>
  <c r="D175" i="2"/>
  <c r="D143" i="2"/>
  <c r="D127" i="2"/>
  <c r="D95" i="2"/>
  <c r="D79" i="2"/>
  <c r="D47" i="2"/>
  <c r="D31" i="2"/>
  <c r="D7" i="2"/>
  <c r="C155" i="2"/>
  <c r="C139" i="2"/>
  <c r="C107" i="2"/>
  <c r="C91" i="2"/>
  <c r="C59" i="2"/>
  <c r="C43" i="2"/>
  <c r="C11" i="2"/>
  <c r="P11" i="3" s="1"/>
  <c r="C11" i="3" s="1"/>
  <c r="D179" i="2"/>
  <c r="D163" i="2"/>
  <c r="D131" i="2"/>
  <c r="D115" i="2"/>
  <c r="D83" i="2"/>
  <c r="D67" i="2"/>
  <c r="D35" i="2"/>
  <c r="D19" i="2"/>
  <c r="C175" i="2"/>
  <c r="C143" i="2"/>
  <c r="C127" i="2"/>
  <c r="C95" i="2"/>
  <c r="C79" i="2"/>
  <c r="C47" i="2"/>
  <c r="C31" i="2"/>
  <c r="D167" i="2"/>
  <c r="D151" i="2"/>
  <c r="D119" i="2"/>
  <c r="D103" i="2"/>
  <c r="D71" i="2"/>
  <c r="D55" i="2"/>
  <c r="D23" i="2"/>
  <c r="C307" i="1"/>
  <c r="B307" i="1"/>
  <c r="D291" i="1"/>
  <c r="C291" i="1"/>
  <c r="C283" i="1"/>
  <c r="C267" i="1"/>
  <c r="B267" i="1"/>
  <c r="C247" i="1"/>
  <c r="B247" i="1"/>
  <c r="C199" i="1"/>
  <c r="B199" i="1"/>
  <c r="D139" i="1"/>
  <c r="C139" i="1"/>
  <c r="C103" i="1"/>
  <c r="C6" i="1"/>
  <c r="C327" i="1"/>
  <c r="B327" i="1"/>
  <c r="C315" i="1"/>
  <c r="B315" i="1"/>
  <c r="C279" i="1"/>
  <c r="B279" i="1"/>
  <c r="D231" i="1"/>
  <c r="C231" i="1"/>
  <c r="B231" i="1"/>
  <c r="C223" i="1"/>
  <c r="C211" i="1"/>
  <c r="B211" i="1"/>
  <c r="D203" i="1"/>
  <c r="C187" i="1"/>
  <c r="B187" i="1"/>
  <c r="C175" i="1"/>
  <c r="B175" i="1"/>
  <c r="D163" i="1"/>
  <c r="C163" i="1"/>
  <c r="B163" i="1"/>
  <c r="C151" i="1"/>
  <c r="B151" i="1"/>
  <c r="D131" i="1"/>
  <c r="C123" i="1"/>
  <c r="C115" i="1"/>
  <c r="B115" i="1"/>
  <c r="D87" i="1"/>
  <c r="C87" i="1"/>
  <c r="B87" i="1"/>
  <c r="C79" i="1"/>
  <c r="C63" i="1"/>
  <c r="D55" i="1"/>
  <c r="C55" i="1"/>
  <c r="C39" i="1"/>
  <c r="B39" i="1"/>
  <c r="C31" i="1"/>
  <c r="B31" i="1"/>
  <c r="C19" i="1"/>
  <c r="B19" i="1"/>
  <c r="C15" i="1"/>
  <c r="B15" i="1"/>
  <c r="C7" i="1"/>
  <c r="B7" i="1"/>
  <c r="C314" i="1"/>
  <c r="D130" i="1"/>
  <c r="C90" i="1"/>
  <c r="B90" i="1"/>
  <c r="C78" i="1"/>
  <c r="C66" i="1"/>
  <c r="B66" i="1"/>
  <c r="C54" i="1"/>
  <c r="D50" i="1"/>
  <c r="B46" i="1"/>
  <c r="B42" i="1"/>
  <c r="C30" i="1"/>
  <c r="B30" i="1"/>
  <c r="B22" i="1"/>
  <c r="C18" i="1"/>
  <c r="B6" i="1"/>
  <c r="B250" i="1"/>
  <c r="C295" i="1"/>
  <c r="D271" i="1"/>
  <c r="C271" i="1"/>
  <c r="B271" i="1"/>
  <c r="C255" i="1"/>
  <c r="C243" i="1"/>
  <c r="B243" i="1"/>
  <c r="C235" i="1"/>
  <c r="C219" i="1"/>
  <c r="B219" i="1"/>
  <c r="C207" i="1"/>
  <c r="C191" i="1"/>
  <c r="D183" i="1"/>
  <c r="C183" i="1"/>
  <c r="D171" i="1"/>
  <c r="C171" i="1"/>
  <c r="B171" i="1"/>
  <c r="D159" i="1"/>
  <c r="C159" i="1"/>
  <c r="D147" i="1"/>
  <c r="C147" i="1"/>
  <c r="B147" i="1"/>
  <c r="D135" i="1"/>
  <c r="C135" i="1"/>
  <c r="D127" i="1"/>
  <c r="C127" i="1"/>
  <c r="B127" i="1"/>
  <c r="C111" i="1"/>
  <c r="D99" i="1"/>
  <c r="C99" i="1"/>
  <c r="B99" i="1"/>
  <c r="D91" i="1"/>
  <c r="C91" i="1"/>
  <c r="D75" i="1"/>
  <c r="C75" i="1"/>
  <c r="B75" i="1"/>
  <c r="D67" i="1"/>
  <c r="C67" i="1"/>
  <c r="B59" i="1"/>
  <c r="C51" i="1"/>
  <c r="B51" i="1"/>
  <c r="C43" i="1"/>
  <c r="B43" i="1"/>
  <c r="C27" i="1"/>
  <c r="B27" i="1"/>
  <c r="D11" i="1"/>
  <c r="D318" i="1"/>
  <c r="C306" i="1"/>
  <c r="D294" i="1"/>
  <c r="C294" i="1"/>
  <c r="C234" i="1"/>
  <c r="C222" i="1"/>
  <c r="D210" i="1"/>
  <c r="C210" i="1"/>
  <c r="C198" i="1"/>
  <c r="C186" i="1"/>
  <c r="D174" i="1"/>
  <c r="C174" i="1"/>
  <c r="C162" i="1"/>
  <c r="C150" i="1"/>
  <c r="D138" i="1"/>
  <c r="C138" i="1"/>
  <c r="C126" i="1"/>
  <c r="C114" i="1"/>
  <c r="D102" i="1"/>
  <c r="C102" i="1"/>
  <c r="D82" i="1"/>
  <c r="C325" i="1"/>
  <c r="D317" i="1"/>
  <c r="D301" i="1"/>
  <c r="C301" i="1"/>
  <c r="D237" i="1"/>
  <c r="C237" i="1"/>
  <c r="B318" i="1"/>
  <c r="B286" i="1"/>
  <c r="B222" i="1"/>
  <c r="C331" i="1"/>
  <c r="D319" i="1"/>
  <c r="C319" i="1"/>
  <c r="B319" i="1"/>
  <c r="C303" i="1"/>
  <c r="D287" i="1"/>
  <c r="D259" i="1"/>
  <c r="C259" i="1"/>
  <c r="D195" i="1"/>
  <c r="C195" i="1"/>
  <c r="B195" i="1"/>
  <c r="C330" i="1"/>
  <c r="D330" i="1"/>
  <c r="D282" i="1"/>
  <c r="D270" i="1"/>
  <c r="C270" i="1"/>
  <c r="D258" i="1"/>
  <c r="D246" i="1"/>
  <c r="C226" i="1"/>
  <c r="C190" i="1"/>
  <c r="C154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C261" i="1"/>
  <c r="D253" i="1"/>
  <c r="C253" i="1"/>
  <c r="C249" i="1"/>
  <c r="C241" i="1"/>
  <c r="C233" i="1"/>
  <c r="D229" i="1"/>
  <c r="C229" i="1"/>
  <c r="D225" i="1"/>
  <c r="C225" i="1"/>
  <c r="C221" i="1"/>
  <c r="D217" i="1"/>
  <c r="C217" i="1"/>
  <c r="C213" i="1"/>
  <c r="D205" i="1"/>
  <c r="C205" i="1"/>
  <c r="D201" i="1"/>
  <c r="C201" i="1"/>
  <c r="C197" i="1"/>
  <c r="C193" i="1"/>
  <c r="D189" i="1"/>
  <c r="C189" i="1"/>
  <c r="D181" i="1"/>
  <c r="C181" i="1"/>
  <c r="D177" i="1"/>
  <c r="C177" i="1"/>
  <c r="C173" i="1"/>
  <c r="C169" i="1"/>
  <c r="C165" i="1"/>
  <c r="C161" i="1"/>
  <c r="D157" i="1"/>
  <c r="C157" i="1"/>
  <c r="D153" i="1"/>
  <c r="C153" i="1"/>
  <c r="C149" i="1"/>
  <c r="D145" i="1"/>
  <c r="C145" i="1"/>
  <c r="C141" i="1"/>
  <c r="C137" i="1"/>
  <c r="D133" i="1"/>
  <c r="C133" i="1"/>
  <c r="D129" i="1"/>
  <c r="C129" i="1"/>
  <c r="C125" i="1"/>
  <c r="B270" i="1"/>
  <c r="B265" i="1"/>
  <c r="B201" i="1"/>
  <c r="D324" i="1"/>
  <c r="D312" i="1"/>
  <c r="C312" i="1"/>
  <c r="D308" i="1"/>
  <c r="C300" i="1"/>
  <c r="C288" i="1"/>
  <c r="D276" i="1"/>
  <c r="C276" i="1"/>
  <c r="C264" i="1"/>
  <c r="C252" i="1"/>
  <c r="D248" i="1"/>
  <c r="D240" i="1"/>
  <c r="D228" i="1"/>
  <c r="D216" i="1"/>
  <c r="C216" i="1"/>
  <c r="D204" i="1"/>
  <c r="D192" i="1"/>
  <c r="C192" i="1"/>
  <c r="D180" i="1"/>
  <c r="B180" i="1"/>
  <c r="D172" i="1"/>
  <c r="B168" i="1"/>
  <c r="C168" i="1"/>
  <c r="D156" i="1"/>
  <c r="B156" i="1"/>
  <c r="D144" i="1"/>
  <c r="B144" i="1"/>
  <c r="C144" i="1"/>
  <c r="B132" i="1"/>
  <c r="D124" i="1"/>
  <c r="D120" i="1"/>
  <c r="B120" i="1"/>
  <c r="D108" i="1"/>
  <c r="B108" i="1"/>
  <c r="D100" i="1"/>
  <c r="D96" i="1"/>
  <c r="C96" i="1"/>
  <c r="D84" i="1"/>
  <c r="B84" i="1"/>
  <c r="C84" i="1"/>
  <c r="C80" i="1"/>
  <c r="D76" i="1"/>
  <c r="B72" i="1"/>
  <c r="C72" i="1"/>
  <c r="B68" i="1"/>
  <c r="C60" i="1"/>
  <c r="C56" i="1"/>
  <c r="D52" i="1"/>
  <c r="D48" i="1"/>
  <c r="C48" i="1"/>
  <c r="D36" i="1"/>
  <c r="C36" i="1"/>
  <c r="B36" i="1"/>
  <c r="D28" i="1"/>
  <c r="C24" i="1"/>
  <c r="B24" i="1"/>
  <c r="D12" i="1"/>
  <c r="B12" i="1"/>
  <c r="B312" i="1"/>
  <c r="B306" i="1"/>
  <c r="B301" i="1"/>
  <c r="B264" i="1"/>
  <c r="B253" i="1"/>
  <c r="B237" i="1"/>
  <c r="B232" i="1"/>
  <c r="B210" i="1"/>
  <c r="B200" i="1"/>
  <c r="B194" i="1"/>
  <c r="B186" i="1"/>
  <c r="B154" i="1"/>
  <c r="B138" i="1"/>
  <c r="B114" i="1"/>
  <c r="D121" i="1"/>
  <c r="D109" i="1"/>
  <c r="D97" i="1"/>
  <c r="D93" i="1"/>
  <c r="D85" i="1"/>
  <c r="D73" i="1"/>
  <c r="B65" i="1"/>
  <c r="D61" i="1"/>
  <c r="B61" i="1"/>
  <c r="B57" i="1"/>
  <c r="D49" i="1"/>
  <c r="B49" i="1"/>
  <c r="D45" i="1"/>
  <c r="B41" i="1"/>
  <c r="B37" i="1"/>
  <c r="D33" i="1"/>
  <c r="B33" i="1"/>
  <c r="D25" i="1"/>
  <c r="D21" i="1"/>
  <c r="B21" i="1"/>
  <c r="B17" i="1"/>
  <c r="B13" i="1"/>
  <c r="B9" i="1"/>
  <c r="C117" i="1"/>
  <c r="C101" i="1"/>
  <c r="C85" i="1"/>
  <c r="C69" i="1"/>
  <c r="C53" i="1"/>
  <c r="C33" i="1"/>
  <c r="C25" i="1"/>
  <c r="C9" i="1"/>
  <c r="C121" i="1"/>
  <c r="C105" i="1"/>
  <c r="C73" i="1"/>
  <c r="C57" i="1"/>
  <c r="C109" i="1"/>
  <c r="C93" i="1"/>
  <c r="C61" i="1"/>
  <c r="C45" i="1"/>
  <c r="C37" i="1"/>
  <c r="C21" i="1"/>
  <c r="C13" i="1"/>
  <c r="C97" i="1"/>
  <c r="C81" i="1"/>
  <c r="C49" i="1"/>
  <c r="B1" i="10"/>
  <c r="C72" i="2" l="1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S63" i="3"/>
  <c r="F63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91" i="3"/>
  <c r="E91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R64" i="3"/>
  <c r="E64" i="3" s="1"/>
  <c r="B243" i="2"/>
  <c r="E169" i="2"/>
  <c r="E177" i="2"/>
  <c r="G213" i="2"/>
  <c r="T213" i="3" s="1"/>
  <c r="G213" i="3" s="1"/>
  <c r="E237" i="2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T72" i="3"/>
  <c r="G7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D41" i="2"/>
  <c r="Q41" i="3" s="1"/>
  <c r="D41" i="3" s="1"/>
  <c r="E29" i="2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C181" i="2"/>
  <c r="C157" i="2"/>
  <c r="P157" i="3" s="1"/>
  <c r="C157" i="3" s="1"/>
  <c r="C141" i="2"/>
  <c r="P141" i="3" s="1"/>
  <c r="C141" i="3" s="1"/>
  <c r="C109" i="2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C73" i="2"/>
  <c r="P73" i="3" s="1"/>
  <c r="C73" i="3" s="1"/>
  <c r="C49" i="2"/>
  <c r="C294" i="2"/>
  <c r="P294" i="3" s="1"/>
  <c r="C294" i="3" s="1"/>
  <c r="C150" i="2"/>
  <c r="P150" i="3" s="1"/>
  <c r="C150" i="3" s="1"/>
  <c r="C237" i="2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S60" i="3"/>
  <c r="F60" i="3" s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R32" i="3"/>
  <c r="E32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F144" i="2"/>
  <c r="S144" i="3" s="1"/>
  <c r="F144" i="3" s="1"/>
  <c r="Q235" i="3"/>
  <c r="D235" i="3" s="1"/>
  <c r="B188" i="2"/>
  <c r="P12" i="3"/>
  <c r="C12" i="3" s="1"/>
  <c r="R16" i="3"/>
  <c r="E16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P160" i="3"/>
  <c r="C160" i="3" s="1"/>
  <c r="E258" i="2"/>
  <c r="R258" i="3" s="1"/>
  <c r="E258" i="3" s="1"/>
  <c r="E286" i="2"/>
  <c r="R286" i="3" s="1"/>
  <c r="E286" i="3" s="1"/>
  <c r="E203" i="2"/>
  <c r="D267" i="2"/>
  <c r="E307" i="2"/>
  <c r="R307" i="3" s="1"/>
  <c r="E307" i="3" s="1"/>
  <c r="E259" i="2"/>
  <c r="R259" i="3" s="1"/>
  <c r="E259" i="3" s="1"/>
  <c r="E247" i="2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Q132" i="3"/>
  <c r="D13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R108" i="3"/>
  <c r="E108" i="3" s="1"/>
  <c r="R124" i="3"/>
  <c r="E12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S276" i="3"/>
  <c r="F27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Q96" i="3"/>
  <c r="D96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P57" i="3"/>
  <c r="C57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R232" i="3"/>
  <c r="E232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P49" i="3"/>
  <c r="C49" i="3" s="1"/>
  <c r="Q53" i="3"/>
  <c r="D53" i="3" s="1"/>
  <c r="P109" i="3"/>
  <c r="C109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R29" i="3"/>
  <c r="E29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G287" i="2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P41" i="3"/>
  <c r="C41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S65" i="3"/>
  <c r="F65" i="3" s="1"/>
  <c r="P93" i="3"/>
  <c r="C93" i="3" s="1"/>
  <c r="P97" i="3"/>
  <c r="C97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P237" i="3"/>
  <c r="C237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P33" i="3"/>
  <c r="C33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5" i="3"/>
  <c r="C205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R203" i="3"/>
  <c r="E203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R45" i="3"/>
  <c r="E45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R237" i="3"/>
  <c r="E237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P113" i="3"/>
  <c r="C113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T287" i="3"/>
  <c r="G287" i="3" s="1"/>
  <c r="F162" i="2"/>
  <c r="S162" i="3" s="1"/>
  <c r="F162" i="3" s="1"/>
  <c r="F150" i="2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Q245" i="3"/>
  <c r="D245" i="3" s="1"/>
  <c r="R261" i="3"/>
  <c r="E261" i="3" s="1"/>
  <c r="Q265" i="3"/>
  <c r="D265" i="3" s="1"/>
  <c r="P273" i="3"/>
  <c r="C273" i="3" s="1"/>
  <c r="Q277" i="3"/>
  <c r="D277" i="3" s="1"/>
  <c r="P285" i="3"/>
  <c r="C285" i="3" s="1"/>
  <c r="R289" i="3"/>
  <c r="E289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R278" i="3"/>
  <c r="E278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Q267" i="3"/>
  <c r="D267" i="3" s="1"/>
  <c r="R271" i="3"/>
  <c r="E271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R230" i="3"/>
  <c r="E230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P258" i="3"/>
  <c r="C258" i="3" s="1"/>
  <c r="P262" i="3"/>
  <c r="C262" i="3" s="1"/>
  <c r="R314" i="3"/>
  <c r="E314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02" i="3"/>
  <c r="E202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R326" i="3"/>
  <c r="E32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T239" i="3"/>
  <c r="G239" i="3" s="1"/>
  <c r="S243" i="3"/>
  <c r="F243" i="3" s="1"/>
  <c r="R247" i="3"/>
  <c r="E247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P206" i="3"/>
  <c r="C206" i="3" s="1"/>
  <c r="D222" i="2"/>
  <c r="Q222" i="3" s="1"/>
  <c r="D222" i="3" s="1"/>
  <c r="P234" i="3"/>
  <c r="C234" i="3" s="1"/>
  <c r="T246" i="3"/>
  <c r="G246" i="3" s="1"/>
  <c r="R262" i="3"/>
  <c r="E262" i="3" s="1"/>
  <c r="S266" i="3"/>
  <c r="F26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06" i="3"/>
  <c r="C306" i="3" s="1"/>
  <c r="P326" i="3"/>
  <c r="C326" i="3" s="1"/>
  <c r="P187" i="3"/>
  <c r="C187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59" i="3"/>
  <c r="G259" i="3" s="1"/>
  <c r="T263" i="3"/>
  <c r="G263" i="3" s="1"/>
  <c r="T271" i="3"/>
  <c r="G271" i="3" s="1"/>
  <c r="R279" i="3"/>
  <c r="E279" i="3" s="1"/>
  <c r="R315" i="3"/>
  <c r="E315" i="3" s="1"/>
  <c r="R323" i="3"/>
  <c r="E323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S150" i="3"/>
  <c r="F150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B96" i="5"/>
  <c r="D92" i="5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L7" i="5" s="1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K29" i="3" s="1"/>
  <c r="I41" i="3"/>
  <c r="I57" i="3"/>
  <c r="I72" i="3"/>
  <c r="I85" i="3"/>
  <c r="I101" i="3"/>
  <c r="I113" i="3"/>
  <c r="I128" i="3"/>
  <c r="I144" i="3"/>
  <c r="I153" i="3"/>
  <c r="I159" i="3"/>
  <c r="I167" i="3"/>
  <c r="K167" i="3" s="1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332" i="5"/>
  <c r="T332" i="5" s="1"/>
  <c r="C7" i="5"/>
  <c r="T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H244" i="5" s="1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T56" i="5" s="1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T197" i="5" s="1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T102" i="5" s="1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333" i="5"/>
  <c r="T333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I60" i="3"/>
  <c r="K60" i="3" s="1"/>
  <c r="I68" i="3"/>
  <c r="K68" i="3" s="1"/>
  <c r="I76" i="3"/>
  <c r="K76" i="3" s="1"/>
  <c r="I84" i="3"/>
  <c r="K84" i="3" s="1"/>
  <c r="I92" i="3"/>
  <c r="K92" i="3" s="1"/>
  <c r="I100" i="3"/>
  <c r="I108" i="3"/>
  <c r="K108" i="3" s="1"/>
  <c r="I116" i="3"/>
  <c r="K116" i="3" s="1"/>
  <c r="I124" i="3"/>
  <c r="K124" i="3" s="1"/>
  <c r="I132" i="3"/>
  <c r="K132" i="3" s="1"/>
  <c r="I140" i="3"/>
  <c r="I148" i="3"/>
  <c r="G275" i="1"/>
  <c r="I327" i="3"/>
  <c r="I322" i="3"/>
  <c r="K322" i="3" s="1"/>
  <c r="I317" i="3"/>
  <c r="K317" i="3" s="1"/>
  <c r="I312" i="3"/>
  <c r="K312" i="3" s="1"/>
  <c r="I303" i="3"/>
  <c r="I298" i="3"/>
  <c r="K298" i="3" s="1"/>
  <c r="I293" i="3"/>
  <c r="I289" i="3"/>
  <c r="K289" i="3" s="1"/>
  <c r="I284" i="3"/>
  <c r="K284" i="3" s="1"/>
  <c r="I279" i="3"/>
  <c r="K279" i="3" s="1"/>
  <c r="I274" i="3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I240" i="3"/>
  <c r="K240" i="3" s="1"/>
  <c r="I234" i="3"/>
  <c r="K234" i="3" s="1"/>
  <c r="I229" i="3"/>
  <c r="K229" i="3" s="1"/>
  <c r="I225" i="3"/>
  <c r="K225" i="3" s="1"/>
  <c r="I220" i="3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I169" i="3"/>
  <c r="K169" i="3" s="1"/>
  <c r="I164" i="3"/>
  <c r="K164" i="3" s="1"/>
  <c r="I160" i="3"/>
  <c r="I151" i="3"/>
  <c r="K151" i="3" s="1"/>
  <c r="I141" i="3"/>
  <c r="K141" i="3" s="1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I56" i="3"/>
  <c r="K56" i="3" s="1"/>
  <c r="I45" i="3"/>
  <c r="K45" i="3" s="1"/>
  <c r="I33" i="3"/>
  <c r="K33" i="3" s="1"/>
  <c r="I24" i="3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K96" i="5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K130" i="3" s="1"/>
  <c r="I127" i="3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I26" i="3"/>
  <c r="K26" i="3" s="1"/>
  <c r="I23" i="3"/>
  <c r="K23" i="3" s="1"/>
  <c r="I18" i="3"/>
  <c r="K18" i="3" s="1"/>
  <c r="I15" i="3"/>
  <c r="K15" i="3" s="1"/>
  <c r="I10" i="3"/>
  <c r="K10" i="3" s="1"/>
  <c r="I7" i="3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I214" i="3"/>
  <c r="K214" i="3" s="1"/>
  <c r="I211" i="3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11" i="3" l="1"/>
  <c r="K65" i="3"/>
  <c r="K173" i="3"/>
  <c r="K293" i="3"/>
  <c r="K327" i="3"/>
  <c r="K51" i="3"/>
  <c r="K99" i="3"/>
  <c r="K171" i="3"/>
  <c r="K219" i="3"/>
  <c r="K267" i="3"/>
  <c r="K7" i="3"/>
  <c r="K31" i="3"/>
  <c r="K79" i="3"/>
  <c r="K127" i="3"/>
  <c r="K24" i="3"/>
  <c r="K244" i="3"/>
  <c r="K274" i="3"/>
  <c r="K148" i="3"/>
  <c r="K100" i="3"/>
  <c r="K52" i="3"/>
  <c r="K160" i="3"/>
  <c r="K220" i="3"/>
  <c r="K140" i="3"/>
  <c r="K80" i="3"/>
  <c r="K197" i="3"/>
  <c r="K281" i="3"/>
  <c r="K319" i="3"/>
  <c r="K277" i="3"/>
  <c r="K236" i="3"/>
  <c r="K193" i="3"/>
  <c r="K153" i="3"/>
  <c r="K72" i="3"/>
  <c r="K324" i="3"/>
  <c r="K282" i="3"/>
  <c r="K241" i="3"/>
  <c r="K199" i="3"/>
  <c r="K152" i="3"/>
  <c r="K69" i="3"/>
  <c r="K189" i="3"/>
  <c r="K93" i="3"/>
  <c r="K250" i="3"/>
  <c r="K208" i="3"/>
  <c r="K17" i="3"/>
  <c r="K161" i="3"/>
  <c r="K154" i="3"/>
  <c r="K231" i="3"/>
  <c r="K280" i="3"/>
  <c r="K303" i="3"/>
  <c r="K11" i="3"/>
  <c r="K105" i="3"/>
  <c r="K209" i="3"/>
  <c r="K295" i="3"/>
  <c r="K311" i="3"/>
  <c r="K271" i="3"/>
  <c r="K228" i="3"/>
  <c r="K186" i="3"/>
  <c r="K144" i="3"/>
  <c r="K57" i="3"/>
  <c r="K316" i="3"/>
  <c r="K276" i="3"/>
  <c r="K233" i="3"/>
  <c r="K191" i="3"/>
  <c r="K137" i="3"/>
  <c r="K53" i="3"/>
  <c r="K194" i="3"/>
  <c r="K332" i="3"/>
  <c r="K32" i="3"/>
  <c r="K272" i="3"/>
  <c r="K37" i="3"/>
  <c r="K181" i="3"/>
  <c r="K202" i="3"/>
  <c r="K287" i="3"/>
  <c r="K216" i="3"/>
  <c r="K314" i="3"/>
  <c r="K136" i="3"/>
  <c r="K224" i="3"/>
  <c r="K308" i="3"/>
  <c r="K305" i="3"/>
  <c r="K263" i="3"/>
  <c r="K221" i="3"/>
  <c r="K180" i="3"/>
  <c r="K128" i="3"/>
  <c r="K41" i="3"/>
  <c r="K309" i="3"/>
  <c r="K268" i="3"/>
  <c r="K226" i="3"/>
  <c r="K185" i="3"/>
  <c r="K125" i="3"/>
  <c r="K40" i="3"/>
  <c r="K237" i="3"/>
  <c r="K64" i="3"/>
  <c r="K288" i="3"/>
  <c r="K73" i="3"/>
  <c r="K245" i="3"/>
  <c r="K313" i="3"/>
  <c r="K325" i="3"/>
  <c r="K300" i="3"/>
  <c r="K121" i="3"/>
  <c r="K61" i="3"/>
  <c r="T30" i="5"/>
  <c r="K156" i="3"/>
  <c r="K239" i="3"/>
  <c r="K297" i="3"/>
  <c r="K256" i="3"/>
  <c r="K213" i="3"/>
  <c r="K172" i="3"/>
  <c r="K113" i="3"/>
  <c r="K304" i="3"/>
  <c r="K261" i="3"/>
  <c r="K218" i="3"/>
  <c r="K177" i="3"/>
  <c r="K112" i="3"/>
  <c r="K25" i="3"/>
  <c r="K306" i="3"/>
  <c r="K104" i="3"/>
  <c r="K117" i="3"/>
  <c r="K257" i="3"/>
  <c r="K320" i="3"/>
  <c r="K175" i="3"/>
  <c r="K217" i="3"/>
  <c r="K8" i="3"/>
  <c r="K21" i="3"/>
  <c r="K170" i="3"/>
  <c r="K252" i="3"/>
  <c r="K292" i="3"/>
  <c r="K248" i="3"/>
  <c r="K207" i="3"/>
  <c r="K101" i="3"/>
  <c r="K16" i="3"/>
  <c r="K296" i="3"/>
  <c r="K253" i="3"/>
  <c r="K212" i="3"/>
  <c r="K165" i="3"/>
  <c r="K96" i="3"/>
  <c r="K9" i="3"/>
  <c r="K168" i="3"/>
  <c r="K145" i="3"/>
  <c r="K265" i="3"/>
  <c r="K89" i="3"/>
  <c r="K328" i="3"/>
  <c r="K301" i="3"/>
  <c r="K133" i="3"/>
  <c r="K232" i="3"/>
  <c r="K176" i="3"/>
  <c r="K49" i="3"/>
  <c r="K184" i="3"/>
  <c r="K266" i="3"/>
  <c r="K330" i="3"/>
  <c r="K285" i="3"/>
  <c r="K242" i="3"/>
  <c r="K200" i="3"/>
  <c r="K159" i="3"/>
  <c r="K85" i="3"/>
  <c r="K329" i="3"/>
  <c r="K290" i="3"/>
  <c r="K247" i="3"/>
  <c r="K204" i="3"/>
  <c r="K157" i="3"/>
  <c r="K81" i="3"/>
  <c r="K162" i="3"/>
  <c r="K188" i="3"/>
  <c r="K149" i="3"/>
  <c r="K273" i="3"/>
  <c r="K258" i="3"/>
  <c r="K223" i="3"/>
  <c r="K48" i="3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K7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D6" i="12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N269" i="5" s="1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N187" i="5" s="1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B18" i="10" l="1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<sst xmlns="http://schemas.openxmlformats.org/spreadsheetml/2006/main" count="4485" uniqueCount="1164">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</sst>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5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1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0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3484354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0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1511793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0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13528656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0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3690478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0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1133020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0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8116979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0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3111589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1494136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7439551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0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6271898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0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3398539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4837079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0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20466001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0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8560126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0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1304896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0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75379554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0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5308954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0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1617994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0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1079584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0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9139695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0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2994452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0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3792157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0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11497308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0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2372859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0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2611979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3040049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0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2938335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0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3464928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0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4759373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0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1178245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0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8736314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0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25359221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0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4415786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0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16350035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0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14958609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0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3897868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0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3055011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0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3335655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0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1765899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29758742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0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1849874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1515986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0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2402990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4918894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0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4545358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0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14725190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9222649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0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34761614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0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108300411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0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9400361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0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10330305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0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4574842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0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2639211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9315409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0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3289178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0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5009076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0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4684999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0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8810686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0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10520511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0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1474519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0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6883906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6167080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0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5546515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10264634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0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2037068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0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1277234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0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15591334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0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5612805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0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29040062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0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4910310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0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29782646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0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2815275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0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2434457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0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5131088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0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2632056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0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2267357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0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70511457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0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10095861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0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20431862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0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3241048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0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102107122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0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7467489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0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8807084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0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1351957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0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16655159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0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5804810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0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248321847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0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767938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0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5812744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0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70151244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0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2399741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0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2211713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0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3197342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0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6239303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0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6928459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0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3775207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0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3764086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0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3709101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0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3535367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0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1612000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2283966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0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2513461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0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4015785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0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3670949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0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2963908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0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1250060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0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8251864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2288784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9371130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0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6506942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0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27081671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0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13727057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0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2948842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0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2615944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0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3769680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0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2281257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0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8930440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0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1059838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0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3467736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0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12482623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0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1617210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0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1907565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0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3900606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0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1118895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0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10025776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2746693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0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4315017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0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2536321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0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2974024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0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2032112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0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1082366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0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7812340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0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8473870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1005186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0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3060670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0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3413771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0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3018030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6871637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0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1917544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0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4710744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7778557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0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9444833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0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24102077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5304918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80431646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0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6828891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0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3508969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0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3713811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0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2903667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0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7090809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0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5664149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0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44222261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0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15231773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0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1987059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0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2804388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12848745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0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3331901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0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2398715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0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1568871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3745026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0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3212911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0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14106664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0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2977778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0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13730581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0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4474951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0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49443785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4463664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0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3547060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0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2198768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0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4533191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370213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0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2598517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5037884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0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3093491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3191047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0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2991104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0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9548935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0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3575520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0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1818666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0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14163386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0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42273302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3175803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0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23077930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0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8799180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0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4720796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2588575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0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2993806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8146144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4939545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5319803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0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2368601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0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6040577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0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2321209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0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1586554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0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1283372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1349260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0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3329216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0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12578493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0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7347493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0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1631615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0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33239306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0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3777863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0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9759451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0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2388128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0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5028449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0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3609437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21297586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0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4629896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0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3271544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7529829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0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2775225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0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3548486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0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973102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12647653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0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18704227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0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2562476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0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3015864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0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23708759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0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3913723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5565112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0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10017498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0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3368796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0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369026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0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1425578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816500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0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5503119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0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15614030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0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38717360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0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3603213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0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1148993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0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1870738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0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3444622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0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12399751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0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14361564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31739685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4467421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2266431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0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5521085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0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6686015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0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2430493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0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6877163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1221522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0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1273296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0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5526898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0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5995516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2255702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0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1388697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3054488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0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3673334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0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2025967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0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1202199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0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7442850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0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1515580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0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4074732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0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7271886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0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6715440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0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4216290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0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2311787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0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3617773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0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9333653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0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120915914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2590039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0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5062752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8403042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0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3824559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0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3434288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0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2762169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0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1409324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11608768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3303144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0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47639589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0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13672978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0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2752042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0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2672058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0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1341713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0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4015360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0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21381709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0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818144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5455698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0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4836898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5772057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3316960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0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4368933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0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1746141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0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2781480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0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1903472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2179361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0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775790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0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4460758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0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1493902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0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20767449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0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5891641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4888473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0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1685621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0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10272158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0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3144392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0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4488328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0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3646831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0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4579940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0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11531725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0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84134134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0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69094713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0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13747854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3313112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0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12257328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0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1548551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0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4302806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2972806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0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1420353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8423227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0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46740187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0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18873546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0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1684852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9378376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0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4980758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0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5145283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0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3915371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0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6362559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0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2759055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0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1049984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0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7022690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0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5549630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0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1963372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0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10918778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0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3039316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0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3601819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0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6596646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0</v>
      </c>
      <c r="F333" s="24">
        <f>SUM(F6:F332)</f>
        <v>0</v>
      </c>
      <c r="G333" s="24">
        <f>SUM(G6:G332)</f>
        <v>3187731815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2558799</v>
      </c>
      <c r="I6" s="22">
        <f>INDEX(Data[],MATCH($A6,Data[Dist],0),MATCH(I$4,Data[#Headers],0))</f>
        <v>3484354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1103439</v>
      </c>
      <c r="I7" s="22">
        <f>INDEX(Data[],MATCH($A7,Data[Dist],0),MATCH(I$4,Data[#Headers],0))</f>
        <v>1511793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11282918</v>
      </c>
      <c r="I8" s="22">
        <f>INDEX(Data[],MATCH($A8,Data[Dist],0),MATCH(I$4,Data[#Headers],0))</f>
        <v>13528656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2934917</v>
      </c>
      <c r="I9" s="22">
        <f>INDEX(Data[],MATCH($A9,Data[Dist],0),MATCH(I$4,Data[#Headers],0))</f>
        <v>3690478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881067</v>
      </c>
      <c r="I10" s="22">
        <f>INDEX(Data[],MATCH($A10,Data[Dist],0),MATCH(I$4,Data[#Headers],0))</f>
        <v>1133020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6643381</v>
      </c>
      <c r="I11" s="22">
        <f>INDEX(Data[],MATCH($A11,Data[Dist],0),MATCH(I$4,Data[#Headers],0))</f>
        <v>8116979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2409053</v>
      </c>
      <c r="I12" s="22">
        <f>INDEX(Data[],MATCH($A12,Data[Dist],0),MATCH(I$4,Data[#Headers],0))</f>
        <v>3111589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1147827</v>
      </c>
      <c r="I13" s="22">
        <f>INDEX(Data[],MATCH($A13,Data[Dist],0),MATCH(I$4,Data[#Headers],0))</f>
        <v>1494136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5614565</v>
      </c>
      <c r="I14" s="22">
        <f>INDEX(Data[],MATCH($A14,Data[Dist],0),MATCH(I$4,Data[#Headers],0))</f>
        <v>7439551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4856534</v>
      </c>
      <c r="I15" s="22">
        <f>INDEX(Data[],MATCH($A15,Data[Dist],0),MATCH(I$4,Data[#Headers],0))</f>
        <v>6271898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2644093</v>
      </c>
      <c r="I16" s="22">
        <f>INDEX(Data[],MATCH($A16,Data[Dist],0),MATCH(I$4,Data[#Headers],0))</f>
        <v>3398539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3640274</v>
      </c>
      <c r="I17" s="22">
        <f>INDEX(Data[],MATCH($A17,Data[Dist],0),MATCH(I$4,Data[#Headers],0))</f>
        <v>4837079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14684167</v>
      </c>
      <c r="I18" s="22">
        <f>INDEX(Data[],MATCH($A18,Data[Dist],0),MATCH(I$4,Data[#Headers],0))</f>
        <v>20466001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6889730</v>
      </c>
      <c r="I19" s="22">
        <f>INDEX(Data[],MATCH($A19,Data[Dist],0),MATCH(I$4,Data[#Headers],0))</f>
        <v>8560126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1004358</v>
      </c>
      <c r="I20" s="22">
        <f>INDEX(Data[],MATCH($A20,Data[Dist],0),MATCH(I$4,Data[#Headers],0))</f>
        <v>1304896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61730766</v>
      </c>
      <c r="I21" s="22">
        <f>INDEX(Data[],MATCH($A21,Data[Dist],0),MATCH(I$4,Data[#Headers],0))</f>
        <v>75379554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4212776</v>
      </c>
      <c r="I22" s="22">
        <f>INDEX(Data[],MATCH($A22,Data[Dist],0),MATCH(I$4,Data[#Headers],0))</f>
        <v>5308954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1076119</v>
      </c>
      <c r="I23" s="22">
        <f>INDEX(Data[],MATCH($A23,Data[Dist],0),MATCH(I$4,Data[#Headers],0))</f>
        <v>1617994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701245</v>
      </c>
      <c r="I24" s="22">
        <f>INDEX(Data[],MATCH($A24,Data[Dist],0),MATCH(I$4,Data[#Headers],0))</f>
        <v>1079584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7314219</v>
      </c>
      <c r="I25" s="22">
        <f>INDEX(Data[],MATCH($A25,Data[Dist],0),MATCH(I$4,Data[#Headers],0))</f>
        <v>9139695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2312028</v>
      </c>
      <c r="I26" s="22">
        <f>INDEX(Data[],MATCH($A26,Data[Dist],0),MATCH(I$4,Data[#Headers],0))</f>
        <v>2994452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2813775</v>
      </c>
      <c r="I27" s="22">
        <f>INDEX(Data[],MATCH($A27,Data[Dist],0),MATCH(I$4,Data[#Headers],0))</f>
        <v>3792157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9302591</v>
      </c>
      <c r="I28" s="22">
        <f>INDEX(Data[],MATCH($A28,Data[Dist],0),MATCH(I$4,Data[#Headers],0))</f>
        <v>11497308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1891799</v>
      </c>
      <c r="I29" s="22">
        <f>INDEX(Data[],MATCH($A29,Data[Dist],0),MATCH(I$4,Data[#Headers],0))</f>
        <v>2372859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1987281</v>
      </c>
      <c r="I30" s="22">
        <f>INDEX(Data[],MATCH($A30,Data[Dist],0),MATCH(I$4,Data[#Headers],0))</f>
        <v>2611979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2339744</v>
      </c>
      <c r="I31" s="22">
        <f>INDEX(Data[],MATCH($A31,Data[Dist],0),MATCH(I$4,Data[#Headers],0))</f>
        <v>3040049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2346935</v>
      </c>
      <c r="I32" s="22">
        <f>INDEX(Data[],MATCH($A32,Data[Dist],0),MATCH(I$4,Data[#Headers],0))</f>
        <v>2938335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2539877</v>
      </c>
      <c r="I33" s="22">
        <f>INDEX(Data[],MATCH($A33,Data[Dist],0),MATCH(I$4,Data[#Headers],0))</f>
        <v>3464928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3819790</v>
      </c>
      <c r="I34" s="22">
        <f>INDEX(Data[],MATCH($A34,Data[Dist],0),MATCH(I$4,Data[#Headers],0))</f>
        <v>4759373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941261</v>
      </c>
      <c r="I35" s="22">
        <f>INDEX(Data[],MATCH($A35,Data[Dist],0),MATCH(I$4,Data[#Headers],0))</f>
        <v>1178245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6733127</v>
      </c>
      <c r="I36" s="22">
        <f>INDEX(Data[],MATCH($A36,Data[Dist],0),MATCH(I$4,Data[#Headers],0))</f>
        <v>8736314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20091118</v>
      </c>
      <c r="I37" s="22">
        <f>INDEX(Data[],MATCH($A37,Data[Dist],0),MATCH(I$4,Data[#Headers],0))</f>
        <v>25359221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3274945</v>
      </c>
      <c r="I38" s="22">
        <f>INDEX(Data[],MATCH($A38,Data[Dist],0),MATCH(I$4,Data[#Headers],0))</f>
        <v>4415786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13500328</v>
      </c>
      <c r="I39" s="22">
        <f>INDEX(Data[],MATCH($A39,Data[Dist],0),MATCH(I$4,Data[#Headers],0))</f>
        <v>16350035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12325392</v>
      </c>
      <c r="I40" s="22">
        <f>INDEX(Data[],MATCH($A40,Data[Dist],0),MATCH(I$4,Data[#Headers],0))</f>
        <v>14958609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3010003</v>
      </c>
      <c r="I41" s="22">
        <f>INDEX(Data[],MATCH($A41,Data[Dist],0),MATCH(I$4,Data[#Headers],0))</f>
        <v>3897868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2278114</v>
      </c>
      <c r="I42" s="22">
        <f>INDEX(Data[],MATCH($A42,Data[Dist],0),MATCH(I$4,Data[#Headers],0))</f>
        <v>3055011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2593484</v>
      </c>
      <c r="I43" s="22">
        <f>INDEX(Data[],MATCH($A43,Data[Dist],0),MATCH(I$4,Data[#Headers],0))</f>
        <v>3335655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1158945</v>
      </c>
      <c r="I44" s="22">
        <f>INDEX(Data[],MATCH($A44,Data[Dist],0),MATCH(I$4,Data[#Headers],0))</f>
        <v>1765899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24921906</v>
      </c>
      <c r="I45" s="22">
        <f>INDEX(Data[],MATCH($A45,Data[Dist],0),MATCH(I$4,Data[#Headers],0))</f>
        <v>29758742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1177321</v>
      </c>
      <c r="I46" s="22">
        <f>INDEX(Data[],MATCH($A46,Data[Dist],0),MATCH(I$4,Data[#Headers],0))</f>
        <v>1849874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1152457</v>
      </c>
      <c r="I47" s="22">
        <f>INDEX(Data[],MATCH($A47,Data[Dist],0),MATCH(I$4,Data[#Headers],0))</f>
        <v>1515986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1828912</v>
      </c>
      <c r="I48" s="22">
        <f>INDEX(Data[],MATCH($A48,Data[Dist],0),MATCH(I$4,Data[#Headers],0))</f>
        <v>2402990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3837450</v>
      </c>
      <c r="I49" s="22">
        <f>INDEX(Data[],MATCH($A49,Data[Dist],0),MATCH(I$4,Data[#Headers],0))</f>
        <v>4918894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3652083</v>
      </c>
      <c r="I50" s="22">
        <f>INDEX(Data[],MATCH($A50,Data[Dist],0),MATCH(I$4,Data[#Headers],0))</f>
        <v>4545358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12228267</v>
      </c>
      <c r="I51" s="22">
        <f>INDEX(Data[],MATCH($A51,Data[Dist],0),MATCH(I$4,Data[#Headers],0))</f>
        <v>14725190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6756689</v>
      </c>
      <c r="I52" s="22">
        <f>INDEX(Data[],MATCH($A52,Data[Dist],0),MATCH(I$4,Data[#Headers],0))</f>
        <v>9222649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28131787</v>
      </c>
      <c r="I53" s="22">
        <f>INDEX(Data[],MATCH($A53,Data[Dist],0),MATCH(I$4,Data[#Headers],0))</f>
        <v>34761614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87641961</v>
      </c>
      <c r="I54" s="22">
        <f>INDEX(Data[],MATCH($A54,Data[Dist],0),MATCH(I$4,Data[#Headers],0))</f>
        <v>108300411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7641278</v>
      </c>
      <c r="I55" s="22">
        <f>INDEX(Data[],MATCH($A55,Data[Dist],0),MATCH(I$4,Data[#Headers],0))</f>
        <v>9400361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8601656</v>
      </c>
      <c r="I56" s="22">
        <f>INDEX(Data[],MATCH($A56,Data[Dist],0),MATCH(I$4,Data[#Headers],0))</f>
        <v>10330305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3457942</v>
      </c>
      <c r="I57" s="22">
        <f>INDEX(Data[],MATCH($A57,Data[Dist],0),MATCH(I$4,Data[#Headers],0))</f>
        <v>4574842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2067407</v>
      </c>
      <c r="I58" s="22">
        <f>INDEX(Data[],MATCH($A58,Data[Dist],0),MATCH(I$4,Data[#Headers],0))</f>
        <v>2639211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7373694</v>
      </c>
      <c r="I59" s="22">
        <f>INDEX(Data[],MATCH($A59,Data[Dist],0),MATCH(I$4,Data[#Headers],0))</f>
        <v>9315409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2647542</v>
      </c>
      <c r="I60" s="22">
        <f>INDEX(Data[],MATCH($A60,Data[Dist],0),MATCH(I$4,Data[#Headers],0))</f>
        <v>3289178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4154249</v>
      </c>
      <c r="I61" s="22">
        <f>INDEX(Data[],MATCH($A61,Data[Dist],0),MATCH(I$4,Data[#Headers],0))</f>
        <v>5009076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3708730</v>
      </c>
      <c r="I62" s="22">
        <f>INDEX(Data[],MATCH($A62,Data[Dist],0),MATCH(I$4,Data[#Headers],0))</f>
        <v>4684999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7228492</v>
      </c>
      <c r="I63" s="22">
        <f>INDEX(Data[],MATCH($A63,Data[Dist],0),MATCH(I$4,Data[#Headers],0))</f>
        <v>8810686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8486099</v>
      </c>
      <c r="I64" s="22">
        <f>INDEX(Data[],MATCH($A64,Data[Dist],0),MATCH(I$4,Data[#Headers],0))</f>
        <v>10520511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1105779</v>
      </c>
      <c r="I65" s="22">
        <f>INDEX(Data[],MATCH($A65,Data[Dist],0),MATCH(I$4,Data[#Headers],0))</f>
        <v>1474519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5592295</v>
      </c>
      <c r="I66" s="22">
        <f>INDEX(Data[],MATCH($A66,Data[Dist],0),MATCH(I$4,Data[#Headers],0))</f>
        <v>6883906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5002514</v>
      </c>
      <c r="I67" s="22">
        <f>INDEX(Data[],MATCH($A67,Data[Dist],0),MATCH(I$4,Data[#Headers],0))</f>
        <v>6167080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4269057</v>
      </c>
      <c r="I68" s="22">
        <f>INDEX(Data[],MATCH($A68,Data[Dist],0),MATCH(I$4,Data[#Headers],0))</f>
        <v>5546515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8549123</v>
      </c>
      <c r="I69" s="22">
        <f>INDEX(Data[],MATCH($A69,Data[Dist],0),MATCH(I$4,Data[#Headers],0))</f>
        <v>10264634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1634179</v>
      </c>
      <c r="I70" s="22">
        <f>INDEX(Data[],MATCH($A70,Data[Dist],0),MATCH(I$4,Data[#Headers],0))</f>
        <v>2037068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891992</v>
      </c>
      <c r="I71" s="22">
        <f>INDEX(Data[],MATCH($A71,Data[Dist],0),MATCH(I$4,Data[#Headers],0))</f>
        <v>1277234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12124239</v>
      </c>
      <c r="I72" s="22">
        <f>INDEX(Data[],MATCH($A72,Data[Dist],0),MATCH(I$4,Data[#Headers],0))</f>
        <v>15591334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4065510</v>
      </c>
      <c r="I73" s="22">
        <f>INDEX(Data[],MATCH($A73,Data[Dist],0),MATCH(I$4,Data[#Headers],0))</f>
        <v>5612805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24318860</v>
      </c>
      <c r="I74" s="22">
        <f>INDEX(Data[],MATCH($A74,Data[Dist],0),MATCH(I$4,Data[#Headers],0))</f>
        <v>29040062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3941473</v>
      </c>
      <c r="I75" s="22">
        <f>INDEX(Data[],MATCH($A75,Data[Dist],0),MATCH(I$4,Data[#Headers],0))</f>
        <v>4910310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23380175</v>
      </c>
      <c r="I76" s="22">
        <f>INDEX(Data[],MATCH($A76,Data[Dist],0),MATCH(I$4,Data[#Headers],0))</f>
        <v>29782646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2263483</v>
      </c>
      <c r="I77" s="22">
        <f>INDEX(Data[],MATCH($A77,Data[Dist],0),MATCH(I$4,Data[#Headers],0))</f>
        <v>2815275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1754527</v>
      </c>
      <c r="I78" s="22">
        <f>INDEX(Data[],MATCH($A78,Data[Dist],0),MATCH(I$4,Data[#Headers],0))</f>
        <v>2434457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4145231</v>
      </c>
      <c r="I79" s="22">
        <f>INDEX(Data[],MATCH($A79,Data[Dist],0),MATCH(I$4,Data[#Headers],0))</f>
        <v>5131088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2046266</v>
      </c>
      <c r="I80" s="22">
        <f>INDEX(Data[],MATCH($A80,Data[Dist],0),MATCH(I$4,Data[#Headers],0))</f>
        <v>2632056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1680588</v>
      </c>
      <c r="I81" s="22">
        <f>INDEX(Data[],MATCH($A81,Data[Dist],0),MATCH(I$4,Data[#Headers],0))</f>
        <v>2267357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59509395</v>
      </c>
      <c r="I82" s="22">
        <f>INDEX(Data[],MATCH($A82,Data[Dist],0),MATCH(I$4,Data[#Headers],0))</f>
        <v>70511457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8139891</v>
      </c>
      <c r="I83" s="22">
        <f>INDEX(Data[],MATCH($A83,Data[Dist],0),MATCH(I$4,Data[#Headers],0))</f>
        <v>10095861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16389778</v>
      </c>
      <c r="I84" s="22">
        <f>INDEX(Data[],MATCH($A84,Data[Dist],0),MATCH(I$4,Data[#Headers],0))</f>
        <v>20431862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2558342</v>
      </c>
      <c r="I85" s="22">
        <f>INDEX(Data[],MATCH($A85,Data[Dist],0),MATCH(I$4,Data[#Headers],0))</f>
        <v>3241048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83480186</v>
      </c>
      <c r="I86" s="22">
        <f>INDEX(Data[],MATCH($A86,Data[Dist],0),MATCH(I$4,Data[#Headers],0))</f>
        <v>102107122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6009555</v>
      </c>
      <c r="I87" s="22">
        <f>INDEX(Data[],MATCH($A87,Data[Dist],0),MATCH(I$4,Data[#Headers],0))</f>
        <v>7467489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6777164</v>
      </c>
      <c r="I88" s="22">
        <f>INDEX(Data[],MATCH($A88,Data[Dist],0),MATCH(I$4,Data[#Headers],0))</f>
        <v>8807084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1099332</v>
      </c>
      <c r="I89" s="22">
        <f>INDEX(Data[],MATCH($A89,Data[Dist],0),MATCH(I$4,Data[#Headers],0))</f>
        <v>1351957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13967889</v>
      </c>
      <c r="I90" s="22">
        <f>INDEX(Data[],MATCH($A90,Data[Dist],0),MATCH(I$4,Data[#Headers],0))</f>
        <v>16655159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4686006</v>
      </c>
      <c r="I91" s="22">
        <f>INDEX(Data[],MATCH($A91,Data[Dist],0),MATCH(I$4,Data[#Headers],0))</f>
        <v>5804810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206511553</v>
      </c>
      <c r="I92" s="22">
        <f>INDEX(Data[],MATCH($A92,Data[Dist],0),MATCH(I$4,Data[#Headers],0))</f>
        <v>248321847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581473</v>
      </c>
      <c r="I93" s="22">
        <f>INDEX(Data[],MATCH($A93,Data[Dist],0),MATCH(I$4,Data[#Headers],0))</f>
        <v>767938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4659242</v>
      </c>
      <c r="I94" s="22">
        <f>INDEX(Data[],MATCH($A94,Data[Dist],0),MATCH(I$4,Data[#Headers],0))</f>
        <v>5812744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56126268</v>
      </c>
      <c r="I95" s="22">
        <f>INDEX(Data[],MATCH($A95,Data[Dist],0),MATCH(I$4,Data[#Headers],0))</f>
        <v>70151244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1867522</v>
      </c>
      <c r="I96" s="22">
        <f>INDEX(Data[],MATCH($A96,Data[Dist],0),MATCH(I$4,Data[#Headers],0))</f>
        <v>2399741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1667257</v>
      </c>
      <c r="I97" s="22">
        <f>INDEX(Data[],MATCH($A97,Data[Dist],0),MATCH(I$4,Data[#Headers],0))</f>
        <v>2211713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2394657</v>
      </c>
      <c r="I98" s="22">
        <f>INDEX(Data[],MATCH($A98,Data[Dist],0),MATCH(I$4,Data[#Headers],0))</f>
        <v>3197342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4916065</v>
      </c>
      <c r="I99" s="22">
        <f>INDEX(Data[],MATCH($A99,Data[Dist],0),MATCH(I$4,Data[#Headers],0))</f>
        <v>6239303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5626695</v>
      </c>
      <c r="I100" s="22">
        <f>INDEX(Data[],MATCH($A100,Data[Dist],0),MATCH(I$4,Data[#Headers],0))</f>
        <v>6928459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2962855</v>
      </c>
      <c r="I101" s="22">
        <f>INDEX(Data[],MATCH($A101,Data[Dist],0),MATCH(I$4,Data[#Headers],0))</f>
        <v>3775207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3027315</v>
      </c>
      <c r="I102" s="22">
        <f>INDEX(Data[],MATCH($A102,Data[Dist],0),MATCH(I$4,Data[#Headers],0))</f>
        <v>3764086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2950283</v>
      </c>
      <c r="I103" s="22">
        <f>INDEX(Data[],MATCH($A103,Data[Dist],0),MATCH(I$4,Data[#Headers],0))</f>
        <v>3709101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2867111</v>
      </c>
      <c r="I104" s="22">
        <f>INDEX(Data[],MATCH($A104,Data[Dist],0),MATCH(I$4,Data[#Headers],0))</f>
        <v>3535367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1145964</v>
      </c>
      <c r="I105" s="22">
        <f>INDEX(Data[],MATCH($A105,Data[Dist],0),MATCH(I$4,Data[#Headers],0))</f>
        <v>1612000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1711628</v>
      </c>
      <c r="I106" s="22">
        <f>INDEX(Data[],MATCH($A106,Data[Dist],0),MATCH(I$4,Data[#Headers],0))</f>
        <v>2283966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1918595</v>
      </c>
      <c r="I107" s="22">
        <f>INDEX(Data[],MATCH($A107,Data[Dist],0),MATCH(I$4,Data[#Headers],0))</f>
        <v>2513461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3215106</v>
      </c>
      <c r="I108" s="22">
        <f>INDEX(Data[],MATCH($A108,Data[Dist],0),MATCH(I$4,Data[#Headers],0))</f>
        <v>4015785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2780539</v>
      </c>
      <c r="I109" s="22">
        <f>INDEX(Data[],MATCH($A109,Data[Dist],0),MATCH(I$4,Data[#Headers],0))</f>
        <v>3670949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2330941</v>
      </c>
      <c r="I110" s="22">
        <f>INDEX(Data[],MATCH($A110,Data[Dist],0),MATCH(I$4,Data[#Headers],0))</f>
        <v>2963908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979451</v>
      </c>
      <c r="I111" s="22">
        <f>INDEX(Data[],MATCH($A111,Data[Dist],0),MATCH(I$4,Data[#Headers],0))</f>
        <v>1250060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6637593</v>
      </c>
      <c r="I112" s="22">
        <f>INDEX(Data[],MATCH($A112,Data[Dist],0),MATCH(I$4,Data[#Headers],0))</f>
        <v>8251864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1747660</v>
      </c>
      <c r="I113" s="22">
        <f>INDEX(Data[],MATCH($A113,Data[Dist],0),MATCH(I$4,Data[#Headers],0))</f>
        <v>2288784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7321155</v>
      </c>
      <c r="I114" s="22">
        <f>INDEX(Data[],MATCH($A114,Data[Dist],0),MATCH(I$4,Data[#Headers],0))</f>
        <v>9371130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5081169</v>
      </c>
      <c r="I115" s="22">
        <f>INDEX(Data[],MATCH($A115,Data[Dist],0),MATCH(I$4,Data[#Headers],0))</f>
        <v>6506942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22174942</v>
      </c>
      <c r="I116" s="22">
        <f>INDEX(Data[],MATCH($A116,Data[Dist],0),MATCH(I$4,Data[#Headers],0))</f>
        <v>27081671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11261368</v>
      </c>
      <c r="I117" s="22">
        <f>INDEX(Data[],MATCH($A117,Data[Dist],0),MATCH(I$4,Data[#Headers],0))</f>
        <v>13727057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2337405</v>
      </c>
      <c r="I118" s="22">
        <f>INDEX(Data[],MATCH($A118,Data[Dist],0),MATCH(I$4,Data[#Headers],0))</f>
        <v>2948842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1950802</v>
      </c>
      <c r="I119" s="22">
        <f>INDEX(Data[],MATCH($A119,Data[Dist],0),MATCH(I$4,Data[#Headers],0))</f>
        <v>2615944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2553789</v>
      </c>
      <c r="I120" s="22">
        <f>INDEX(Data[],MATCH($A120,Data[Dist],0),MATCH(I$4,Data[#Headers],0))</f>
        <v>3769680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1736097</v>
      </c>
      <c r="I121" s="22">
        <f>INDEX(Data[],MATCH($A121,Data[Dist],0),MATCH(I$4,Data[#Headers],0))</f>
        <v>2281257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7085947</v>
      </c>
      <c r="I122" s="22">
        <f>INDEX(Data[],MATCH($A122,Data[Dist],0),MATCH(I$4,Data[#Headers],0))</f>
        <v>8930440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798653</v>
      </c>
      <c r="I123" s="22">
        <f>INDEX(Data[],MATCH($A123,Data[Dist],0),MATCH(I$4,Data[#Headers],0))</f>
        <v>1059838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2665934</v>
      </c>
      <c r="I124" s="22">
        <f>INDEX(Data[],MATCH($A124,Data[Dist],0),MATCH(I$4,Data[#Headers],0))</f>
        <v>3467736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10197516</v>
      </c>
      <c r="I125" s="22">
        <f>INDEX(Data[],MATCH($A125,Data[Dist],0),MATCH(I$4,Data[#Headers],0))</f>
        <v>12482623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1170226</v>
      </c>
      <c r="I126" s="22">
        <f>INDEX(Data[],MATCH($A126,Data[Dist],0),MATCH(I$4,Data[#Headers],0))</f>
        <v>1617210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1360700</v>
      </c>
      <c r="I127" s="22">
        <f>INDEX(Data[],MATCH($A127,Data[Dist],0),MATCH(I$4,Data[#Headers],0))</f>
        <v>1907565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3099243</v>
      </c>
      <c r="I128" s="22">
        <f>INDEX(Data[],MATCH($A128,Data[Dist],0),MATCH(I$4,Data[#Headers],0))</f>
        <v>3900606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736615</v>
      </c>
      <c r="I129" s="22">
        <f>INDEX(Data[],MATCH($A129,Data[Dist],0),MATCH(I$4,Data[#Headers],0))</f>
        <v>1118895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8076116</v>
      </c>
      <c r="I130" s="22">
        <f>INDEX(Data[],MATCH($A130,Data[Dist],0),MATCH(I$4,Data[#Headers],0))</f>
        <v>10025776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2151126</v>
      </c>
      <c r="I131" s="22">
        <f>INDEX(Data[],MATCH($A131,Data[Dist],0),MATCH(I$4,Data[#Headers],0))</f>
        <v>2746693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3406538</v>
      </c>
      <c r="I132" s="22">
        <f>INDEX(Data[],MATCH($A132,Data[Dist],0),MATCH(I$4,Data[#Headers],0))</f>
        <v>4315017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1962485</v>
      </c>
      <c r="I133" s="22">
        <f>INDEX(Data[],MATCH($A133,Data[Dist],0),MATCH(I$4,Data[#Headers],0))</f>
        <v>2536321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2210611</v>
      </c>
      <c r="I134" s="22">
        <f>INDEX(Data[],MATCH($A134,Data[Dist],0),MATCH(I$4,Data[#Headers],0))</f>
        <v>2974024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1584344</v>
      </c>
      <c r="I135" s="22">
        <f>INDEX(Data[],MATCH($A135,Data[Dist],0),MATCH(I$4,Data[#Headers],0))</f>
        <v>2032112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811932</v>
      </c>
      <c r="I136" s="22">
        <f>INDEX(Data[],MATCH($A136,Data[Dist],0),MATCH(I$4,Data[#Headers],0))</f>
        <v>1082366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6314505</v>
      </c>
      <c r="I137" s="22">
        <f>INDEX(Data[],MATCH($A137,Data[Dist],0),MATCH(I$4,Data[#Headers],0))</f>
        <v>7812340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6744686</v>
      </c>
      <c r="I138" s="22">
        <f>INDEX(Data[],MATCH($A138,Data[Dist],0),MATCH(I$4,Data[#Headers],0))</f>
        <v>8473870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593582</v>
      </c>
      <c r="I139" s="22">
        <f>INDEX(Data[],MATCH($A139,Data[Dist],0),MATCH(I$4,Data[#Headers],0))</f>
        <v>1005186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2243591</v>
      </c>
      <c r="I140" s="22">
        <f>INDEX(Data[],MATCH($A140,Data[Dist],0),MATCH(I$4,Data[#Headers],0))</f>
        <v>3060670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2610097</v>
      </c>
      <c r="I141" s="22">
        <f>INDEX(Data[],MATCH($A141,Data[Dist],0),MATCH(I$4,Data[#Headers],0))</f>
        <v>3413771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2293221</v>
      </c>
      <c r="I142" s="22">
        <f>INDEX(Data[],MATCH($A142,Data[Dist],0),MATCH(I$4,Data[#Headers],0))</f>
        <v>3018030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5382113</v>
      </c>
      <c r="I143" s="22">
        <f>INDEX(Data[],MATCH($A143,Data[Dist],0),MATCH(I$4,Data[#Headers],0))</f>
        <v>6871637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1378099</v>
      </c>
      <c r="I144" s="22">
        <f>INDEX(Data[],MATCH($A144,Data[Dist],0),MATCH(I$4,Data[#Headers],0))</f>
        <v>1917544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3822006</v>
      </c>
      <c r="I145" s="22">
        <f>INDEX(Data[],MATCH($A145,Data[Dist],0),MATCH(I$4,Data[#Headers],0))</f>
        <v>4710744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6114440</v>
      </c>
      <c r="I146" s="22">
        <f>INDEX(Data[],MATCH($A146,Data[Dist],0),MATCH(I$4,Data[#Headers],0))</f>
        <v>7778557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7525757</v>
      </c>
      <c r="I147" s="22">
        <f>INDEX(Data[],MATCH($A147,Data[Dist],0),MATCH(I$4,Data[#Headers],0))</f>
        <v>9444833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20043995</v>
      </c>
      <c r="I148" s="22">
        <f>INDEX(Data[],MATCH($A148,Data[Dist],0),MATCH(I$4,Data[#Headers],0))</f>
        <v>24102077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4263298</v>
      </c>
      <c r="I149" s="22">
        <f>INDEX(Data[],MATCH($A149,Data[Dist],0),MATCH(I$4,Data[#Headers],0))</f>
        <v>5304918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63293170</v>
      </c>
      <c r="I150" s="22">
        <f>INDEX(Data[],MATCH($A150,Data[Dist],0),MATCH(I$4,Data[#Headers],0))</f>
        <v>80431646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5482048</v>
      </c>
      <c r="I151" s="22">
        <f>INDEX(Data[],MATCH($A151,Data[Dist],0),MATCH(I$4,Data[#Headers],0))</f>
        <v>6828891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2851918</v>
      </c>
      <c r="I152" s="22">
        <f>INDEX(Data[],MATCH($A152,Data[Dist],0),MATCH(I$4,Data[#Headers],0))</f>
        <v>3508969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2796421</v>
      </c>
      <c r="I153" s="22">
        <f>INDEX(Data[],MATCH($A153,Data[Dist],0),MATCH(I$4,Data[#Headers],0))</f>
        <v>3713811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2322201</v>
      </c>
      <c r="I154" s="22">
        <f>INDEX(Data[],MATCH($A154,Data[Dist],0),MATCH(I$4,Data[#Headers],0))</f>
        <v>2903667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5484680</v>
      </c>
      <c r="I155" s="22">
        <f>INDEX(Data[],MATCH($A155,Data[Dist],0),MATCH(I$4,Data[#Headers],0))</f>
        <v>7090809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4719026</v>
      </c>
      <c r="I156" s="22">
        <f>INDEX(Data[],MATCH($A156,Data[Dist],0),MATCH(I$4,Data[#Headers],0))</f>
        <v>5664149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35841561</v>
      </c>
      <c r="I157" s="22">
        <f>INDEX(Data[],MATCH($A157,Data[Dist],0),MATCH(I$4,Data[#Headers],0))</f>
        <v>44222261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12819241</v>
      </c>
      <c r="I158" s="22">
        <f>INDEX(Data[],MATCH($A158,Data[Dist],0),MATCH(I$4,Data[#Headers],0))</f>
        <v>15231773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1542275</v>
      </c>
      <c r="I159" s="22">
        <f>INDEX(Data[],MATCH($A159,Data[Dist],0),MATCH(I$4,Data[#Headers],0))</f>
        <v>1987059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2259146</v>
      </c>
      <c r="I160" s="22">
        <f>INDEX(Data[],MATCH($A160,Data[Dist],0),MATCH(I$4,Data[#Headers],0))</f>
        <v>2804388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10588504</v>
      </c>
      <c r="I161" s="22">
        <f>INDEX(Data[],MATCH($A161,Data[Dist],0),MATCH(I$4,Data[#Headers],0))</f>
        <v>12848745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2526780</v>
      </c>
      <c r="I162" s="22">
        <f>INDEX(Data[],MATCH($A162,Data[Dist],0),MATCH(I$4,Data[#Headers],0))</f>
        <v>3331901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1986808</v>
      </c>
      <c r="I163" s="22">
        <f>INDEX(Data[],MATCH($A163,Data[Dist],0),MATCH(I$4,Data[#Headers],0))</f>
        <v>2398715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1184729</v>
      </c>
      <c r="I164" s="22">
        <f>INDEX(Data[],MATCH($A164,Data[Dist],0),MATCH(I$4,Data[#Headers],0))</f>
        <v>1568871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2964554</v>
      </c>
      <c r="I165" s="22">
        <f>INDEX(Data[],MATCH($A165,Data[Dist],0),MATCH(I$4,Data[#Headers],0))</f>
        <v>3745026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2446073</v>
      </c>
      <c r="I166" s="22">
        <f>INDEX(Data[],MATCH($A166,Data[Dist],0),MATCH(I$4,Data[#Headers],0))</f>
        <v>3212911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11308100</v>
      </c>
      <c r="I167" s="22">
        <f>INDEX(Data[],MATCH($A167,Data[Dist],0),MATCH(I$4,Data[#Headers],0))</f>
        <v>14106664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2326011</v>
      </c>
      <c r="I168" s="22">
        <f>INDEX(Data[],MATCH($A168,Data[Dist],0),MATCH(I$4,Data[#Headers],0))</f>
        <v>2977778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10670362</v>
      </c>
      <c r="I169" s="22">
        <f>INDEX(Data[],MATCH($A169,Data[Dist],0),MATCH(I$4,Data[#Headers],0))</f>
        <v>13730581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3569417</v>
      </c>
      <c r="I170" s="22">
        <f>INDEX(Data[],MATCH($A170,Data[Dist],0),MATCH(I$4,Data[#Headers],0))</f>
        <v>4474951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40512543</v>
      </c>
      <c r="I171" s="22">
        <f>INDEX(Data[],MATCH($A171,Data[Dist],0),MATCH(I$4,Data[#Headers],0))</f>
        <v>49443785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3608931</v>
      </c>
      <c r="I172" s="22">
        <f>INDEX(Data[],MATCH($A172,Data[Dist],0),MATCH(I$4,Data[#Headers],0))</f>
        <v>4463664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2795138</v>
      </c>
      <c r="I173" s="22">
        <f>INDEX(Data[],MATCH($A173,Data[Dist],0),MATCH(I$4,Data[#Headers],0))</f>
        <v>3547060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1689097</v>
      </c>
      <c r="I174" s="22">
        <f>INDEX(Data[],MATCH($A174,Data[Dist],0),MATCH(I$4,Data[#Headers],0))</f>
        <v>2198768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3546020</v>
      </c>
      <c r="I175" s="22">
        <f>INDEX(Data[],MATCH($A175,Data[Dist],0),MATCH(I$4,Data[#Headers],0))</f>
        <v>4533191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167958</v>
      </c>
      <c r="I176" s="22">
        <f>INDEX(Data[],MATCH($A176,Data[Dist],0),MATCH(I$4,Data[#Headers],0))</f>
        <v>370213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1964180</v>
      </c>
      <c r="I177" s="22">
        <f>INDEX(Data[],MATCH($A177,Data[Dist],0),MATCH(I$4,Data[#Headers],0))</f>
        <v>2598517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4192792</v>
      </c>
      <c r="I178" s="22">
        <f>INDEX(Data[],MATCH($A178,Data[Dist],0),MATCH(I$4,Data[#Headers],0))</f>
        <v>5037884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2368791</v>
      </c>
      <c r="I179" s="22">
        <f>INDEX(Data[],MATCH($A179,Data[Dist],0),MATCH(I$4,Data[#Headers],0))</f>
        <v>3093491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2320642</v>
      </c>
      <c r="I180" s="22">
        <f>INDEX(Data[],MATCH($A180,Data[Dist],0),MATCH(I$4,Data[#Headers],0))</f>
        <v>3191047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2242782</v>
      </c>
      <c r="I181" s="22">
        <f>INDEX(Data[],MATCH($A181,Data[Dist],0),MATCH(I$4,Data[#Headers],0))</f>
        <v>2991104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7823671</v>
      </c>
      <c r="I182" s="22">
        <f>INDEX(Data[],MATCH($A182,Data[Dist],0),MATCH(I$4,Data[#Headers],0))</f>
        <v>9548935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2673492</v>
      </c>
      <c r="I183" s="22">
        <f>INDEX(Data[],MATCH($A183,Data[Dist],0),MATCH(I$4,Data[#Headers],0))</f>
        <v>3575520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1259848</v>
      </c>
      <c r="I184" s="22">
        <f>INDEX(Data[],MATCH($A184,Data[Dist],0),MATCH(I$4,Data[#Headers],0))</f>
        <v>1818666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11634886</v>
      </c>
      <c r="I185" s="22">
        <f>INDEX(Data[],MATCH($A185,Data[Dist],0),MATCH(I$4,Data[#Headers],0))</f>
        <v>14163386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35543437</v>
      </c>
      <c r="I186" s="22">
        <f>INDEX(Data[],MATCH($A186,Data[Dist],0),MATCH(I$4,Data[#Headers],0))</f>
        <v>42273302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2528891</v>
      </c>
      <c r="I187" s="22">
        <f>INDEX(Data[],MATCH($A187,Data[Dist],0),MATCH(I$4,Data[#Headers],0))</f>
        <v>3175803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18669739</v>
      </c>
      <c r="I188" s="22">
        <f>INDEX(Data[],MATCH($A188,Data[Dist],0),MATCH(I$4,Data[#Headers],0))</f>
        <v>23077930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6948096</v>
      </c>
      <c r="I189" s="22">
        <f>INDEX(Data[],MATCH($A189,Data[Dist],0),MATCH(I$4,Data[#Headers],0))</f>
        <v>8799180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3810219</v>
      </c>
      <c r="I190" s="22">
        <f>INDEX(Data[],MATCH($A190,Data[Dist],0),MATCH(I$4,Data[#Headers],0))</f>
        <v>4720796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2105383</v>
      </c>
      <c r="I191" s="22">
        <f>INDEX(Data[],MATCH($A191,Data[Dist],0),MATCH(I$4,Data[#Headers],0))</f>
        <v>2588575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2324290</v>
      </c>
      <c r="I192" s="22">
        <f>INDEX(Data[],MATCH($A192,Data[Dist],0),MATCH(I$4,Data[#Headers],0))</f>
        <v>2993806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6485223</v>
      </c>
      <c r="I193" s="22">
        <f>INDEX(Data[],MATCH($A193,Data[Dist],0),MATCH(I$4,Data[#Headers],0))</f>
        <v>8146144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3945194</v>
      </c>
      <c r="I194" s="22">
        <f>INDEX(Data[],MATCH($A194,Data[Dist],0),MATCH(I$4,Data[#Headers],0))</f>
        <v>4939545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4259721</v>
      </c>
      <c r="I195" s="22">
        <f>INDEX(Data[],MATCH($A195,Data[Dist],0),MATCH(I$4,Data[#Headers],0))</f>
        <v>5319803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1723867</v>
      </c>
      <c r="I196" s="22">
        <f>INDEX(Data[],MATCH($A196,Data[Dist],0),MATCH(I$4,Data[#Headers],0))</f>
        <v>2368601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4797151</v>
      </c>
      <c r="I197" s="22">
        <f>INDEX(Data[],MATCH($A197,Data[Dist],0),MATCH(I$4,Data[#Headers],0))</f>
        <v>6040577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1835573</v>
      </c>
      <c r="I198" s="22">
        <f>INDEX(Data[],MATCH($A198,Data[Dist],0),MATCH(I$4,Data[#Headers],0))</f>
        <v>2321209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1310329</v>
      </c>
      <c r="I199" s="22">
        <f>INDEX(Data[],MATCH($A199,Data[Dist],0),MATCH(I$4,Data[#Headers],0))</f>
        <v>1586554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1020051</v>
      </c>
      <c r="I200" s="22">
        <f>INDEX(Data[],MATCH($A200,Data[Dist],0),MATCH(I$4,Data[#Headers],0))</f>
        <v>1283372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1042957</v>
      </c>
      <c r="I201" s="22">
        <f>INDEX(Data[],MATCH($A201,Data[Dist],0),MATCH(I$4,Data[#Headers],0))</f>
        <v>1349260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2448628</v>
      </c>
      <c r="I202" s="22">
        <f>INDEX(Data[],MATCH($A202,Data[Dist],0),MATCH(I$4,Data[#Headers],0))</f>
        <v>3329216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10239678</v>
      </c>
      <c r="I203" s="22">
        <f>INDEX(Data[],MATCH($A203,Data[Dist],0),MATCH(I$4,Data[#Headers],0))</f>
        <v>12578493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5918420</v>
      </c>
      <c r="I204" s="22">
        <f>INDEX(Data[],MATCH($A204,Data[Dist],0),MATCH(I$4,Data[#Headers],0))</f>
        <v>7347493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1309559</v>
      </c>
      <c r="I205" s="22">
        <f>INDEX(Data[],MATCH($A205,Data[Dist],0),MATCH(I$4,Data[#Headers],0))</f>
        <v>1631615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27119574</v>
      </c>
      <c r="I206" s="22">
        <f>INDEX(Data[],MATCH($A206,Data[Dist],0),MATCH(I$4,Data[#Headers],0))</f>
        <v>33239306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2993876</v>
      </c>
      <c r="I207" s="22">
        <f>INDEX(Data[],MATCH($A207,Data[Dist],0),MATCH(I$4,Data[#Headers],0))</f>
        <v>3777863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7857942</v>
      </c>
      <c r="I208" s="22">
        <f>INDEX(Data[],MATCH($A208,Data[Dist],0),MATCH(I$4,Data[#Headers],0))</f>
        <v>9759451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1722277</v>
      </c>
      <c r="I209" s="22">
        <f>INDEX(Data[],MATCH($A209,Data[Dist],0),MATCH(I$4,Data[#Headers],0))</f>
        <v>2388128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3836952</v>
      </c>
      <c r="I210" s="22">
        <f>INDEX(Data[],MATCH($A210,Data[Dist],0),MATCH(I$4,Data[#Headers],0))</f>
        <v>5028449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2967776</v>
      </c>
      <c r="I211" s="22">
        <f>INDEX(Data[],MATCH($A211,Data[Dist],0),MATCH(I$4,Data[#Headers],0))</f>
        <v>3609437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17780206</v>
      </c>
      <c r="I212" s="22">
        <f>INDEX(Data[],MATCH($A212,Data[Dist],0),MATCH(I$4,Data[#Headers],0))</f>
        <v>21297586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3553862</v>
      </c>
      <c r="I213" s="22">
        <f>INDEX(Data[],MATCH($A213,Data[Dist],0),MATCH(I$4,Data[#Headers],0))</f>
        <v>4629896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2491408</v>
      </c>
      <c r="I214" s="22">
        <f>INDEX(Data[],MATCH($A214,Data[Dist],0),MATCH(I$4,Data[#Headers],0))</f>
        <v>3271544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6104535</v>
      </c>
      <c r="I215" s="22">
        <f>INDEX(Data[],MATCH($A215,Data[Dist],0),MATCH(I$4,Data[#Headers],0))</f>
        <v>7529829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2103828</v>
      </c>
      <c r="I216" s="22">
        <f>INDEX(Data[],MATCH($A216,Data[Dist],0),MATCH(I$4,Data[#Headers],0))</f>
        <v>2775225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2795393</v>
      </c>
      <c r="I217" s="22">
        <f>INDEX(Data[],MATCH($A217,Data[Dist],0),MATCH(I$4,Data[#Headers],0))</f>
        <v>3548486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595332</v>
      </c>
      <c r="I218" s="22">
        <f>INDEX(Data[],MATCH($A218,Data[Dist],0),MATCH(I$4,Data[#Headers],0))</f>
        <v>973102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10328645</v>
      </c>
      <c r="I219" s="22">
        <f>INDEX(Data[],MATCH($A219,Data[Dist],0),MATCH(I$4,Data[#Headers],0))</f>
        <v>12647653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14791175</v>
      </c>
      <c r="I220" s="22">
        <f>INDEX(Data[],MATCH($A220,Data[Dist],0),MATCH(I$4,Data[#Headers],0))</f>
        <v>18704227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1927834</v>
      </c>
      <c r="I221" s="22">
        <f>INDEX(Data[],MATCH($A221,Data[Dist],0),MATCH(I$4,Data[#Headers],0))</f>
        <v>2562476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2316150</v>
      </c>
      <c r="I222" s="22">
        <f>INDEX(Data[],MATCH($A222,Data[Dist],0),MATCH(I$4,Data[#Headers],0))</f>
        <v>3015864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19732082</v>
      </c>
      <c r="I223" s="22">
        <f>INDEX(Data[],MATCH($A223,Data[Dist],0),MATCH(I$4,Data[#Headers],0))</f>
        <v>23708759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3021401</v>
      </c>
      <c r="I224" s="22">
        <f>INDEX(Data[],MATCH($A224,Data[Dist],0),MATCH(I$4,Data[#Headers],0))</f>
        <v>3913723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4296157</v>
      </c>
      <c r="I225" s="22">
        <f>INDEX(Data[],MATCH($A225,Data[Dist],0),MATCH(I$4,Data[#Headers],0))</f>
        <v>5565112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8423063</v>
      </c>
      <c r="I226" s="22">
        <f>INDEX(Data[],MATCH($A226,Data[Dist],0),MATCH(I$4,Data[#Headers],0))</f>
        <v>10017498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2546795</v>
      </c>
      <c r="I227" s="22">
        <f>INDEX(Data[],MATCH($A227,Data[Dist],0),MATCH(I$4,Data[#Headers],0))</f>
        <v>3368796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-1052343</v>
      </c>
      <c r="I228" s="22">
        <f>INDEX(Data[],MATCH($A228,Data[Dist],0),MATCH(I$4,Data[#Headers],0))</f>
        <v>369026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1101426</v>
      </c>
      <c r="I229" s="22">
        <f>INDEX(Data[],MATCH($A229,Data[Dist],0),MATCH(I$4,Data[#Headers],0))</f>
        <v>1425578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554847</v>
      </c>
      <c r="I230" s="22">
        <f>INDEX(Data[],MATCH($A230,Data[Dist],0),MATCH(I$4,Data[#Headers],0))</f>
        <v>816500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4290976</v>
      </c>
      <c r="I231" s="22">
        <f>INDEX(Data[],MATCH($A231,Data[Dist],0),MATCH(I$4,Data[#Headers],0))</f>
        <v>5503119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12669555</v>
      </c>
      <c r="I232" s="22">
        <f>INDEX(Data[],MATCH($A232,Data[Dist],0),MATCH(I$4,Data[#Headers],0))</f>
        <v>15614030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32614992</v>
      </c>
      <c r="I233" s="22">
        <f>INDEX(Data[],MATCH($A233,Data[Dist],0),MATCH(I$4,Data[#Headers],0))</f>
        <v>38717360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2703953</v>
      </c>
      <c r="I234" s="22">
        <f>INDEX(Data[],MATCH($A234,Data[Dist],0),MATCH(I$4,Data[#Headers],0))</f>
        <v>3603213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884145</v>
      </c>
      <c r="I235" s="22">
        <f>INDEX(Data[],MATCH($A235,Data[Dist],0),MATCH(I$4,Data[#Headers],0))</f>
        <v>1148993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1103332</v>
      </c>
      <c r="I236" s="22">
        <f>INDEX(Data[],MATCH($A236,Data[Dist],0),MATCH(I$4,Data[#Headers],0))</f>
        <v>1870738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2647196</v>
      </c>
      <c r="I237" s="22">
        <f>INDEX(Data[],MATCH($A237,Data[Dist],0),MATCH(I$4,Data[#Headers],0))</f>
        <v>3444622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9679431</v>
      </c>
      <c r="I238" s="22">
        <f>INDEX(Data[],MATCH($A238,Data[Dist],0),MATCH(I$4,Data[#Headers],0))</f>
        <v>12399751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11985080</v>
      </c>
      <c r="I239" s="22">
        <f>INDEX(Data[],MATCH($A239,Data[Dist],0),MATCH(I$4,Data[#Headers],0))</f>
        <v>14361564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25546078</v>
      </c>
      <c r="I240" s="22">
        <f>INDEX(Data[],MATCH($A240,Data[Dist],0),MATCH(I$4,Data[#Headers],0))</f>
        <v>31739685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3630819</v>
      </c>
      <c r="I241" s="22">
        <f>INDEX(Data[],MATCH($A241,Data[Dist],0),MATCH(I$4,Data[#Headers],0))</f>
        <v>4467421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1304051</v>
      </c>
      <c r="I242" s="22">
        <f>INDEX(Data[],MATCH($A242,Data[Dist],0),MATCH(I$4,Data[#Headers],0))</f>
        <v>2266431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4609226</v>
      </c>
      <c r="I243" s="22">
        <f>INDEX(Data[],MATCH($A243,Data[Dist],0),MATCH(I$4,Data[#Headers],0))</f>
        <v>5521085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5366761</v>
      </c>
      <c r="I244" s="22">
        <f>INDEX(Data[],MATCH($A244,Data[Dist],0),MATCH(I$4,Data[#Headers],0))</f>
        <v>6686015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1647770</v>
      </c>
      <c r="I245" s="22">
        <f>INDEX(Data[],MATCH($A245,Data[Dist],0),MATCH(I$4,Data[#Headers],0))</f>
        <v>2430493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5496449</v>
      </c>
      <c r="I246" s="22">
        <f>INDEX(Data[],MATCH($A246,Data[Dist],0),MATCH(I$4,Data[#Headers],0))</f>
        <v>6877163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770174</v>
      </c>
      <c r="I247" s="22">
        <f>INDEX(Data[],MATCH($A247,Data[Dist],0),MATCH(I$4,Data[#Headers],0))</f>
        <v>1221522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764507</v>
      </c>
      <c r="I248" s="22">
        <f>INDEX(Data[],MATCH($A248,Data[Dist],0),MATCH(I$4,Data[#Headers],0))</f>
        <v>1273296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4300516</v>
      </c>
      <c r="I249" s="22">
        <f>INDEX(Data[],MATCH($A249,Data[Dist],0),MATCH(I$4,Data[#Headers],0))</f>
        <v>5526898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4703795</v>
      </c>
      <c r="I250" s="22">
        <f>INDEX(Data[],MATCH($A250,Data[Dist],0),MATCH(I$4,Data[#Headers],0))</f>
        <v>5995516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1712298</v>
      </c>
      <c r="I251" s="22">
        <f>INDEX(Data[],MATCH($A251,Data[Dist],0),MATCH(I$4,Data[#Headers],0))</f>
        <v>2255702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1107514</v>
      </c>
      <c r="I252" s="22">
        <f>INDEX(Data[],MATCH($A252,Data[Dist],0),MATCH(I$4,Data[#Headers],0))</f>
        <v>1388697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2282039</v>
      </c>
      <c r="I253" s="22">
        <f>INDEX(Data[],MATCH($A253,Data[Dist],0),MATCH(I$4,Data[#Headers],0))</f>
        <v>3054488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2180034</v>
      </c>
      <c r="I254" s="22">
        <f>INDEX(Data[],MATCH($A254,Data[Dist],0),MATCH(I$4,Data[#Headers],0))</f>
        <v>3673334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1525570</v>
      </c>
      <c r="I255" s="22">
        <f>INDEX(Data[],MATCH($A255,Data[Dist],0),MATCH(I$4,Data[#Headers],0))</f>
        <v>2025967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905537</v>
      </c>
      <c r="I256" s="22">
        <f>INDEX(Data[],MATCH($A256,Data[Dist],0),MATCH(I$4,Data[#Headers],0))</f>
        <v>1202199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5628497</v>
      </c>
      <c r="I257" s="22">
        <f>INDEX(Data[],MATCH($A257,Data[Dist],0),MATCH(I$4,Data[#Headers],0))</f>
        <v>7442850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1143111</v>
      </c>
      <c r="I258" s="22">
        <f>INDEX(Data[],MATCH($A258,Data[Dist],0),MATCH(I$4,Data[#Headers],0))</f>
        <v>1515580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3035615</v>
      </c>
      <c r="I259" s="22">
        <f>INDEX(Data[],MATCH($A259,Data[Dist],0),MATCH(I$4,Data[#Headers],0))</f>
        <v>4074732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5796497</v>
      </c>
      <c r="I260" s="22">
        <f>INDEX(Data[],MATCH($A260,Data[Dist],0),MATCH(I$4,Data[#Headers],0))</f>
        <v>7271886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5306131</v>
      </c>
      <c r="I261" s="22">
        <f>INDEX(Data[],MATCH($A261,Data[Dist],0),MATCH(I$4,Data[#Headers],0))</f>
        <v>6715440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3228794</v>
      </c>
      <c r="I262" s="22">
        <f>INDEX(Data[],MATCH($A262,Data[Dist],0),MATCH(I$4,Data[#Headers],0))</f>
        <v>4216290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1788404</v>
      </c>
      <c r="I263" s="22">
        <f>INDEX(Data[],MATCH($A263,Data[Dist],0),MATCH(I$4,Data[#Headers],0))</f>
        <v>2311787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2903270</v>
      </c>
      <c r="I264" s="22">
        <f>INDEX(Data[],MATCH($A264,Data[Dist],0),MATCH(I$4,Data[#Headers],0))</f>
        <v>3617773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7293686</v>
      </c>
      <c r="I265" s="22">
        <f>INDEX(Data[],MATCH($A265,Data[Dist],0),MATCH(I$4,Data[#Headers],0))</f>
        <v>9333653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102119554</v>
      </c>
      <c r="I266" s="22">
        <f>INDEX(Data[],MATCH($A266,Data[Dist],0),MATCH(I$4,Data[#Headers],0))</f>
        <v>120915914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1920672</v>
      </c>
      <c r="I267" s="22">
        <f>INDEX(Data[],MATCH($A267,Data[Dist],0),MATCH(I$4,Data[#Headers],0))</f>
        <v>2590039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3808093</v>
      </c>
      <c r="I268" s="22">
        <f>INDEX(Data[],MATCH($A268,Data[Dist],0),MATCH(I$4,Data[#Headers],0))</f>
        <v>5062752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6744762</v>
      </c>
      <c r="I269" s="22">
        <f>INDEX(Data[],MATCH($A269,Data[Dist],0),MATCH(I$4,Data[#Headers],0))</f>
        <v>8403042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3147936</v>
      </c>
      <c r="I270" s="22">
        <f>INDEX(Data[],MATCH($A270,Data[Dist],0),MATCH(I$4,Data[#Headers],0))</f>
        <v>3824559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2551713</v>
      </c>
      <c r="I271" s="22">
        <f>INDEX(Data[],MATCH($A271,Data[Dist],0),MATCH(I$4,Data[#Headers],0))</f>
        <v>3434288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2078661</v>
      </c>
      <c r="I272" s="22">
        <f>INDEX(Data[],MATCH($A272,Data[Dist],0),MATCH(I$4,Data[#Headers],0))</f>
        <v>2762169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1134808</v>
      </c>
      <c r="I273" s="22">
        <f>INDEX(Data[],MATCH($A273,Data[Dist],0),MATCH(I$4,Data[#Headers],0))</f>
        <v>1409324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9595988</v>
      </c>
      <c r="I274" s="22">
        <f>INDEX(Data[],MATCH($A274,Data[Dist],0),MATCH(I$4,Data[#Headers],0))</f>
        <v>11608768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2564754</v>
      </c>
      <c r="I275" s="22">
        <f>INDEX(Data[],MATCH($A275,Data[Dist],0),MATCH(I$4,Data[#Headers],0))</f>
        <v>3303144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39339542</v>
      </c>
      <c r="I276" s="22">
        <f>INDEX(Data[],MATCH($A276,Data[Dist],0),MATCH(I$4,Data[#Headers],0))</f>
        <v>47639589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10892124</v>
      </c>
      <c r="I277" s="22">
        <f>INDEX(Data[],MATCH($A277,Data[Dist],0),MATCH(I$4,Data[#Headers],0))</f>
        <v>13672978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1206133</v>
      </c>
      <c r="I278" s="22">
        <f>INDEX(Data[],MATCH($A278,Data[Dist],0),MATCH(I$4,Data[#Headers],0))</f>
        <v>2752042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2121099</v>
      </c>
      <c r="I279" s="22">
        <f>INDEX(Data[],MATCH($A279,Data[Dist],0),MATCH(I$4,Data[#Headers],0))</f>
        <v>2672058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1066643</v>
      </c>
      <c r="I280" s="22">
        <f>INDEX(Data[],MATCH($A280,Data[Dist],0),MATCH(I$4,Data[#Headers],0))</f>
        <v>1341713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3172102</v>
      </c>
      <c r="I281" s="22">
        <f>INDEX(Data[],MATCH($A281,Data[Dist],0),MATCH(I$4,Data[#Headers],0))</f>
        <v>4015360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17905532</v>
      </c>
      <c r="I282" s="22">
        <f>INDEX(Data[],MATCH($A282,Data[Dist],0),MATCH(I$4,Data[#Headers],0))</f>
        <v>21381709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644855</v>
      </c>
      <c r="I283" s="22">
        <f>INDEX(Data[],MATCH($A283,Data[Dist],0),MATCH(I$4,Data[#Headers],0))</f>
        <v>818144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4221254</v>
      </c>
      <c r="I284" s="22">
        <f>INDEX(Data[],MATCH($A284,Data[Dist],0),MATCH(I$4,Data[#Headers],0))</f>
        <v>5455698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3791459</v>
      </c>
      <c r="I285" s="22">
        <f>INDEX(Data[],MATCH($A285,Data[Dist],0),MATCH(I$4,Data[#Headers],0))</f>
        <v>4836898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4689627</v>
      </c>
      <c r="I286" s="22">
        <f>INDEX(Data[],MATCH($A286,Data[Dist],0),MATCH(I$4,Data[#Headers],0))</f>
        <v>5772057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2639716</v>
      </c>
      <c r="I287" s="22">
        <f>INDEX(Data[],MATCH($A287,Data[Dist],0),MATCH(I$4,Data[#Headers],0))</f>
        <v>3316960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3444608</v>
      </c>
      <c r="I288" s="22">
        <f>INDEX(Data[],MATCH($A288,Data[Dist],0),MATCH(I$4,Data[#Headers],0))</f>
        <v>4368933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1376609</v>
      </c>
      <c r="I289" s="22">
        <f>INDEX(Data[],MATCH($A289,Data[Dist],0),MATCH(I$4,Data[#Headers],0))</f>
        <v>1746141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2253875</v>
      </c>
      <c r="I290" s="22">
        <f>INDEX(Data[],MATCH($A290,Data[Dist],0),MATCH(I$4,Data[#Headers],0))</f>
        <v>2781480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1423248</v>
      </c>
      <c r="I291" s="22">
        <f>INDEX(Data[],MATCH($A291,Data[Dist],0),MATCH(I$4,Data[#Headers],0))</f>
        <v>1903472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1767006</v>
      </c>
      <c r="I292" s="22">
        <f>INDEX(Data[],MATCH($A292,Data[Dist],0),MATCH(I$4,Data[#Headers],0))</f>
        <v>2179361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569622</v>
      </c>
      <c r="I293" s="22">
        <f>INDEX(Data[],MATCH($A293,Data[Dist],0),MATCH(I$4,Data[#Headers],0))</f>
        <v>775790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3560824</v>
      </c>
      <c r="I294" s="22">
        <f>INDEX(Data[],MATCH($A294,Data[Dist],0),MATCH(I$4,Data[#Headers],0))</f>
        <v>4460758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866724</v>
      </c>
      <c r="I295" s="22">
        <f>INDEX(Data[],MATCH($A295,Data[Dist],0),MATCH(I$4,Data[#Headers],0))</f>
        <v>1493902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16468981</v>
      </c>
      <c r="I296" s="22">
        <f>INDEX(Data[],MATCH($A296,Data[Dist],0),MATCH(I$4,Data[#Headers],0))</f>
        <v>20767449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4658476</v>
      </c>
      <c r="I297" s="22">
        <f>INDEX(Data[],MATCH($A297,Data[Dist],0),MATCH(I$4,Data[#Headers],0))</f>
        <v>5891641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3861961</v>
      </c>
      <c r="I298" s="22">
        <f>INDEX(Data[],MATCH($A298,Data[Dist],0),MATCH(I$4,Data[#Headers],0))</f>
        <v>4888473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1322377</v>
      </c>
      <c r="I299" s="22">
        <f>INDEX(Data[],MATCH($A299,Data[Dist],0),MATCH(I$4,Data[#Headers],0))</f>
        <v>1685621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8213198</v>
      </c>
      <c r="I300" s="22">
        <f>INDEX(Data[],MATCH($A300,Data[Dist],0),MATCH(I$4,Data[#Headers],0))</f>
        <v>10272158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2469209</v>
      </c>
      <c r="I301" s="22">
        <f>INDEX(Data[],MATCH($A301,Data[Dist],0),MATCH(I$4,Data[#Headers],0))</f>
        <v>3144392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3421982</v>
      </c>
      <c r="I302" s="22">
        <f>INDEX(Data[],MATCH($A302,Data[Dist],0),MATCH(I$4,Data[#Headers],0))</f>
        <v>4488328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2896353</v>
      </c>
      <c r="I303" s="22">
        <f>INDEX(Data[],MATCH($A303,Data[Dist],0),MATCH(I$4,Data[#Headers],0))</f>
        <v>3646831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3670500</v>
      </c>
      <c r="I304" s="22">
        <f>INDEX(Data[],MATCH($A304,Data[Dist],0),MATCH(I$4,Data[#Headers],0))</f>
        <v>4579940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9363469</v>
      </c>
      <c r="I305" s="22">
        <f>INDEX(Data[],MATCH($A305,Data[Dist],0),MATCH(I$4,Data[#Headers],0))</f>
        <v>11531725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70814093</v>
      </c>
      <c r="I306" s="22">
        <f>INDEX(Data[],MATCH($A306,Data[Dist],0),MATCH(I$4,Data[#Headers],0))</f>
        <v>84134134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56425436</v>
      </c>
      <c r="I307" s="22">
        <f>INDEX(Data[],MATCH($A307,Data[Dist],0),MATCH(I$4,Data[#Headers],0))</f>
        <v>69094713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10963180</v>
      </c>
      <c r="I308" s="22">
        <f>INDEX(Data[],MATCH($A308,Data[Dist],0),MATCH(I$4,Data[#Headers],0))</f>
        <v>13747854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2472393</v>
      </c>
      <c r="I309" s="22">
        <f>INDEX(Data[],MATCH($A309,Data[Dist],0),MATCH(I$4,Data[#Headers],0))</f>
        <v>3313112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9878064</v>
      </c>
      <c r="I310" s="22">
        <f>INDEX(Data[],MATCH($A310,Data[Dist],0),MATCH(I$4,Data[#Headers],0))</f>
        <v>12257328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1086438</v>
      </c>
      <c r="I311" s="22">
        <f>INDEX(Data[],MATCH($A311,Data[Dist],0),MATCH(I$4,Data[#Headers],0))</f>
        <v>1548551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3295042</v>
      </c>
      <c r="I312" s="22">
        <f>INDEX(Data[],MATCH($A312,Data[Dist],0),MATCH(I$4,Data[#Headers],0))</f>
        <v>4302806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2209400</v>
      </c>
      <c r="I313" s="22">
        <f>INDEX(Data[],MATCH($A313,Data[Dist],0),MATCH(I$4,Data[#Headers],0))</f>
        <v>2972806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1084572</v>
      </c>
      <c r="I314" s="22">
        <f>INDEX(Data[],MATCH($A314,Data[Dist],0),MATCH(I$4,Data[#Headers],0))</f>
        <v>1420353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6655559</v>
      </c>
      <c r="I315" s="22">
        <f>INDEX(Data[],MATCH($A315,Data[Dist],0),MATCH(I$4,Data[#Headers],0))</f>
        <v>8423227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35818326</v>
      </c>
      <c r="I316" s="22">
        <f>INDEX(Data[],MATCH($A316,Data[Dist],0),MATCH(I$4,Data[#Headers],0))</f>
        <v>46740187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14369256</v>
      </c>
      <c r="I317" s="22">
        <f>INDEX(Data[],MATCH($A317,Data[Dist],0),MATCH(I$4,Data[#Headers],0))</f>
        <v>18873546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1237574</v>
      </c>
      <c r="I318" s="22">
        <f>INDEX(Data[],MATCH($A318,Data[Dist],0),MATCH(I$4,Data[#Headers],0))</f>
        <v>1684852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7639234</v>
      </c>
      <c r="I319" s="22">
        <f>INDEX(Data[],MATCH($A319,Data[Dist],0),MATCH(I$4,Data[#Headers],0))</f>
        <v>9378376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3752361</v>
      </c>
      <c r="I320" s="22">
        <f>INDEX(Data[],MATCH($A320,Data[Dist],0),MATCH(I$4,Data[#Headers],0))</f>
        <v>4980758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4070949</v>
      </c>
      <c r="I321" s="22">
        <f>INDEX(Data[],MATCH($A321,Data[Dist],0),MATCH(I$4,Data[#Headers],0))</f>
        <v>5145283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3032695</v>
      </c>
      <c r="I322" s="22">
        <f>INDEX(Data[],MATCH($A322,Data[Dist],0),MATCH(I$4,Data[#Headers],0))</f>
        <v>3915371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5199909</v>
      </c>
      <c r="I323" s="22">
        <f>INDEX(Data[],MATCH($A323,Data[Dist],0),MATCH(I$4,Data[#Headers],0))</f>
        <v>6362559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2021022</v>
      </c>
      <c r="I324" s="22">
        <f>INDEX(Data[],MATCH($A324,Data[Dist],0),MATCH(I$4,Data[#Headers],0))</f>
        <v>2759055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762814</v>
      </c>
      <c r="I325" s="22">
        <f>INDEX(Data[],MATCH($A325,Data[Dist],0),MATCH(I$4,Data[#Headers],0))</f>
        <v>1049984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5562371</v>
      </c>
      <c r="I326" s="22">
        <f>INDEX(Data[],MATCH($A326,Data[Dist],0),MATCH(I$4,Data[#Headers],0))</f>
        <v>7022690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4486913</v>
      </c>
      <c r="I327" s="22">
        <f>INDEX(Data[],MATCH($A327,Data[Dist],0),MATCH(I$4,Data[#Headers],0))</f>
        <v>5549630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1520302</v>
      </c>
      <c r="I328" s="22">
        <f>INDEX(Data[],MATCH($A328,Data[Dist],0),MATCH(I$4,Data[#Headers],0))</f>
        <v>1963372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8813691</v>
      </c>
      <c r="I329" s="22">
        <f>INDEX(Data[],MATCH($A329,Data[Dist],0),MATCH(I$4,Data[#Headers],0))</f>
        <v>10918778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2350086</v>
      </c>
      <c r="I330" s="22">
        <f>INDEX(Data[],MATCH($A330,Data[Dist],0),MATCH(I$4,Data[#Headers],0))</f>
        <v>3039316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2896301</v>
      </c>
      <c r="I331" s="22">
        <f>INDEX(Data[],MATCH($A331,Data[Dist],0),MATCH(I$4,Data[#Headers],0))</f>
        <v>3601819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5242289</v>
      </c>
      <c r="I332" s="22">
        <f>INDEX(Data[],MATCH($A332,Data[Dist],0),MATCH(I$4,Data[#Headers],0))</f>
        <v>6596646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2565501928</v>
      </c>
      <c r="I333" s="24">
        <f t="shared" si="0"/>
        <v>3187731815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(November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November</v>
      </c>
      <c r="D4" s="160" t="str">
        <f>IF(OR(Notes!$B$2="January",Notes!$B$2="February"),Notes!$B$2,"Jan - Feb")</f>
        <v>Jan - Feb</v>
      </c>
      <c r="E4" s="160" t="str">
        <f>IF(OR(Notes!$B$2="March",Notes!$B$2="April",Notes!$B$2="May"),Notes!$B$2,"March - May")</f>
        <v>March - May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November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November Payment</v>
      </c>
      <c r="D6" s="162" t="str">
        <f>IF(OR(Notes!$B$2="January",Notes!$B$2="February"),CONCATENATE(Notes!$B$2," Payment"),"February Payment")</f>
        <v>February Payment</v>
      </c>
      <c r="E6" s="162" t="str">
        <f>IF(OR(Notes!$B$2="March",Notes!$B$2="April",Notes!$B$2="May"),CONCATENATE(Notes!$B$2," Payment"),"May Payment")</f>
        <v>May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November</v>
      </c>
      <c r="H6" s="43" t="str">
        <f>Notes!$B$3</f>
        <v>Pay 1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345607</v>
      </c>
      <c r="E7" s="163">
        <f>INDEX(Data[],MATCH($A7,Data[Dist],0),MATCH(E$6,Data[#Headers],0))</f>
        <v>345607</v>
      </c>
      <c r="F7" s="163">
        <f>INDEX(Data[],MATCH($A7,Data[Dist],0),MATCH(F$6,Data[#Headers],0))</f>
        <v>345608</v>
      </c>
      <c r="G7" s="22">
        <f>INDEX(Data[],MATCH($A7,Data[Dist],0),MATCH(G$6,Data[#Headers],0))</f>
        <v>1045305</v>
      </c>
      <c r="H7" s="22">
        <f>INDEX(Data[],MATCH($A7,Data[Dist],0),MATCH(H$6,Data[#Headers],0))-G7</f>
        <v>2439049</v>
      </c>
      <c r="I7" s="23"/>
      <c r="J7" s="22">
        <f>INDEX(Notes!$I$2:$N$11,MATCH(Notes!$B$2,Notes!$I$2:$I$11,0),4)*$C7</f>
        <v>1045305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348435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149945</v>
      </c>
      <c r="E8" s="163">
        <f>INDEX(Data[],MATCH($A8,Data[Dist],0),MATCH(E$6,Data[#Headers],0))</f>
        <v>149945</v>
      </c>
      <c r="F8" s="163">
        <f>INDEX(Data[],MATCH($A8,Data[Dist],0),MATCH(F$6,Data[#Headers],0))</f>
        <v>149943</v>
      </c>
      <c r="G8" s="22">
        <f>INDEX(Data[],MATCH($A8,Data[Dist],0),MATCH(G$6,Data[#Headers],0))</f>
        <v>453537</v>
      </c>
      <c r="H8" s="22">
        <f>INDEX(Data[],MATCH($A8,Data[Dist],0),MATCH(H$6,Data[#Headers],0))-G8</f>
        <v>1058256</v>
      </c>
      <c r="I8" s="23"/>
      <c r="J8" s="22">
        <f>INDEX(Notes!$I$2:$N$11,MATCH(Notes!$B$2,Notes!$I$2:$I$11,0),4)*$C8</f>
        <v>453537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151179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1344482</v>
      </c>
      <c r="E9" s="163">
        <f>INDEX(Data[],MATCH($A9,Data[Dist],0),MATCH(E$6,Data[#Headers],0))</f>
        <v>1344481</v>
      </c>
      <c r="F9" s="163">
        <f>INDEX(Data[],MATCH($A9,Data[Dist],0),MATCH(F$6,Data[#Headers],0))</f>
        <v>1344482</v>
      </c>
      <c r="G9" s="22">
        <f>INDEX(Data[],MATCH($A9,Data[Dist],0),MATCH(G$6,Data[#Headers],0))</f>
        <v>4058598</v>
      </c>
      <c r="H9" s="22">
        <f>INDEX(Data[],MATCH($A9,Data[Dist],0),MATCH(H$6,Data[#Headers],0))-G9</f>
        <v>9470058</v>
      </c>
      <c r="I9" s="23"/>
      <c r="J9" s="22">
        <f>INDEX(Notes!$I$2:$N$11,MATCH(Notes!$B$2,Notes!$I$2:$I$11,0),4)*$C9</f>
        <v>4058598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1352866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366791</v>
      </c>
      <c r="E10" s="163">
        <f>INDEX(Data[],MATCH($A10,Data[Dist],0),MATCH(E$6,Data[#Headers],0))</f>
        <v>366791</v>
      </c>
      <c r="F10" s="163">
        <f>INDEX(Data[],MATCH($A10,Data[Dist],0),MATCH(F$6,Data[#Headers],0))</f>
        <v>366791</v>
      </c>
      <c r="G10" s="22">
        <f>INDEX(Data[],MATCH($A10,Data[Dist],0),MATCH(G$6,Data[#Headers],0))</f>
        <v>1107144</v>
      </c>
      <c r="H10" s="22">
        <f>INDEX(Data[],MATCH($A10,Data[Dist],0),MATCH(H$6,Data[#Headers],0))-G10</f>
        <v>2583334</v>
      </c>
      <c r="I10" s="23"/>
      <c r="J10" s="22">
        <f>INDEX(Notes!$I$2:$N$11,MATCH(Notes!$B$2,Notes!$I$2:$I$11,0),4)*$C10</f>
        <v>1107144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369048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112400</v>
      </c>
      <c r="E11" s="163">
        <f>INDEX(Data[],MATCH($A11,Data[Dist],0),MATCH(E$6,Data[#Headers],0))</f>
        <v>112400</v>
      </c>
      <c r="F11" s="163">
        <f>INDEX(Data[],MATCH($A11,Data[Dist],0),MATCH(F$6,Data[#Headers],0))</f>
        <v>112398</v>
      </c>
      <c r="G11" s="22">
        <f>INDEX(Data[],MATCH($A11,Data[Dist],0),MATCH(G$6,Data[#Headers],0))</f>
        <v>339906</v>
      </c>
      <c r="H11" s="22">
        <f>INDEX(Data[],MATCH($A11,Data[Dist],0),MATCH(H$6,Data[#Headers],0))-G11</f>
        <v>793114</v>
      </c>
      <c r="I11" s="23"/>
      <c r="J11" s="22">
        <f>INDEX(Notes!$I$2:$N$11,MATCH(Notes!$B$2,Notes!$I$2:$I$11,0),4)*$C11</f>
        <v>339906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113302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806888</v>
      </c>
      <c r="E12" s="163">
        <f>INDEX(Data[],MATCH($A12,Data[Dist],0),MATCH(E$6,Data[#Headers],0))</f>
        <v>806888</v>
      </c>
      <c r="F12" s="163">
        <f>INDEX(Data[],MATCH($A12,Data[Dist],0),MATCH(F$6,Data[#Headers],0))</f>
        <v>806887</v>
      </c>
      <c r="G12" s="22">
        <f>INDEX(Data[],MATCH($A12,Data[Dist],0),MATCH(G$6,Data[#Headers],0))</f>
        <v>2435094</v>
      </c>
      <c r="H12" s="22">
        <f>INDEX(Data[],MATCH($A12,Data[Dist],0),MATCH(H$6,Data[#Headers],0))-G12</f>
        <v>5681885</v>
      </c>
      <c r="I12" s="23"/>
      <c r="J12" s="22">
        <f>INDEX(Notes!$I$2:$N$11,MATCH(Notes!$B$2,Notes!$I$2:$I$11,0),4)*$C12</f>
        <v>2435094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811698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309000</v>
      </c>
      <c r="E13" s="163">
        <f>INDEX(Data[],MATCH($A13,Data[Dist],0),MATCH(E$6,Data[#Headers],0))</f>
        <v>309000</v>
      </c>
      <c r="F13" s="163">
        <f>INDEX(Data[],MATCH($A13,Data[Dist],0),MATCH(F$6,Data[#Headers],0))</f>
        <v>309000</v>
      </c>
      <c r="G13" s="22">
        <f>INDEX(Data[],MATCH($A13,Data[Dist],0),MATCH(G$6,Data[#Headers],0))</f>
        <v>933477</v>
      </c>
      <c r="H13" s="22">
        <f>INDEX(Data[],MATCH($A13,Data[Dist],0),MATCH(H$6,Data[#Headers],0))-G13</f>
        <v>2178112</v>
      </c>
      <c r="I13" s="23"/>
      <c r="J13" s="22">
        <f>INDEX(Notes!$I$2:$N$11,MATCH(Notes!$B$2,Notes!$I$2:$I$11,0),4)*$C13</f>
        <v>933477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311159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148354</v>
      </c>
      <c r="E14" s="163">
        <f>INDEX(Data[],MATCH($A14,Data[Dist],0),MATCH(E$6,Data[#Headers],0))</f>
        <v>148354</v>
      </c>
      <c r="F14" s="163">
        <f>INDEX(Data[],MATCH($A14,Data[Dist],0),MATCH(F$6,Data[#Headers],0))</f>
        <v>148353</v>
      </c>
      <c r="G14" s="22">
        <f>INDEX(Data[],MATCH($A14,Data[Dist],0),MATCH(G$6,Data[#Headers],0))</f>
        <v>448242</v>
      </c>
      <c r="H14" s="22">
        <f>INDEX(Data[],MATCH($A14,Data[Dist],0),MATCH(H$6,Data[#Headers],0))-G14</f>
        <v>1045894</v>
      </c>
      <c r="I14" s="23"/>
      <c r="J14" s="22">
        <f>INDEX(Notes!$I$2:$N$11,MATCH(Notes!$B$2,Notes!$I$2:$I$11,0),4)*$C14</f>
        <v>448242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149414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738591</v>
      </c>
      <c r="E15" s="163">
        <f>INDEX(Data[],MATCH($A15,Data[Dist],0),MATCH(E$6,Data[#Headers],0))</f>
        <v>738591</v>
      </c>
      <c r="F15" s="163">
        <f>INDEX(Data[],MATCH($A15,Data[Dist],0),MATCH(F$6,Data[#Headers],0))</f>
        <v>738591</v>
      </c>
      <c r="G15" s="22">
        <f>INDEX(Data[],MATCH($A15,Data[Dist],0),MATCH(G$6,Data[#Headers],0))</f>
        <v>2231865</v>
      </c>
      <c r="H15" s="22">
        <f>INDEX(Data[],MATCH($A15,Data[Dist],0),MATCH(H$6,Data[#Headers],0))-G15</f>
        <v>5207686</v>
      </c>
      <c r="I15" s="23"/>
      <c r="J15" s="22">
        <f>INDEX(Notes!$I$2:$N$11,MATCH(Notes!$B$2,Notes!$I$2:$I$11,0),4)*$C15</f>
        <v>2231865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743955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622710</v>
      </c>
      <c r="E16" s="163">
        <f>INDEX(Data[],MATCH($A16,Data[Dist],0),MATCH(E$6,Data[#Headers],0))</f>
        <v>622710</v>
      </c>
      <c r="F16" s="163">
        <f>INDEX(Data[],MATCH($A16,Data[Dist],0),MATCH(F$6,Data[#Headers],0))</f>
        <v>622711</v>
      </c>
      <c r="G16" s="22">
        <f>INDEX(Data[],MATCH($A16,Data[Dist],0),MATCH(G$6,Data[#Headers],0))</f>
        <v>1881570</v>
      </c>
      <c r="H16" s="22">
        <f>INDEX(Data[],MATCH($A16,Data[Dist],0),MATCH(H$6,Data[#Headers],0))-G16</f>
        <v>4390328</v>
      </c>
      <c r="I16" s="23"/>
      <c r="J16" s="22">
        <f>INDEX(Notes!$I$2:$N$11,MATCH(Notes!$B$2,Notes!$I$2:$I$11,0),4)*$C16</f>
        <v>1881570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627190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337506</v>
      </c>
      <c r="E17" s="163">
        <f>INDEX(Data[],MATCH($A17,Data[Dist],0),MATCH(E$6,Data[#Headers],0))</f>
        <v>337505</v>
      </c>
      <c r="F17" s="163">
        <f>INDEX(Data[],MATCH($A17,Data[Dist],0),MATCH(F$6,Data[#Headers],0))</f>
        <v>337506</v>
      </c>
      <c r="G17" s="22">
        <f>INDEX(Data[],MATCH($A17,Data[Dist],0),MATCH(G$6,Data[#Headers],0))</f>
        <v>1019562</v>
      </c>
      <c r="H17" s="22">
        <f>INDEX(Data[],MATCH($A17,Data[Dist],0),MATCH(H$6,Data[#Headers],0))-G17</f>
        <v>2378977</v>
      </c>
      <c r="I17" s="23"/>
      <c r="J17" s="22">
        <f>INDEX(Notes!$I$2:$N$11,MATCH(Notes!$B$2,Notes!$I$2:$I$11,0),4)*$C17</f>
        <v>1019562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339854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480253</v>
      </c>
      <c r="E18" s="163">
        <f>INDEX(Data[],MATCH($A18,Data[Dist],0),MATCH(E$6,Data[#Headers],0))</f>
        <v>480253</v>
      </c>
      <c r="F18" s="163">
        <f>INDEX(Data[],MATCH($A18,Data[Dist],0),MATCH(F$6,Data[#Headers],0))</f>
        <v>480251</v>
      </c>
      <c r="G18" s="22">
        <f>INDEX(Data[],MATCH($A18,Data[Dist],0),MATCH(G$6,Data[#Headers],0))</f>
        <v>1451124</v>
      </c>
      <c r="H18" s="22">
        <f>INDEX(Data[],MATCH($A18,Data[Dist],0),MATCH(H$6,Data[#Headers],0))-G18</f>
        <v>3385955</v>
      </c>
      <c r="I18" s="23"/>
      <c r="J18" s="22">
        <f>INDEX(Notes!$I$2:$N$11,MATCH(Notes!$B$2,Notes!$I$2:$I$11,0),4)*$C18</f>
        <v>1451124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483708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2028400</v>
      </c>
      <c r="E19" s="163">
        <f>INDEX(Data[],MATCH($A19,Data[Dist],0),MATCH(E$6,Data[#Headers],0))</f>
        <v>2028400</v>
      </c>
      <c r="F19" s="163">
        <f>INDEX(Data[],MATCH($A19,Data[Dist],0),MATCH(F$6,Data[#Headers],0))</f>
        <v>2028399</v>
      </c>
      <c r="G19" s="22">
        <f>INDEX(Data[],MATCH($A19,Data[Dist],0),MATCH(G$6,Data[#Headers],0))</f>
        <v>6139800</v>
      </c>
      <c r="H19" s="22">
        <f>INDEX(Data[],MATCH($A19,Data[Dist],0),MATCH(H$6,Data[#Headers],0))-G19</f>
        <v>14326201</v>
      </c>
      <c r="I19" s="23"/>
      <c r="J19" s="22">
        <f>INDEX(Notes!$I$2:$N$11,MATCH(Notes!$B$2,Notes!$I$2:$I$11,0),4)*$C19</f>
        <v>6139800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2046600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850636</v>
      </c>
      <c r="E20" s="163">
        <f>INDEX(Data[],MATCH($A20,Data[Dist],0),MATCH(E$6,Data[#Headers],0))</f>
        <v>850636</v>
      </c>
      <c r="F20" s="163">
        <f>INDEX(Data[],MATCH($A20,Data[Dist],0),MATCH(F$6,Data[#Headers],0))</f>
        <v>850634</v>
      </c>
      <c r="G20" s="22">
        <f>INDEX(Data[],MATCH($A20,Data[Dist],0),MATCH(G$6,Data[#Headers],0))</f>
        <v>2568039</v>
      </c>
      <c r="H20" s="22">
        <f>INDEX(Data[],MATCH($A20,Data[Dist],0),MATCH(H$6,Data[#Headers],0))-G20</f>
        <v>5992087</v>
      </c>
      <c r="I20" s="23"/>
      <c r="J20" s="22">
        <f>INDEX(Notes!$I$2:$N$11,MATCH(Notes!$B$2,Notes!$I$2:$I$11,0),4)*$C20</f>
        <v>2568039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856013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129582</v>
      </c>
      <c r="E21" s="163">
        <f>INDEX(Data[],MATCH($A21,Data[Dist],0),MATCH(E$6,Data[#Headers],0))</f>
        <v>129582</v>
      </c>
      <c r="F21" s="163">
        <f>INDEX(Data[],MATCH($A21,Data[Dist],0),MATCH(F$6,Data[#Headers],0))</f>
        <v>129582</v>
      </c>
      <c r="G21" s="22">
        <f>INDEX(Data[],MATCH($A21,Data[Dist],0),MATCH(G$6,Data[#Headers],0))</f>
        <v>391470</v>
      </c>
      <c r="H21" s="22">
        <f>INDEX(Data[],MATCH($A21,Data[Dist],0),MATCH(H$6,Data[#Headers],0))-G21</f>
        <v>913426</v>
      </c>
      <c r="I21" s="23"/>
      <c r="J21" s="22">
        <f>INDEX(Notes!$I$2:$N$11,MATCH(Notes!$B$2,Notes!$I$2:$I$11,0),4)*$C21</f>
        <v>391470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130490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7487144</v>
      </c>
      <c r="E22" s="163">
        <f>INDEX(Data[],MATCH($A22,Data[Dist],0),MATCH(E$6,Data[#Headers],0))</f>
        <v>7487144</v>
      </c>
      <c r="F22" s="163">
        <f>INDEX(Data[],MATCH($A22,Data[Dist],0),MATCH(F$6,Data[#Headers],0))</f>
        <v>7487144</v>
      </c>
      <c r="G22" s="22">
        <f>INDEX(Data[],MATCH($A22,Data[Dist],0),MATCH(G$6,Data[#Headers],0))</f>
        <v>22613865</v>
      </c>
      <c r="H22" s="22">
        <f>INDEX(Data[],MATCH($A22,Data[Dist],0),MATCH(H$6,Data[#Headers],0))-G22</f>
        <v>52765689</v>
      </c>
      <c r="I22" s="25"/>
      <c r="J22" s="22">
        <f>INDEX(Notes!$I$2:$N$11,MATCH(Notes!$B$2,Notes!$I$2:$I$11,0),4)*$C22</f>
        <v>22613865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7537955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527569</v>
      </c>
      <c r="E23" s="163">
        <f>INDEX(Data[],MATCH($A23,Data[Dist],0),MATCH(E$6,Data[#Headers],0))</f>
        <v>527570</v>
      </c>
      <c r="F23" s="163">
        <f>INDEX(Data[],MATCH($A23,Data[Dist],0),MATCH(F$6,Data[#Headers],0))</f>
        <v>527568</v>
      </c>
      <c r="G23" s="22">
        <f>INDEX(Data[],MATCH($A23,Data[Dist],0),MATCH(G$6,Data[#Headers],0))</f>
        <v>1592685</v>
      </c>
      <c r="H23" s="22">
        <f>INDEX(Data[],MATCH($A23,Data[Dist],0),MATCH(H$6,Data[#Headers],0))-G23</f>
        <v>3716269</v>
      </c>
      <c r="I23" s="25"/>
      <c r="J23" s="22">
        <f>INDEX(Notes!$I$2:$N$11,MATCH(Notes!$B$2,Notes!$I$2:$I$11,0),4)*$C23</f>
        <v>1592685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530895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160122</v>
      </c>
      <c r="E24" s="163">
        <f>INDEX(Data[],MATCH($A24,Data[Dist],0),MATCH(E$6,Data[#Headers],0))</f>
        <v>160123</v>
      </c>
      <c r="F24" s="163">
        <f>INDEX(Data[],MATCH($A24,Data[Dist],0),MATCH(F$6,Data[#Headers],0))</f>
        <v>160121</v>
      </c>
      <c r="G24" s="22">
        <f>INDEX(Data[],MATCH($A24,Data[Dist],0),MATCH(G$6,Data[#Headers],0))</f>
        <v>485397</v>
      </c>
      <c r="H24" s="22">
        <f>INDEX(Data[],MATCH($A24,Data[Dist],0),MATCH(H$6,Data[#Headers],0))-G24</f>
        <v>1132597</v>
      </c>
      <c r="I24" s="25"/>
      <c r="J24" s="22">
        <f>INDEX(Notes!$I$2:$N$11,MATCH(Notes!$B$2,Notes!$I$2:$I$11,0),4)*$C24</f>
        <v>485397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161799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106796</v>
      </c>
      <c r="E25" s="163">
        <f>INDEX(Data[],MATCH($A25,Data[Dist],0),MATCH(E$6,Data[#Headers],0))</f>
        <v>106796</v>
      </c>
      <c r="F25" s="163">
        <f>INDEX(Data[],MATCH($A25,Data[Dist],0),MATCH(F$6,Data[#Headers],0))</f>
        <v>106795</v>
      </c>
      <c r="G25" s="22">
        <f>INDEX(Data[],MATCH($A25,Data[Dist],0),MATCH(G$6,Data[#Headers],0))</f>
        <v>323874</v>
      </c>
      <c r="H25" s="22">
        <f>INDEX(Data[],MATCH($A25,Data[Dist],0),MATCH(H$6,Data[#Headers],0))-G25</f>
        <v>755710</v>
      </c>
      <c r="I25" s="25"/>
      <c r="J25" s="22">
        <f>INDEX(Notes!$I$2:$N$11,MATCH(Notes!$B$2,Notes!$I$2:$I$11,0),4)*$C25</f>
        <v>323874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107958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908392</v>
      </c>
      <c r="E26" s="163">
        <f>INDEX(Data[],MATCH($A26,Data[Dist],0),MATCH(E$6,Data[#Headers],0))</f>
        <v>908392</v>
      </c>
      <c r="F26" s="163">
        <f>INDEX(Data[],MATCH($A26,Data[Dist],0),MATCH(F$6,Data[#Headers],0))</f>
        <v>908392</v>
      </c>
      <c r="G26" s="22">
        <f>INDEX(Data[],MATCH($A26,Data[Dist],0),MATCH(G$6,Data[#Headers],0))</f>
        <v>2741910</v>
      </c>
      <c r="H26" s="22">
        <f>INDEX(Data[],MATCH($A26,Data[Dist],0),MATCH(H$6,Data[#Headers],0))-G26</f>
        <v>6397785</v>
      </c>
      <c r="I26" s="25"/>
      <c r="J26" s="22">
        <f>INDEX(Notes!$I$2:$N$11,MATCH(Notes!$B$2,Notes!$I$2:$I$11,0),4)*$C26</f>
        <v>2741910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913970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297345</v>
      </c>
      <c r="E27" s="163">
        <f>INDEX(Data[],MATCH($A27,Data[Dist],0),MATCH(E$6,Data[#Headers],0))</f>
        <v>297345</v>
      </c>
      <c r="F27" s="163">
        <f>INDEX(Data[],MATCH($A27,Data[Dist],0),MATCH(F$6,Data[#Headers],0))</f>
        <v>297346</v>
      </c>
      <c r="G27" s="22">
        <f>INDEX(Data[],MATCH($A27,Data[Dist],0),MATCH(G$6,Data[#Headers],0))</f>
        <v>898335</v>
      </c>
      <c r="H27" s="22">
        <f>INDEX(Data[],MATCH($A27,Data[Dist],0),MATCH(H$6,Data[#Headers],0))-G27</f>
        <v>2096117</v>
      </c>
      <c r="I27" s="25"/>
      <c r="J27" s="22">
        <f>INDEX(Notes!$I$2:$N$11,MATCH(Notes!$B$2,Notes!$I$2:$I$11,0),4)*$C27</f>
        <v>898335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299445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376057</v>
      </c>
      <c r="E28" s="163">
        <f>INDEX(Data[],MATCH($A28,Data[Dist],0),MATCH(E$6,Data[#Headers],0))</f>
        <v>376058</v>
      </c>
      <c r="F28" s="163">
        <f>INDEX(Data[],MATCH($A28,Data[Dist],0),MATCH(F$6,Data[#Headers],0))</f>
        <v>376056</v>
      </c>
      <c r="G28" s="22">
        <f>INDEX(Data[],MATCH($A28,Data[Dist],0),MATCH(G$6,Data[#Headers],0))</f>
        <v>1137648</v>
      </c>
      <c r="H28" s="22">
        <f>INDEX(Data[],MATCH($A28,Data[Dist],0),MATCH(H$6,Data[#Headers],0))-G28</f>
        <v>2654509</v>
      </c>
      <c r="I28" s="25"/>
      <c r="J28" s="22">
        <f>INDEX(Notes!$I$2:$N$11,MATCH(Notes!$B$2,Notes!$I$2:$I$11,0),4)*$C28</f>
        <v>1137648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379216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1142850</v>
      </c>
      <c r="E29" s="163">
        <f>INDEX(Data[],MATCH($A29,Data[Dist],0),MATCH(E$6,Data[#Headers],0))</f>
        <v>1142850</v>
      </c>
      <c r="F29" s="163">
        <f>INDEX(Data[],MATCH($A29,Data[Dist],0),MATCH(F$6,Data[#Headers],0))</f>
        <v>1142851</v>
      </c>
      <c r="G29" s="22">
        <f>INDEX(Data[],MATCH($A29,Data[Dist],0),MATCH(G$6,Data[#Headers],0))</f>
        <v>3449193</v>
      </c>
      <c r="H29" s="22">
        <f>INDEX(Data[],MATCH($A29,Data[Dist],0),MATCH(H$6,Data[#Headers],0))-G29</f>
        <v>8048115</v>
      </c>
      <c r="I29" s="25"/>
      <c r="J29" s="22">
        <f>INDEX(Notes!$I$2:$N$11,MATCH(Notes!$B$2,Notes!$I$2:$I$11,0),4)*$C29</f>
        <v>3449193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1149731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235858</v>
      </c>
      <c r="E30" s="163">
        <f>INDEX(Data[],MATCH($A30,Data[Dist],0),MATCH(E$6,Data[#Headers],0))</f>
        <v>235858</v>
      </c>
      <c r="F30" s="163">
        <f>INDEX(Data[],MATCH($A30,Data[Dist],0),MATCH(F$6,Data[#Headers],0))</f>
        <v>235859</v>
      </c>
      <c r="G30" s="22">
        <f>INDEX(Data[],MATCH($A30,Data[Dist],0),MATCH(G$6,Data[#Headers],0))</f>
        <v>711858</v>
      </c>
      <c r="H30" s="22">
        <f>INDEX(Data[],MATCH($A30,Data[Dist],0),MATCH(H$6,Data[#Headers],0))-G30</f>
        <v>1661001</v>
      </c>
      <c r="I30" s="25"/>
      <c r="J30" s="22">
        <f>INDEX(Notes!$I$2:$N$11,MATCH(Notes!$B$2,Notes!$I$2:$I$11,0),4)*$C30</f>
        <v>711858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237286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259140</v>
      </c>
      <c r="E31" s="163">
        <f>INDEX(Data[],MATCH($A31,Data[Dist],0),MATCH(E$6,Data[#Headers],0))</f>
        <v>259139</v>
      </c>
      <c r="F31" s="163">
        <f>INDEX(Data[],MATCH($A31,Data[Dist],0),MATCH(F$6,Data[#Headers],0))</f>
        <v>259140</v>
      </c>
      <c r="G31" s="22">
        <f>INDEX(Data[],MATCH($A31,Data[Dist],0),MATCH(G$6,Data[#Headers],0))</f>
        <v>783594</v>
      </c>
      <c r="H31" s="22">
        <f>INDEX(Data[],MATCH($A31,Data[Dist],0),MATCH(H$6,Data[#Headers],0))-G31</f>
        <v>1828385</v>
      </c>
      <c r="I31" s="25"/>
      <c r="J31" s="22">
        <f>INDEX(Notes!$I$2:$N$11,MATCH(Notes!$B$2,Notes!$I$2:$I$11,0),4)*$C31</f>
        <v>783594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261198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301957</v>
      </c>
      <c r="E32" s="163">
        <f>INDEX(Data[],MATCH($A32,Data[Dist],0),MATCH(E$6,Data[#Headers],0))</f>
        <v>301958</v>
      </c>
      <c r="F32" s="163">
        <f>INDEX(Data[],MATCH($A32,Data[Dist],0),MATCH(F$6,Data[#Headers],0))</f>
        <v>301956</v>
      </c>
      <c r="G32" s="22">
        <f>INDEX(Data[],MATCH($A32,Data[Dist],0),MATCH(G$6,Data[#Headers],0))</f>
        <v>912015</v>
      </c>
      <c r="H32" s="22">
        <f>INDEX(Data[],MATCH($A32,Data[Dist],0),MATCH(H$6,Data[#Headers],0))-G32</f>
        <v>2128034</v>
      </c>
      <c r="I32" s="25"/>
      <c r="J32" s="22">
        <f>INDEX(Notes!$I$2:$N$11,MATCH(Notes!$B$2,Notes!$I$2:$I$11,0),4)*$C32</f>
        <v>912015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304005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291875</v>
      </c>
      <c r="E33" s="163">
        <f>INDEX(Data[],MATCH($A33,Data[Dist],0),MATCH(E$6,Data[#Headers],0))</f>
        <v>291875</v>
      </c>
      <c r="F33" s="163">
        <f>INDEX(Data[],MATCH($A33,Data[Dist],0),MATCH(F$6,Data[#Headers],0))</f>
        <v>291876</v>
      </c>
      <c r="G33" s="22">
        <f>INDEX(Data[],MATCH($A33,Data[Dist],0),MATCH(G$6,Data[#Headers],0))</f>
        <v>881502</v>
      </c>
      <c r="H33" s="22">
        <f>INDEX(Data[],MATCH($A33,Data[Dist],0),MATCH(H$6,Data[#Headers],0))-G33</f>
        <v>2056833</v>
      </c>
      <c r="I33" s="25"/>
      <c r="J33" s="22">
        <f>INDEX(Notes!$I$2:$N$11,MATCH(Notes!$B$2,Notes!$I$2:$I$11,0),4)*$C33</f>
        <v>881502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293834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344022</v>
      </c>
      <c r="E34" s="163">
        <f>INDEX(Data[],MATCH($A34,Data[Dist],0),MATCH(E$6,Data[#Headers],0))</f>
        <v>344022</v>
      </c>
      <c r="F34" s="163">
        <f>INDEX(Data[],MATCH($A34,Data[Dist],0),MATCH(F$6,Data[#Headers],0))</f>
        <v>344021</v>
      </c>
      <c r="G34" s="22">
        <f>INDEX(Data[],MATCH($A34,Data[Dist],0),MATCH(G$6,Data[#Headers],0))</f>
        <v>1039479</v>
      </c>
      <c r="H34" s="22">
        <f>INDEX(Data[],MATCH($A34,Data[Dist],0),MATCH(H$6,Data[#Headers],0))-G34</f>
        <v>2425449</v>
      </c>
      <c r="I34" s="25"/>
      <c r="J34" s="22">
        <f>INDEX(Notes!$I$2:$N$11,MATCH(Notes!$B$2,Notes!$I$2:$I$11,0),4)*$C34</f>
        <v>1039479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346493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472733</v>
      </c>
      <c r="E35" s="163">
        <f>INDEX(Data[],MATCH($A35,Data[Dist],0),MATCH(E$6,Data[#Headers],0))</f>
        <v>472734</v>
      </c>
      <c r="F35" s="163">
        <f>INDEX(Data[],MATCH($A35,Data[Dist],0),MATCH(F$6,Data[#Headers],0))</f>
        <v>472732</v>
      </c>
      <c r="G35" s="22">
        <f>INDEX(Data[],MATCH($A35,Data[Dist],0),MATCH(G$6,Data[#Headers],0))</f>
        <v>1427811</v>
      </c>
      <c r="H35" s="22">
        <f>INDEX(Data[],MATCH($A35,Data[Dist],0),MATCH(H$6,Data[#Headers],0))-G35</f>
        <v>3331562</v>
      </c>
      <c r="I35" s="25"/>
      <c r="J35" s="22">
        <f>INDEX(Notes!$I$2:$N$11,MATCH(Notes!$B$2,Notes!$I$2:$I$11,0),4)*$C35</f>
        <v>1427811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475937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116979</v>
      </c>
      <c r="E36" s="163">
        <f>INDEX(Data[],MATCH($A36,Data[Dist],0),MATCH(E$6,Data[#Headers],0))</f>
        <v>116979</v>
      </c>
      <c r="F36" s="163">
        <f>INDEX(Data[],MATCH($A36,Data[Dist],0),MATCH(F$6,Data[#Headers],0))</f>
        <v>116978</v>
      </c>
      <c r="G36" s="22">
        <f>INDEX(Data[],MATCH($A36,Data[Dist],0),MATCH(G$6,Data[#Headers],0))</f>
        <v>353475</v>
      </c>
      <c r="H36" s="22">
        <f>INDEX(Data[],MATCH($A36,Data[Dist],0),MATCH(H$6,Data[#Headers],0))-G36</f>
        <v>824770</v>
      </c>
      <c r="I36" s="25"/>
      <c r="J36" s="22">
        <f>INDEX(Notes!$I$2:$N$11,MATCH(Notes!$B$2,Notes!$I$2:$I$11,0),4)*$C36</f>
        <v>353475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117825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867354</v>
      </c>
      <c r="E37" s="163">
        <f>INDEX(Data[],MATCH($A37,Data[Dist],0),MATCH(E$6,Data[#Headers],0))</f>
        <v>867353</v>
      </c>
      <c r="F37" s="163">
        <f>INDEX(Data[],MATCH($A37,Data[Dist],0),MATCH(F$6,Data[#Headers],0))</f>
        <v>867354</v>
      </c>
      <c r="G37" s="22">
        <f>INDEX(Data[],MATCH($A37,Data[Dist],0),MATCH(G$6,Data[#Headers],0))</f>
        <v>2620893</v>
      </c>
      <c r="H37" s="22">
        <f>INDEX(Data[],MATCH($A37,Data[Dist],0),MATCH(H$6,Data[#Headers],0))-G37</f>
        <v>6115421</v>
      </c>
      <c r="I37" s="25"/>
      <c r="J37" s="22">
        <f>INDEX(Notes!$I$2:$N$11,MATCH(Notes!$B$2,Notes!$I$2:$I$11,0),4)*$C37</f>
        <v>2620893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873631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2518893</v>
      </c>
      <c r="E38" s="163">
        <f>INDEX(Data[],MATCH($A38,Data[Dist],0),MATCH(E$6,Data[#Headers],0))</f>
        <v>2518893</v>
      </c>
      <c r="F38" s="163">
        <f>INDEX(Data[],MATCH($A38,Data[Dist],0),MATCH(F$6,Data[#Headers],0))</f>
        <v>2518894</v>
      </c>
      <c r="G38" s="22">
        <f>INDEX(Data[],MATCH($A38,Data[Dist],0),MATCH(G$6,Data[#Headers],0))</f>
        <v>7607766</v>
      </c>
      <c r="H38" s="22">
        <f>INDEX(Data[],MATCH($A38,Data[Dist],0),MATCH(H$6,Data[#Headers],0))-G38</f>
        <v>17751455</v>
      </c>
      <c r="I38" s="25"/>
      <c r="J38" s="22">
        <f>INDEX(Notes!$I$2:$N$11,MATCH(Notes!$B$2,Notes!$I$2:$I$11,0),4)*$C38</f>
        <v>7607766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2535922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437936</v>
      </c>
      <c r="E39" s="163">
        <f>INDEX(Data[],MATCH($A39,Data[Dist],0),MATCH(E$6,Data[#Headers],0))</f>
        <v>437935</v>
      </c>
      <c r="F39" s="163">
        <f>INDEX(Data[],MATCH($A39,Data[Dist],0),MATCH(F$6,Data[#Headers],0))</f>
        <v>437936</v>
      </c>
      <c r="G39" s="22">
        <f>INDEX(Data[],MATCH($A39,Data[Dist],0),MATCH(G$6,Data[#Headers],0))</f>
        <v>1324737</v>
      </c>
      <c r="H39" s="22">
        <f>INDEX(Data[],MATCH($A39,Data[Dist],0),MATCH(H$6,Data[#Headers],0))-G39</f>
        <v>3091049</v>
      </c>
      <c r="I39" s="25"/>
      <c r="J39" s="22">
        <f>INDEX(Notes!$I$2:$N$11,MATCH(Notes!$B$2,Notes!$I$2:$I$11,0),4)*$C39</f>
        <v>1324737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441579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1625335</v>
      </c>
      <c r="E40" s="163">
        <f>INDEX(Data[],MATCH($A40,Data[Dist],0),MATCH(E$6,Data[#Headers],0))</f>
        <v>1625335</v>
      </c>
      <c r="F40" s="163">
        <f>INDEX(Data[],MATCH($A40,Data[Dist],0),MATCH(F$6,Data[#Headers],0))</f>
        <v>1625336</v>
      </c>
      <c r="G40" s="22">
        <f>INDEX(Data[],MATCH($A40,Data[Dist],0),MATCH(G$6,Data[#Headers],0))</f>
        <v>4905012</v>
      </c>
      <c r="H40" s="22">
        <f>INDEX(Data[],MATCH($A40,Data[Dist],0),MATCH(H$6,Data[#Headers],0))-G40</f>
        <v>11445023</v>
      </c>
      <c r="I40" s="25"/>
      <c r="J40" s="22">
        <f>INDEX(Notes!$I$2:$N$11,MATCH(Notes!$B$2,Notes!$I$2:$I$11,0),4)*$C40</f>
        <v>4905012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1635004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1487407</v>
      </c>
      <c r="E41" s="163">
        <f>INDEX(Data[],MATCH($A41,Data[Dist],0),MATCH(E$6,Data[#Headers],0))</f>
        <v>1487407</v>
      </c>
      <c r="F41" s="163">
        <f>INDEX(Data[],MATCH($A41,Data[Dist],0),MATCH(F$6,Data[#Headers],0))</f>
        <v>1487408</v>
      </c>
      <c r="G41" s="22">
        <f>INDEX(Data[],MATCH($A41,Data[Dist],0),MATCH(G$6,Data[#Headers],0))</f>
        <v>4487583</v>
      </c>
      <c r="H41" s="22">
        <f>INDEX(Data[],MATCH($A41,Data[Dist],0),MATCH(H$6,Data[#Headers],0))-G41</f>
        <v>10471026</v>
      </c>
      <c r="I41" s="25"/>
      <c r="J41" s="22">
        <f>INDEX(Notes!$I$2:$N$11,MATCH(Notes!$B$2,Notes!$I$2:$I$11,0),4)*$C41</f>
        <v>4487583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1495861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387301</v>
      </c>
      <c r="E42" s="163">
        <f>INDEX(Data[],MATCH($A42,Data[Dist],0),MATCH(E$6,Data[#Headers],0))</f>
        <v>387301</v>
      </c>
      <c r="F42" s="163">
        <f>INDEX(Data[],MATCH($A42,Data[Dist],0),MATCH(F$6,Data[#Headers],0))</f>
        <v>387300</v>
      </c>
      <c r="G42" s="22">
        <f>INDEX(Data[],MATCH($A42,Data[Dist],0),MATCH(G$6,Data[#Headers],0))</f>
        <v>1169361</v>
      </c>
      <c r="H42" s="22">
        <f>INDEX(Data[],MATCH($A42,Data[Dist],0),MATCH(H$6,Data[#Headers],0))-G42</f>
        <v>2728507</v>
      </c>
      <c r="I42" s="25"/>
      <c r="J42" s="22">
        <f>INDEX(Notes!$I$2:$N$11,MATCH(Notes!$B$2,Notes!$I$2:$I$11,0),4)*$C42</f>
        <v>1169361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389787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303132</v>
      </c>
      <c r="E43" s="163">
        <f>INDEX(Data[],MATCH($A43,Data[Dist],0),MATCH(E$6,Data[#Headers],0))</f>
        <v>303132</v>
      </c>
      <c r="F43" s="163">
        <f>INDEX(Data[],MATCH($A43,Data[Dist],0),MATCH(F$6,Data[#Headers],0))</f>
        <v>303132</v>
      </c>
      <c r="G43" s="22">
        <f>INDEX(Data[],MATCH($A43,Data[Dist],0),MATCH(G$6,Data[#Headers],0))</f>
        <v>916503</v>
      </c>
      <c r="H43" s="22">
        <f>INDEX(Data[],MATCH($A43,Data[Dist],0),MATCH(H$6,Data[#Headers],0))-G43</f>
        <v>2138508</v>
      </c>
      <c r="I43" s="25"/>
      <c r="J43" s="22">
        <f>INDEX(Notes!$I$2:$N$11,MATCH(Notes!$B$2,Notes!$I$2:$I$11,0),4)*$C43</f>
        <v>916503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305501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331320</v>
      </c>
      <c r="E44" s="163">
        <f>INDEX(Data[],MATCH($A44,Data[Dist],0),MATCH(E$6,Data[#Headers],0))</f>
        <v>331320</v>
      </c>
      <c r="F44" s="163">
        <f>INDEX(Data[],MATCH($A44,Data[Dist],0),MATCH(F$6,Data[#Headers],0))</f>
        <v>331321</v>
      </c>
      <c r="G44" s="22">
        <f>INDEX(Data[],MATCH($A44,Data[Dist],0),MATCH(G$6,Data[#Headers],0))</f>
        <v>1000698</v>
      </c>
      <c r="H44" s="22">
        <f>INDEX(Data[],MATCH($A44,Data[Dist],0),MATCH(H$6,Data[#Headers],0))-G44</f>
        <v>2334957</v>
      </c>
      <c r="I44" s="25"/>
      <c r="J44" s="22">
        <f>INDEX(Notes!$I$2:$N$11,MATCH(Notes!$B$2,Notes!$I$2:$I$11,0),4)*$C44</f>
        <v>1000698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333566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174856</v>
      </c>
      <c r="E45" s="163">
        <f>INDEX(Data[],MATCH($A45,Data[Dist],0),MATCH(E$6,Data[#Headers],0))</f>
        <v>174856</v>
      </c>
      <c r="F45" s="163">
        <f>INDEX(Data[],MATCH($A45,Data[Dist],0),MATCH(F$6,Data[#Headers],0))</f>
        <v>174854</v>
      </c>
      <c r="G45" s="22">
        <f>INDEX(Data[],MATCH($A45,Data[Dist],0),MATCH(G$6,Data[#Headers],0))</f>
        <v>529770</v>
      </c>
      <c r="H45" s="22">
        <f>INDEX(Data[],MATCH($A45,Data[Dist],0),MATCH(H$6,Data[#Headers],0))-G45</f>
        <v>1236129</v>
      </c>
      <c r="I45" s="25"/>
      <c r="J45" s="22">
        <f>INDEX(Notes!$I$2:$N$11,MATCH(Notes!$B$2,Notes!$I$2:$I$11,0),4)*$C45</f>
        <v>529770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176590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2959506</v>
      </c>
      <c r="E46" s="163">
        <f>INDEX(Data[],MATCH($A46,Data[Dist],0),MATCH(E$6,Data[#Headers],0))</f>
        <v>2959506</v>
      </c>
      <c r="F46" s="163">
        <f>INDEX(Data[],MATCH($A46,Data[Dist],0),MATCH(F$6,Data[#Headers],0))</f>
        <v>2959507</v>
      </c>
      <c r="G46" s="22">
        <f>INDEX(Data[],MATCH($A46,Data[Dist],0),MATCH(G$6,Data[#Headers],0))</f>
        <v>8927622</v>
      </c>
      <c r="H46" s="22">
        <f>INDEX(Data[],MATCH($A46,Data[Dist],0),MATCH(H$6,Data[#Headers],0))-G46</f>
        <v>20831120</v>
      </c>
      <c r="I46" s="25"/>
      <c r="J46" s="22">
        <f>INDEX(Notes!$I$2:$N$11,MATCH(Notes!$B$2,Notes!$I$2:$I$11,0),4)*$C46</f>
        <v>8927622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2975874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182921</v>
      </c>
      <c r="E47" s="163">
        <f>INDEX(Data[],MATCH($A47,Data[Dist],0),MATCH(E$6,Data[#Headers],0))</f>
        <v>182920</v>
      </c>
      <c r="F47" s="163">
        <f>INDEX(Data[],MATCH($A47,Data[Dist],0),MATCH(F$6,Data[#Headers],0))</f>
        <v>182921</v>
      </c>
      <c r="G47" s="22">
        <f>INDEX(Data[],MATCH($A47,Data[Dist],0),MATCH(G$6,Data[#Headers],0))</f>
        <v>554961</v>
      </c>
      <c r="H47" s="22">
        <f>INDEX(Data[],MATCH($A47,Data[Dist],0),MATCH(H$6,Data[#Headers],0))-G47</f>
        <v>1294913</v>
      </c>
      <c r="I47" s="25"/>
      <c r="J47" s="22">
        <f>INDEX(Notes!$I$2:$N$11,MATCH(Notes!$B$2,Notes!$I$2:$I$11,0),4)*$C47</f>
        <v>554961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184987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150558</v>
      </c>
      <c r="E48" s="163">
        <f>INDEX(Data[],MATCH($A48,Data[Dist],0),MATCH(E$6,Data[#Headers],0))</f>
        <v>150558</v>
      </c>
      <c r="F48" s="163">
        <f>INDEX(Data[],MATCH($A48,Data[Dist],0),MATCH(F$6,Data[#Headers],0))</f>
        <v>150556</v>
      </c>
      <c r="G48" s="22">
        <f>INDEX(Data[],MATCH($A48,Data[Dist],0),MATCH(G$6,Data[#Headers],0))</f>
        <v>454797</v>
      </c>
      <c r="H48" s="22">
        <f>INDEX(Data[],MATCH($A48,Data[Dist],0),MATCH(H$6,Data[#Headers],0))-G48</f>
        <v>1061189</v>
      </c>
      <c r="I48" s="25"/>
      <c r="J48" s="22">
        <f>INDEX(Notes!$I$2:$N$11,MATCH(Notes!$B$2,Notes!$I$2:$I$11,0),4)*$C48</f>
        <v>454797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151599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238659</v>
      </c>
      <c r="E49" s="163">
        <f>INDEX(Data[],MATCH($A49,Data[Dist],0),MATCH(E$6,Data[#Headers],0))</f>
        <v>238658</v>
      </c>
      <c r="F49" s="163">
        <f>INDEX(Data[],MATCH($A49,Data[Dist],0),MATCH(F$6,Data[#Headers],0))</f>
        <v>238659</v>
      </c>
      <c r="G49" s="22">
        <f>INDEX(Data[],MATCH($A49,Data[Dist],0),MATCH(G$6,Data[#Headers],0))</f>
        <v>720897</v>
      </c>
      <c r="H49" s="22">
        <f>INDEX(Data[],MATCH($A49,Data[Dist],0),MATCH(H$6,Data[#Headers],0))-G49</f>
        <v>1682093</v>
      </c>
      <c r="I49" s="25"/>
      <c r="J49" s="22">
        <f>INDEX(Notes!$I$2:$N$11,MATCH(Notes!$B$2,Notes!$I$2:$I$11,0),4)*$C49</f>
        <v>720897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240299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488493</v>
      </c>
      <c r="E50" s="163">
        <f>INDEX(Data[],MATCH($A50,Data[Dist],0),MATCH(E$6,Data[#Headers],0))</f>
        <v>488493</v>
      </c>
      <c r="F50" s="163">
        <f>INDEX(Data[],MATCH($A50,Data[Dist],0),MATCH(F$6,Data[#Headers],0))</f>
        <v>488491</v>
      </c>
      <c r="G50" s="22">
        <f>INDEX(Data[],MATCH($A50,Data[Dist],0),MATCH(G$6,Data[#Headers],0))</f>
        <v>1475667</v>
      </c>
      <c r="H50" s="22">
        <f>INDEX(Data[],MATCH($A50,Data[Dist],0),MATCH(H$6,Data[#Headers],0))-G50</f>
        <v>3443227</v>
      </c>
      <c r="I50" s="25"/>
      <c r="J50" s="22">
        <f>INDEX(Notes!$I$2:$N$11,MATCH(Notes!$B$2,Notes!$I$2:$I$11,0),4)*$C50</f>
        <v>1475667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491889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452064</v>
      </c>
      <c r="E51" s="163">
        <f>INDEX(Data[],MATCH($A51,Data[Dist],0),MATCH(E$6,Data[#Headers],0))</f>
        <v>452063</v>
      </c>
      <c r="F51" s="163">
        <f>INDEX(Data[],MATCH($A51,Data[Dist],0),MATCH(F$6,Data[#Headers],0))</f>
        <v>452064</v>
      </c>
      <c r="G51" s="22">
        <f>INDEX(Data[],MATCH($A51,Data[Dist],0),MATCH(G$6,Data[#Headers],0))</f>
        <v>1363608</v>
      </c>
      <c r="H51" s="22">
        <f>INDEX(Data[],MATCH($A51,Data[Dist],0),MATCH(H$6,Data[#Headers],0))-G51</f>
        <v>3181750</v>
      </c>
      <c r="I51" s="25"/>
      <c r="J51" s="22">
        <f>INDEX(Notes!$I$2:$N$11,MATCH(Notes!$B$2,Notes!$I$2:$I$11,0),4)*$C51</f>
        <v>1363608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454536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1464352</v>
      </c>
      <c r="E52" s="163">
        <f>INDEX(Data[],MATCH($A52,Data[Dist],0),MATCH(E$6,Data[#Headers],0))</f>
        <v>1464353</v>
      </c>
      <c r="F52" s="163">
        <f>INDEX(Data[],MATCH($A52,Data[Dist],0),MATCH(F$6,Data[#Headers],0))</f>
        <v>1464351</v>
      </c>
      <c r="G52" s="22">
        <f>INDEX(Data[],MATCH($A52,Data[Dist],0),MATCH(G$6,Data[#Headers],0))</f>
        <v>4417557</v>
      </c>
      <c r="H52" s="22">
        <f>INDEX(Data[],MATCH($A52,Data[Dist],0),MATCH(H$6,Data[#Headers],0))-G52</f>
        <v>10307633</v>
      </c>
      <c r="I52" s="25"/>
      <c r="J52" s="22">
        <f>INDEX(Notes!$I$2:$N$11,MATCH(Notes!$B$2,Notes!$I$2:$I$11,0),4)*$C52</f>
        <v>4417557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1472519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915124</v>
      </c>
      <c r="E53" s="163">
        <f>INDEX(Data[],MATCH($A53,Data[Dist],0),MATCH(E$6,Data[#Headers],0))</f>
        <v>915124</v>
      </c>
      <c r="F53" s="163">
        <f>INDEX(Data[],MATCH($A53,Data[Dist],0),MATCH(F$6,Data[#Headers],0))</f>
        <v>915125</v>
      </c>
      <c r="G53" s="22">
        <f>INDEX(Data[],MATCH($A53,Data[Dist],0),MATCH(G$6,Data[#Headers],0))</f>
        <v>2766795</v>
      </c>
      <c r="H53" s="22">
        <f>INDEX(Data[],MATCH($A53,Data[Dist],0),MATCH(H$6,Data[#Headers],0))-G53</f>
        <v>6455854</v>
      </c>
      <c r="I53" s="25"/>
      <c r="J53" s="22">
        <f>INDEX(Notes!$I$2:$N$11,MATCH(Notes!$B$2,Notes!$I$2:$I$11,0),4)*$C53</f>
        <v>2766795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922265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3453338</v>
      </c>
      <c r="E54" s="163">
        <f>INDEX(Data[],MATCH($A54,Data[Dist],0),MATCH(E$6,Data[#Headers],0))</f>
        <v>3453338</v>
      </c>
      <c r="F54" s="163">
        <f>INDEX(Data[],MATCH($A54,Data[Dist],0),MATCH(F$6,Data[#Headers],0))</f>
        <v>3453338</v>
      </c>
      <c r="G54" s="22">
        <f>INDEX(Data[],MATCH($A54,Data[Dist],0),MATCH(G$6,Data[#Headers],0))</f>
        <v>10428483</v>
      </c>
      <c r="H54" s="22">
        <f>INDEX(Data[],MATCH($A54,Data[Dist],0),MATCH(H$6,Data[#Headers],0))-G54</f>
        <v>24333131</v>
      </c>
      <c r="I54" s="25"/>
      <c r="J54" s="22">
        <f>INDEX(Notes!$I$2:$N$11,MATCH(Notes!$B$2,Notes!$I$2:$I$11,0),4)*$C54</f>
        <v>10428483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3476161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10762124</v>
      </c>
      <c r="E55" s="163">
        <f>INDEX(Data[],MATCH($A55,Data[Dist],0),MATCH(E$6,Data[#Headers],0))</f>
        <v>10762124</v>
      </c>
      <c r="F55" s="163">
        <f>INDEX(Data[],MATCH($A55,Data[Dist],0),MATCH(F$6,Data[#Headers],0))</f>
        <v>10762124</v>
      </c>
      <c r="G55" s="22">
        <f>INDEX(Data[],MATCH($A55,Data[Dist],0),MATCH(G$6,Data[#Headers],0))</f>
        <v>32490123</v>
      </c>
      <c r="H55" s="22">
        <f>INDEX(Data[],MATCH($A55,Data[Dist],0),MATCH(H$6,Data[#Headers],0))-G55</f>
        <v>75810288</v>
      </c>
      <c r="I55" s="25"/>
      <c r="J55" s="22">
        <f>INDEX(Notes!$I$2:$N$11,MATCH(Notes!$B$2,Notes!$I$2:$I$11,0),4)*$C55</f>
        <v>32490123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10830041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934678</v>
      </c>
      <c r="E56" s="163">
        <f>INDEX(Data[],MATCH($A56,Data[Dist],0),MATCH(E$6,Data[#Headers],0))</f>
        <v>934679</v>
      </c>
      <c r="F56" s="163">
        <f>INDEX(Data[],MATCH($A56,Data[Dist],0),MATCH(F$6,Data[#Headers],0))</f>
        <v>934677</v>
      </c>
      <c r="G56" s="22">
        <f>INDEX(Data[],MATCH($A56,Data[Dist],0),MATCH(G$6,Data[#Headers],0))</f>
        <v>2820108</v>
      </c>
      <c r="H56" s="22">
        <f>INDEX(Data[],MATCH($A56,Data[Dist],0),MATCH(H$6,Data[#Headers],0))-G56</f>
        <v>6580253</v>
      </c>
      <c r="I56" s="25"/>
      <c r="J56" s="22">
        <f>INDEX(Notes!$I$2:$N$11,MATCH(Notes!$B$2,Notes!$I$2:$I$11,0),4)*$C56</f>
        <v>2820108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940036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1027373</v>
      </c>
      <c r="E57" s="163">
        <f>INDEX(Data[],MATCH($A57,Data[Dist],0),MATCH(E$6,Data[#Headers],0))</f>
        <v>1027373</v>
      </c>
      <c r="F57" s="163">
        <f>INDEX(Data[],MATCH($A57,Data[Dist],0),MATCH(F$6,Data[#Headers],0))</f>
        <v>1027374</v>
      </c>
      <c r="G57" s="22">
        <f>INDEX(Data[],MATCH($A57,Data[Dist],0),MATCH(G$6,Data[#Headers],0))</f>
        <v>3099093</v>
      </c>
      <c r="H57" s="22">
        <f>INDEX(Data[],MATCH($A57,Data[Dist],0),MATCH(H$6,Data[#Headers],0))-G57</f>
        <v>7231212</v>
      </c>
      <c r="I57" s="25"/>
      <c r="J57" s="22">
        <f>INDEX(Notes!$I$2:$N$11,MATCH(Notes!$B$2,Notes!$I$2:$I$11,0),4)*$C57</f>
        <v>3099093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1033031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454259</v>
      </c>
      <c r="E58" s="163">
        <f>INDEX(Data[],MATCH($A58,Data[Dist],0),MATCH(E$6,Data[#Headers],0))</f>
        <v>454260</v>
      </c>
      <c r="F58" s="163">
        <f>INDEX(Data[],MATCH($A58,Data[Dist],0),MATCH(F$6,Data[#Headers],0))</f>
        <v>454258</v>
      </c>
      <c r="G58" s="22">
        <f>INDEX(Data[],MATCH($A58,Data[Dist],0),MATCH(G$6,Data[#Headers],0))</f>
        <v>1372452</v>
      </c>
      <c r="H58" s="22">
        <f>INDEX(Data[],MATCH($A58,Data[Dist],0),MATCH(H$6,Data[#Headers],0))-G58</f>
        <v>3202390</v>
      </c>
      <c r="I58" s="25"/>
      <c r="J58" s="22">
        <f>INDEX(Notes!$I$2:$N$11,MATCH(Notes!$B$2,Notes!$I$2:$I$11,0),4)*$C58</f>
        <v>1372452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457484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262144</v>
      </c>
      <c r="E59" s="163">
        <f>INDEX(Data[],MATCH($A59,Data[Dist],0),MATCH(E$6,Data[#Headers],0))</f>
        <v>262143</v>
      </c>
      <c r="F59" s="163">
        <f>INDEX(Data[],MATCH($A59,Data[Dist],0),MATCH(F$6,Data[#Headers],0))</f>
        <v>262144</v>
      </c>
      <c r="G59" s="22">
        <f>INDEX(Data[],MATCH($A59,Data[Dist],0),MATCH(G$6,Data[#Headers],0))</f>
        <v>791763</v>
      </c>
      <c r="H59" s="22">
        <f>INDEX(Data[],MATCH($A59,Data[Dist],0),MATCH(H$6,Data[#Headers],0))-G59</f>
        <v>1847448</v>
      </c>
      <c r="I59" s="25"/>
      <c r="J59" s="22">
        <f>INDEX(Notes!$I$2:$N$11,MATCH(Notes!$B$2,Notes!$I$2:$I$11,0),4)*$C59</f>
        <v>791763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263921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925424</v>
      </c>
      <c r="E60" s="163">
        <f>INDEX(Data[],MATCH($A60,Data[Dist],0),MATCH(E$6,Data[#Headers],0))</f>
        <v>925424</v>
      </c>
      <c r="F60" s="163">
        <f>INDEX(Data[],MATCH($A60,Data[Dist],0),MATCH(F$6,Data[#Headers],0))</f>
        <v>925425</v>
      </c>
      <c r="G60" s="22">
        <f>INDEX(Data[],MATCH($A60,Data[Dist],0),MATCH(G$6,Data[#Headers],0))</f>
        <v>2794623</v>
      </c>
      <c r="H60" s="22">
        <f>INDEX(Data[],MATCH($A60,Data[Dist],0),MATCH(H$6,Data[#Headers],0))-G60</f>
        <v>6520786</v>
      </c>
      <c r="I60" s="25"/>
      <c r="J60" s="22">
        <f>INDEX(Notes!$I$2:$N$11,MATCH(Notes!$B$2,Notes!$I$2:$I$11,0),4)*$C60</f>
        <v>2794623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931541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326906</v>
      </c>
      <c r="E61" s="163">
        <f>INDEX(Data[],MATCH($A61,Data[Dist],0),MATCH(E$6,Data[#Headers],0))</f>
        <v>326906</v>
      </c>
      <c r="F61" s="163">
        <f>INDEX(Data[],MATCH($A61,Data[Dist],0),MATCH(F$6,Data[#Headers],0))</f>
        <v>326904</v>
      </c>
      <c r="G61" s="22">
        <f>INDEX(Data[],MATCH($A61,Data[Dist],0),MATCH(G$6,Data[#Headers],0))</f>
        <v>986754</v>
      </c>
      <c r="H61" s="22">
        <f>INDEX(Data[],MATCH($A61,Data[Dist],0),MATCH(H$6,Data[#Headers],0))-G61</f>
        <v>2302424</v>
      </c>
      <c r="I61" s="25"/>
      <c r="J61" s="22">
        <f>INDEX(Notes!$I$2:$N$11,MATCH(Notes!$B$2,Notes!$I$2:$I$11,0),4)*$C61</f>
        <v>986754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328918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498196</v>
      </c>
      <c r="E62" s="163">
        <f>INDEX(Data[],MATCH($A62,Data[Dist],0),MATCH(E$6,Data[#Headers],0))</f>
        <v>498196</v>
      </c>
      <c r="F62" s="163">
        <f>INDEX(Data[],MATCH($A62,Data[Dist],0),MATCH(F$6,Data[#Headers],0))</f>
        <v>498196</v>
      </c>
      <c r="G62" s="22">
        <f>INDEX(Data[],MATCH($A62,Data[Dist],0),MATCH(G$6,Data[#Headers],0))</f>
        <v>1502724</v>
      </c>
      <c r="H62" s="22">
        <f>INDEX(Data[],MATCH($A62,Data[Dist],0),MATCH(H$6,Data[#Headers],0))-G62</f>
        <v>3506352</v>
      </c>
      <c r="I62" s="25"/>
      <c r="J62" s="22">
        <f>INDEX(Notes!$I$2:$N$11,MATCH(Notes!$B$2,Notes!$I$2:$I$11,0),4)*$C62</f>
        <v>1502724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500908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465369</v>
      </c>
      <c r="E63" s="163">
        <f>INDEX(Data[],MATCH($A63,Data[Dist],0),MATCH(E$6,Data[#Headers],0))</f>
        <v>465368</v>
      </c>
      <c r="F63" s="163">
        <f>INDEX(Data[],MATCH($A63,Data[Dist],0),MATCH(F$6,Data[#Headers],0))</f>
        <v>465369</v>
      </c>
      <c r="G63" s="22">
        <f>INDEX(Data[],MATCH($A63,Data[Dist],0),MATCH(G$6,Data[#Headers],0))</f>
        <v>1405500</v>
      </c>
      <c r="H63" s="22">
        <f>INDEX(Data[],MATCH($A63,Data[Dist],0),MATCH(H$6,Data[#Headers],0))-G63</f>
        <v>3279499</v>
      </c>
      <c r="I63" s="25"/>
      <c r="J63" s="22">
        <f>INDEX(Notes!$I$2:$N$11,MATCH(Notes!$B$2,Notes!$I$2:$I$11,0),4)*$C63</f>
        <v>1405500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468500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875819</v>
      </c>
      <c r="E64" s="163">
        <f>INDEX(Data[],MATCH($A64,Data[Dist],0),MATCH(E$6,Data[#Headers],0))</f>
        <v>875819</v>
      </c>
      <c r="F64" s="163">
        <f>INDEX(Data[],MATCH($A64,Data[Dist],0),MATCH(F$6,Data[#Headers],0))</f>
        <v>875818</v>
      </c>
      <c r="G64" s="22">
        <f>INDEX(Data[],MATCH($A64,Data[Dist],0),MATCH(G$6,Data[#Headers],0))</f>
        <v>2643207</v>
      </c>
      <c r="H64" s="22">
        <f>INDEX(Data[],MATCH($A64,Data[Dist],0),MATCH(H$6,Data[#Headers],0))-G64</f>
        <v>6167479</v>
      </c>
      <c r="I64" s="25"/>
      <c r="J64" s="22">
        <f>INDEX(Notes!$I$2:$N$11,MATCH(Notes!$B$2,Notes!$I$2:$I$11,0),4)*$C64</f>
        <v>2643207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881069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1045513</v>
      </c>
      <c r="E65" s="163">
        <f>INDEX(Data[],MATCH($A65,Data[Dist],0),MATCH(E$6,Data[#Headers],0))</f>
        <v>1045513</v>
      </c>
      <c r="F65" s="163">
        <f>INDEX(Data[],MATCH($A65,Data[Dist],0),MATCH(F$6,Data[#Headers],0))</f>
        <v>1045512</v>
      </c>
      <c r="G65" s="22">
        <f>INDEX(Data[],MATCH($A65,Data[Dist],0),MATCH(G$6,Data[#Headers],0))</f>
        <v>3156153</v>
      </c>
      <c r="H65" s="22">
        <f>INDEX(Data[],MATCH($A65,Data[Dist],0),MATCH(H$6,Data[#Headers],0))-G65</f>
        <v>7364358</v>
      </c>
      <c r="I65" s="25"/>
      <c r="J65" s="22">
        <f>INDEX(Notes!$I$2:$N$11,MATCH(Notes!$B$2,Notes!$I$2:$I$11,0),4)*$C65</f>
        <v>3156153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1052051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146343</v>
      </c>
      <c r="E66" s="163">
        <f>INDEX(Data[],MATCH($A66,Data[Dist],0),MATCH(E$6,Data[#Headers],0))</f>
        <v>146344</v>
      </c>
      <c r="F66" s="163">
        <f>INDEX(Data[],MATCH($A66,Data[Dist],0),MATCH(F$6,Data[#Headers],0))</f>
        <v>146342</v>
      </c>
      <c r="G66" s="22">
        <f>INDEX(Data[],MATCH($A66,Data[Dist],0),MATCH(G$6,Data[#Headers],0))</f>
        <v>442356</v>
      </c>
      <c r="H66" s="22">
        <f>INDEX(Data[],MATCH($A66,Data[Dist],0),MATCH(H$6,Data[#Headers],0))-G66</f>
        <v>1032163</v>
      </c>
      <c r="I66" s="25"/>
      <c r="J66" s="22">
        <f>INDEX(Notes!$I$2:$N$11,MATCH(Notes!$B$2,Notes!$I$2:$I$11,0),4)*$C66</f>
        <v>442356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147452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684087</v>
      </c>
      <c r="E67" s="163">
        <f>INDEX(Data[],MATCH($A67,Data[Dist],0),MATCH(E$6,Data[#Headers],0))</f>
        <v>684088</v>
      </c>
      <c r="F67" s="163">
        <f>INDEX(Data[],MATCH($A67,Data[Dist],0),MATCH(F$6,Data[#Headers],0))</f>
        <v>684086</v>
      </c>
      <c r="G67" s="22">
        <f>INDEX(Data[],MATCH($A67,Data[Dist],0),MATCH(G$6,Data[#Headers],0))</f>
        <v>2065173</v>
      </c>
      <c r="H67" s="22">
        <f>INDEX(Data[],MATCH($A67,Data[Dist],0),MATCH(H$6,Data[#Headers],0))-G67</f>
        <v>4818733</v>
      </c>
      <c r="I67" s="25"/>
      <c r="J67" s="22">
        <f>INDEX(Notes!$I$2:$N$11,MATCH(Notes!$B$2,Notes!$I$2:$I$11,0),4)*$C67</f>
        <v>2065173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688391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612758</v>
      </c>
      <c r="E68" s="163">
        <f>INDEX(Data[],MATCH($A68,Data[Dist],0),MATCH(E$6,Data[#Headers],0))</f>
        <v>612758</v>
      </c>
      <c r="F68" s="163">
        <f>INDEX(Data[],MATCH($A68,Data[Dist],0),MATCH(F$6,Data[#Headers],0))</f>
        <v>612758</v>
      </c>
      <c r="G68" s="22">
        <f>INDEX(Data[],MATCH($A68,Data[Dist],0),MATCH(G$6,Data[#Headers],0))</f>
        <v>1850124</v>
      </c>
      <c r="H68" s="22">
        <f>INDEX(Data[],MATCH($A68,Data[Dist],0),MATCH(H$6,Data[#Headers],0))-G68</f>
        <v>4316956</v>
      </c>
      <c r="I68" s="25"/>
      <c r="J68" s="22">
        <f>INDEX(Notes!$I$2:$N$11,MATCH(Notes!$B$2,Notes!$I$2:$I$11,0),4)*$C68</f>
        <v>1850124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616708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550693</v>
      </c>
      <c r="E69" s="163">
        <f>INDEX(Data[],MATCH($A69,Data[Dist],0),MATCH(E$6,Data[#Headers],0))</f>
        <v>550694</v>
      </c>
      <c r="F69" s="163">
        <f>INDEX(Data[],MATCH($A69,Data[Dist],0),MATCH(F$6,Data[#Headers],0))</f>
        <v>550692</v>
      </c>
      <c r="G69" s="22">
        <f>INDEX(Data[],MATCH($A69,Data[Dist],0),MATCH(G$6,Data[#Headers],0))</f>
        <v>1663956</v>
      </c>
      <c r="H69" s="22">
        <f>INDEX(Data[],MATCH($A69,Data[Dist],0),MATCH(H$6,Data[#Headers],0))-G69</f>
        <v>3882559</v>
      </c>
      <c r="I69" s="25"/>
      <c r="J69" s="22">
        <f>INDEX(Notes!$I$2:$N$11,MATCH(Notes!$B$2,Notes!$I$2:$I$11,0),4)*$C69</f>
        <v>1663956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554652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1020551</v>
      </c>
      <c r="E70" s="163">
        <f>INDEX(Data[],MATCH($A70,Data[Dist],0),MATCH(E$6,Data[#Headers],0))</f>
        <v>1020551</v>
      </c>
      <c r="F70" s="163">
        <f>INDEX(Data[],MATCH($A70,Data[Dist],0),MATCH(F$6,Data[#Headers],0))</f>
        <v>1020549</v>
      </c>
      <c r="G70" s="22">
        <f>INDEX(Data[],MATCH($A70,Data[Dist],0),MATCH(G$6,Data[#Headers],0))</f>
        <v>3079389</v>
      </c>
      <c r="H70" s="22">
        <f>INDEX(Data[],MATCH($A70,Data[Dist],0),MATCH(H$6,Data[#Headers],0))-G70</f>
        <v>7185245</v>
      </c>
      <c r="I70" s="25"/>
      <c r="J70" s="22">
        <f>INDEX(Notes!$I$2:$N$11,MATCH(Notes!$B$2,Notes!$I$2:$I$11,0),4)*$C70</f>
        <v>3079389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1026463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202454</v>
      </c>
      <c r="E71" s="163">
        <f>INDEX(Data[],MATCH($A71,Data[Dist],0),MATCH(E$6,Data[#Headers],0))</f>
        <v>202453</v>
      </c>
      <c r="F71" s="163">
        <f>INDEX(Data[],MATCH($A71,Data[Dist],0),MATCH(F$6,Data[#Headers],0))</f>
        <v>202454</v>
      </c>
      <c r="G71" s="22">
        <f>INDEX(Data[],MATCH($A71,Data[Dist],0),MATCH(G$6,Data[#Headers],0))</f>
        <v>611121</v>
      </c>
      <c r="H71" s="22">
        <f>INDEX(Data[],MATCH($A71,Data[Dist],0),MATCH(H$6,Data[#Headers],0))-G71</f>
        <v>1425947</v>
      </c>
      <c r="I71" s="25"/>
      <c r="J71" s="22">
        <f>INDEX(Notes!$I$2:$N$11,MATCH(Notes!$B$2,Notes!$I$2:$I$11,0),4)*$C71</f>
        <v>611121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203707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126410</v>
      </c>
      <c r="E72" s="163">
        <f>INDEX(Data[],MATCH($A72,Data[Dist],0),MATCH(E$6,Data[#Headers],0))</f>
        <v>126410</v>
      </c>
      <c r="F72" s="163">
        <f>INDEX(Data[],MATCH($A72,Data[Dist],0),MATCH(F$6,Data[#Headers],0))</f>
        <v>126411</v>
      </c>
      <c r="G72" s="22">
        <f>INDEX(Data[],MATCH($A72,Data[Dist],0),MATCH(G$6,Data[#Headers],0))</f>
        <v>383169</v>
      </c>
      <c r="H72" s="22">
        <f>INDEX(Data[],MATCH($A72,Data[Dist],0),MATCH(H$6,Data[#Headers],0))-G72</f>
        <v>894065</v>
      </c>
      <c r="I72" s="25"/>
      <c r="J72" s="22">
        <f>INDEX(Notes!$I$2:$N$11,MATCH(Notes!$B$2,Notes!$I$2:$I$11,0),4)*$C72</f>
        <v>383169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127723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1548156</v>
      </c>
      <c r="E73" s="163">
        <f>INDEX(Data[],MATCH($A73,Data[Dist],0),MATCH(E$6,Data[#Headers],0))</f>
        <v>1548156</v>
      </c>
      <c r="F73" s="163">
        <f>INDEX(Data[],MATCH($A73,Data[Dist],0),MATCH(F$6,Data[#Headers],0))</f>
        <v>1548156</v>
      </c>
      <c r="G73" s="22">
        <f>INDEX(Data[],MATCH($A73,Data[Dist],0),MATCH(G$6,Data[#Headers],0))</f>
        <v>4677399</v>
      </c>
      <c r="H73" s="22">
        <f>INDEX(Data[],MATCH($A73,Data[Dist],0),MATCH(H$6,Data[#Headers],0))-G73</f>
        <v>10913935</v>
      </c>
      <c r="I73" s="25"/>
      <c r="J73" s="22">
        <f>INDEX(Notes!$I$2:$N$11,MATCH(Notes!$B$2,Notes!$I$2:$I$11,0),4)*$C73</f>
        <v>4677399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1559133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556192</v>
      </c>
      <c r="E74" s="163">
        <f>INDEX(Data[],MATCH($A74,Data[Dist],0),MATCH(E$6,Data[#Headers],0))</f>
        <v>556192</v>
      </c>
      <c r="F74" s="163">
        <f>INDEX(Data[],MATCH($A74,Data[Dist],0),MATCH(F$6,Data[#Headers],0))</f>
        <v>556190</v>
      </c>
      <c r="G74" s="22">
        <f>INDEX(Data[],MATCH($A74,Data[Dist],0),MATCH(G$6,Data[#Headers],0))</f>
        <v>1683843</v>
      </c>
      <c r="H74" s="22">
        <f>INDEX(Data[],MATCH($A74,Data[Dist],0),MATCH(H$6,Data[#Headers],0))-G74</f>
        <v>3928962</v>
      </c>
      <c r="I74" s="25"/>
      <c r="J74" s="22">
        <f>INDEX(Notes!$I$2:$N$11,MATCH(Notes!$B$2,Notes!$I$2:$I$11,0),4)*$C74</f>
        <v>1683843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561281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2888727</v>
      </c>
      <c r="E75" s="163">
        <f>INDEX(Data[],MATCH($A75,Data[Dist],0),MATCH(E$6,Data[#Headers],0))</f>
        <v>2888728</v>
      </c>
      <c r="F75" s="163">
        <f>INDEX(Data[],MATCH($A75,Data[Dist],0),MATCH(F$6,Data[#Headers],0))</f>
        <v>2888726</v>
      </c>
      <c r="G75" s="22">
        <f>INDEX(Data[],MATCH($A75,Data[Dist],0),MATCH(G$6,Data[#Headers],0))</f>
        <v>8712018</v>
      </c>
      <c r="H75" s="22">
        <f>INDEX(Data[],MATCH($A75,Data[Dist],0),MATCH(H$6,Data[#Headers],0))-G75</f>
        <v>20328044</v>
      </c>
      <c r="I75" s="25"/>
      <c r="J75" s="22">
        <f>INDEX(Notes!$I$2:$N$11,MATCH(Notes!$B$2,Notes!$I$2:$I$11,0),4)*$C75</f>
        <v>8712018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2904006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487978</v>
      </c>
      <c r="E76" s="163">
        <f>INDEX(Data[],MATCH($A76,Data[Dist],0),MATCH(E$6,Data[#Headers],0))</f>
        <v>487979</v>
      </c>
      <c r="F76" s="163">
        <f>INDEX(Data[],MATCH($A76,Data[Dist],0),MATCH(F$6,Data[#Headers],0))</f>
        <v>487977</v>
      </c>
      <c r="G76" s="22">
        <f>INDEX(Data[],MATCH($A76,Data[Dist],0),MATCH(G$6,Data[#Headers],0))</f>
        <v>1473093</v>
      </c>
      <c r="H76" s="22">
        <f>INDEX(Data[],MATCH($A76,Data[Dist],0),MATCH(H$6,Data[#Headers],0))-G76</f>
        <v>3437217</v>
      </c>
      <c r="I76" s="25"/>
      <c r="J76" s="22">
        <f>INDEX(Notes!$I$2:$N$11,MATCH(Notes!$B$2,Notes!$I$2:$I$11,0),4)*$C76</f>
        <v>1473093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491031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2956976</v>
      </c>
      <c r="E77" s="163">
        <f>INDEX(Data[],MATCH($A77,Data[Dist],0),MATCH(E$6,Data[#Headers],0))</f>
        <v>2956976</v>
      </c>
      <c r="F77" s="163">
        <f>INDEX(Data[],MATCH($A77,Data[Dist],0),MATCH(F$6,Data[#Headers],0))</f>
        <v>2956977</v>
      </c>
      <c r="G77" s="22">
        <f>INDEX(Data[],MATCH($A77,Data[Dist],0),MATCH(G$6,Data[#Headers],0))</f>
        <v>8934795</v>
      </c>
      <c r="H77" s="22">
        <f>INDEX(Data[],MATCH($A77,Data[Dist],0),MATCH(H$6,Data[#Headers],0))-G77</f>
        <v>20847851</v>
      </c>
      <c r="I77" s="25"/>
      <c r="J77" s="22">
        <f>INDEX(Notes!$I$2:$N$11,MATCH(Notes!$B$2,Notes!$I$2:$I$11,0),4)*$C77</f>
        <v>8934795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2978265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279690</v>
      </c>
      <c r="E78" s="163">
        <f>INDEX(Data[],MATCH($A78,Data[Dist],0),MATCH(E$6,Data[#Headers],0))</f>
        <v>279690</v>
      </c>
      <c r="F78" s="163">
        <f>INDEX(Data[],MATCH($A78,Data[Dist],0),MATCH(F$6,Data[#Headers],0))</f>
        <v>279690</v>
      </c>
      <c r="G78" s="22">
        <f>INDEX(Data[],MATCH($A78,Data[Dist],0),MATCH(G$6,Data[#Headers],0))</f>
        <v>844584</v>
      </c>
      <c r="H78" s="22">
        <f>INDEX(Data[],MATCH($A78,Data[Dist],0),MATCH(H$6,Data[#Headers],0))-G78</f>
        <v>1970691</v>
      </c>
      <c r="I78" s="25"/>
      <c r="J78" s="22">
        <f>INDEX(Notes!$I$2:$N$11,MATCH(Notes!$B$2,Notes!$I$2:$I$11,0),4)*$C78</f>
        <v>844584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281528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241408</v>
      </c>
      <c r="E79" s="163">
        <f>INDEX(Data[],MATCH($A79,Data[Dist],0),MATCH(E$6,Data[#Headers],0))</f>
        <v>241407</v>
      </c>
      <c r="F79" s="163">
        <f>INDEX(Data[],MATCH($A79,Data[Dist],0),MATCH(F$6,Data[#Headers],0))</f>
        <v>241408</v>
      </c>
      <c r="G79" s="22">
        <f>INDEX(Data[],MATCH($A79,Data[Dist],0),MATCH(G$6,Data[#Headers],0))</f>
        <v>730338</v>
      </c>
      <c r="H79" s="22">
        <f>INDEX(Data[],MATCH($A79,Data[Dist],0),MATCH(H$6,Data[#Headers],0))-G79</f>
        <v>1704119</v>
      </c>
      <c r="I79" s="25"/>
      <c r="J79" s="22">
        <f>INDEX(Notes!$I$2:$N$11,MATCH(Notes!$B$2,Notes!$I$2:$I$11,0),4)*$C79</f>
        <v>730338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243446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509992</v>
      </c>
      <c r="E80" s="163">
        <f>INDEX(Data[],MATCH($A80,Data[Dist],0),MATCH(E$6,Data[#Headers],0))</f>
        <v>509993</v>
      </c>
      <c r="F80" s="163">
        <f>INDEX(Data[],MATCH($A80,Data[Dist],0),MATCH(F$6,Data[#Headers],0))</f>
        <v>509991</v>
      </c>
      <c r="G80" s="22">
        <f>INDEX(Data[],MATCH($A80,Data[Dist],0),MATCH(G$6,Data[#Headers],0))</f>
        <v>1539327</v>
      </c>
      <c r="H80" s="22">
        <f>INDEX(Data[],MATCH($A80,Data[Dist],0),MATCH(H$6,Data[#Headers],0))-G80</f>
        <v>3591761</v>
      </c>
      <c r="I80" s="25"/>
      <c r="J80" s="22">
        <f>INDEX(Notes!$I$2:$N$11,MATCH(Notes!$B$2,Notes!$I$2:$I$11,0),4)*$C80</f>
        <v>1539327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513109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261428</v>
      </c>
      <c r="E81" s="163">
        <f>INDEX(Data[],MATCH($A81,Data[Dist],0),MATCH(E$6,Data[#Headers],0))</f>
        <v>261428</v>
      </c>
      <c r="F81" s="163">
        <f>INDEX(Data[],MATCH($A81,Data[Dist],0),MATCH(F$6,Data[#Headers],0))</f>
        <v>261428</v>
      </c>
      <c r="G81" s="22">
        <f>INDEX(Data[],MATCH($A81,Data[Dist],0),MATCH(G$6,Data[#Headers],0))</f>
        <v>789618</v>
      </c>
      <c r="H81" s="22">
        <f>INDEX(Data[],MATCH($A81,Data[Dist],0),MATCH(H$6,Data[#Headers],0))-G81</f>
        <v>1842438</v>
      </c>
      <c r="I81" s="25"/>
      <c r="J81" s="22">
        <f>INDEX(Notes!$I$2:$N$11,MATCH(Notes!$B$2,Notes!$I$2:$I$11,0),4)*$C81</f>
        <v>789618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263206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225027</v>
      </c>
      <c r="E82" s="163">
        <f>INDEX(Data[],MATCH($A82,Data[Dist],0),MATCH(E$6,Data[#Headers],0))</f>
        <v>225027</v>
      </c>
      <c r="F82" s="163">
        <f>INDEX(Data[],MATCH($A82,Data[Dist],0),MATCH(F$6,Data[#Headers],0))</f>
        <v>225028</v>
      </c>
      <c r="G82" s="22">
        <f>INDEX(Data[],MATCH($A82,Data[Dist],0),MATCH(G$6,Data[#Headers],0))</f>
        <v>680208</v>
      </c>
      <c r="H82" s="22">
        <f>INDEX(Data[],MATCH($A82,Data[Dist],0),MATCH(H$6,Data[#Headers],0))-G82</f>
        <v>1587149</v>
      </c>
      <c r="I82" s="25"/>
      <c r="J82" s="22">
        <f>INDEX(Notes!$I$2:$N$11,MATCH(Notes!$B$2,Notes!$I$2:$I$11,0),4)*$C82</f>
        <v>680208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226736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7013981</v>
      </c>
      <c r="E83" s="163">
        <f>INDEX(Data[],MATCH($A83,Data[Dist],0),MATCH(E$6,Data[#Headers],0))</f>
        <v>7013981</v>
      </c>
      <c r="F83" s="163">
        <f>INDEX(Data[],MATCH($A83,Data[Dist],0),MATCH(F$6,Data[#Headers],0))</f>
        <v>7013982</v>
      </c>
      <c r="G83" s="22">
        <f>INDEX(Data[],MATCH($A83,Data[Dist],0),MATCH(G$6,Data[#Headers],0))</f>
        <v>21153438</v>
      </c>
      <c r="H83" s="22">
        <f>INDEX(Data[],MATCH($A83,Data[Dist],0),MATCH(H$6,Data[#Headers],0))-G83</f>
        <v>49358019</v>
      </c>
      <c r="I83" s="25"/>
      <c r="J83" s="22">
        <f>INDEX(Notes!$I$2:$N$11,MATCH(Notes!$B$2,Notes!$I$2:$I$11,0),4)*$C83</f>
        <v>21153438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7051146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1003471</v>
      </c>
      <c r="E84" s="163">
        <f>INDEX(Data[],MATCH($A84,Data[Dist],0),MATCH(E$6,Data[#Headers],0))</f>
        <v>1003471</v>
      </c>
      <c r="F84" s="163">
        <f>INDEX(Data[],MATCH($A84,Data[Dist],0),MATCH(F$6,Data[#Headers],0))</f>
        <v>1003469</v>
      </c>
      <c r="G84" s="22">
        <f>INDEX(Data[],MATCH($A84,Data[Dist],0),MATCH(G$6,Data[#Headers],0))</f>
        <v>3028758</v>
      </c>
      <c r="H84" s="22">
        <f>INDEX(Data[],MATCH($A84,Data[Dist],0),MATCH(H$6,Data[#Headers],0))-G84</f>
        <v>7067103</v>
      </c>
      <c r="I84" s="25"/>
      <c r="J84" s="22">
        <f>INDEX(Notes!$I$2:$N$11,MATCH(Notes!$B$2,Notes!$I$2:$I$11,0),4)*$C84</f>
        <v>3028758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1009586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2029702</v>
      </c>
      <c r="E85" s="163">
        <f>INDEX(Data[],MATCH($A85,Data[Dist],0),MATCH(E$6,Data[#Headers],0))</f>
        <v>2029703</v>
      </c>
      <c r="F85" s="163">
        <f>INDEX(Data[],MATCH($A85,Data[Dist],0),MATCH(F$6,Data[#Headers],0))</f>
        <v>2029701</v>
      </c>
      <c r="G85" s="22">
        <f>INDEX(Data[],MATCH($A85,Data[Dist],0),MATCH(G$6,Data[#Headers],0))</f>
        <v>6129558</v>
      </c>
      <c r="H85" s="22">
        <f>INDEX(Data[],MATCH($A85,Data[Dist],0),MATCH(H$6,Data[#Headers],0))-G85</f>
        <v>14302304</v>
      </c>
      <c r="I85" s="25"/>
      <c r="J85" s="22">
        <f>INDEX(Notes!$I$2:$N$11,MATCH(Notes!$B$2,Notes!$I$2:$I$11,0),4)*$C85</f>
        <v>6129558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2043186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322081</v>
      </c>
      <c r="E86" s="163">
        <f>INDEX(Data[],MATCH($A86,Data[Dist],0),MATCH(E$6,Data[#Headers],0))</f>
        <v>322080</v>
      </c>
      <c r="F86" s="163">
        <f>INDEX(Data[],MATCH($A86,Data[Dist],0),MATCH(F$6,Data[#Headers],0))</f>
        <v>322081</v>
      </c>
      <c r="G86" s="22">
        <f>INDEX(Data[],MATCH($A86,Data[Dist],0),MATCH(G$6,Data[#Headers],0))</f>
        <v>972315</v>
      </c>
      <c r="H86" s="22">
        <f>INDEX(Data[],MATCH($A86,Data[Dist],0),MATCH(H$6,Data[#Headers],0))-G86</f>
        <v>2268733</v>
      </c>
      <c r="I86" s="25"/>
      <c r="J86" s="22">
        <f>INDEX(Notes!$I$2:$N$11,MATCH(Notes!$B$2,Notes!$I$2:$I$11,0),4)*$C86</f>
        <v>972315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324105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10150183</v>
      </c>
      <c r="E87" s="163">
        <f>INDEX(Data[],MATCH($A87,Data[Dist],0),MATCH(E$6,Data[#Headers],0))</f>
        <v>10150183</v>
      </c>
      <c r="F87" s="163">
        <f>INDEX(Data[],MATCH($A87,Data[Dist],0),MATCH(F$6,Data[#Headers],0))</f>
        <v>10150183</v>
      </c>
      <c r="G87" s="22">
        <f>INDEX(Data[],MATCH($A87,Data[Dist],0),MATCH(G$6,Data[#Headers],0))</f>
        <v>30632136</v>
      </c>
      <c r="H87" s="22">
        <f>INDEX(Data[],MATCH($A87,Data[Dist],0),MATCH(H$6,Data[#Headers],0))-G87</f>
        <v>71474986</v>
      </c>
      <c r="I87" s="25"/>
      <c r="J87" s="22">
        <f>INDEX(Notes!$I$2:$N$11,MATCH(Notes!$B$2,Notes!$I$2:$I$11,0),4)*$C87</f>
        <v>30632136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10210712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741861</v>
      </c>
      <c r="E88" s="163">
        <f>INDEX(Data[],MATCH($A88,Data[Dist],0),MATCH(E$6,Data[#Headers],0))</f>
        <v>741861</v>
      </c>
      <c r="F88" s="163">
        <f>INDEX(Data[],MATCH($A88,Data[Dist],0),MATCH(F$6,Data[#Headers],0))</f>
        <v>741859</v>
      </c>
      <c r="G88" s="22">
        <f>INDEX(Data[],MATCH($A88,Data[Dist],0),MATCH(G$6,Data[#Headers],0))</f>
        <v>2240247</v>
      </c>
      <c r="H88" s="22">
        <f>INDEX(Data[],MATCH($A88,Data[Dist],0),MATCH(H$6,Data[#Headers],0))-G88</f>
        <v>5227242</v>
      </c>
      <c r="I88" s="25"/>
      <c r="J88" s="22">
        <f>INDEX(Notes!$I$2:$N$11,MATCH(Notes!$B$2,Notes!$I$2:$I$11,0),4)*$C88</f>
        <v>2240247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746749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874236</v>
      </c>
      <c r="E89" s="163">
        <f>INDEX(Data[],MATCH($A89,Data[Dist],0),MATCH(E$6,Data[#Headers],0))</f>
        <v>874236</v>
      </c>
      <c r="F89" s="163">
        <f>INDEX(Data[],MATCH($A89,Data[Dist],0),MATCH(F$6,Data[#Headers],0))</f>
        <v>874234</v>
      </c>
      <c r="G89" s="22">
        <f>INDEX(Data[],MATCH($A89,Data[Dist],0),MATCH(G$6,Data[#Headers],0))</f>
        <v>2642124</v>
      </c>
      <c r="H89" s="22">
        <f>INDEX(Data[],MATCH($A89,Data[Dist],0),MATCH(H$6,Data[#Headers],0))-G89</f>
        <v>6164960</v>
      </c>
      <c r="I89" s="25"/>
      <c r="J89" s="22">
        <f>INDEX(Notes!$I$2:$N$11,MATCH(Notes!$B$2,Notes!$I$2:$I$11,0),4)*$C89</f>
        <v>2642124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880708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134310</v>
      </c>
      <c r="E90" s="163">
        <f>INDEX(Data[],MATCH($A90,Data[Dist],0),MATCH(E$6,Data[#Headers],0))</f>
        <v>134310</v>
      </c>
      <c r="F90" s="163">
        <f>INDEX(Data[],MATCH($A90,Data[Dist],0),MATCH(F$6,Data[#Headers],0))</f>
        <v>134310</v>
      </c>
      <c r="G90" s="22">
        <f>INDEX(Data[],MATCH($A90,Data[Dist],0),MATCH(G$6,Data[#Headers],0))</f>
        <v>405588</v>
      </c>
      <c r="H90" s="22">
        <f>INDEX(Data[],MATCH($A90,Data[Dist],0),MATCH(H$6,Data[#Headers],0))-G90</f>
        <v>946369</v>
      </c>
      <c r="I90" s="25"/>
      <c r="J90" s="22">
        <f>INDEX(Notes!$I$2:$N$11,MATCH(Notes!$B$2,Notes!$I$2:$I$11,0),4)*$C90</f>
        <v>405588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135196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1656863</v>
      </c>
      <c r="E91" s="163">
        <f>INDEX(Data[],MATCH($A91,Data[Dist],0),MATCH(E$6,Data[#Headers],0))</f>
        <v>1656863</v>
      </c>
      <c r="F91" s="163">
        <f>INDEX(Data[],MATCH($A91,Data[Dist],0),MATCH(F$6,Data[#Headers],0))</f>
        <v>1656863</v>
      </c>
      <c r="G91" s="22">
        <f>INDEX(Data[],MATCH($A91,Data[Dist],0),MATCH(G$6,Data[#Headers],0))</f>
        <v>4996548</v>
      </c>
      <c r="H91" s="22">
        <f>INDEX(Data[],MATCH($A91,Data[Dist],0),MATCH(H$6,Data[#Headers],0))-G91</f>
        <v>11658611</v>
      </c>
      <c r="I91" s="25"/>
      <c r="J91" s="22">
        <f>INDEX(Notes!$I$2:$N$11,MATCH(Notes!$B$2,Notes!$I$2:$I$11,0),4)*$C91</f>
        <v>4996548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1665516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576942</v>
      </c>
      <c r="E92" s="163">
        <f>INDEX(Data[],MATCH($A92,Data[Dist],0),MATCH(E$6,Data[#Headers],0))</f>
        <v>576942</v>
      </c>
      <c r="F92" s="163">
        <f>INDEX(Data[],MATCH($A92,Data[Dist],0),MATCH(F$6,Data[#Headers],0))</f>
        <v>576941</v>
      </c>
      <c r="G92" s="22">
        <f>INDEX(Data[],MATCH($A92,Data[Dist],0),MATCH(G$6,Data[#Headers],0))</f>
        <v>1741443</v>
      </c>
      <c r="H92" s="22">
        <f>INDEX(Data[],MATCH($A92,Data[Dist],0),MATCH(H$6,Data[#Headers],0))-G92</f>
        <v>4063367</v>
      </c>
      <c r="I92" s="25"/>
      <c r="J92" s="22">
        <f>INDEX(Notes!$I$2:$N$11,MATCH(Notes!$B$2,Notes!$I$2:$I$11,0),4)*$C92</f>
        <v>1741443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580481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24699914</v>
      </c>
      <c r="E93" s="163">
        <f>INDEX(Data[],MATCH($A93,Data[Dist],0),MATCH(E$6,Data[#Headers],0))</f>
        <v>24699915</v>
      </c>
      <c r="F93" s="163">
        <f>INDEX(Data[],MATCH($A93,Data[Dist],0),MATCH(F$6,Data[#Headers],0))</f>
        <v>24699913</v>
      </c>
      <c r="G93" s="22">
        <f>INDEX(Data[],MATCH($A93,Data[Dist],0),MATCH(G$6,Data[#Headers],0))</f>
        <v>74496555</v>
      </c>
      <c r="H93" s="22">
        <f>INDEX(Data[],MATCH($A93,Data[Dist],0),MATCH(H$6,Data[#Headers],0))-G93</f>
        <v>173825292</v>
      </c>
      <c r="I93" s="25"/>
      <c r="J93" s="22">
        <f>INDEX(Notes!$I$2:$N$11,MATCH(Notes!$B$2,Notes!$I$2:$I$11,0),4)*$C93</f>
        <v>74496555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24832185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76367</v>
      </c>
      <c r="E94" s="163">
        <f>INDEX(Data[],MATCH($A94,Data[Dist],0),MATCH(E$6,Data[#Headers],0))</f>
        <v>76367</v>
      </c>
      <c r="F94" s="163">
        <f>INDEX(Data[],MATCH($A94,Data[Dist],0),MATCH(F$6,Data[#Headers],0))</f>
        <v>76367</v>
      </c>
      <c r="G94" s="22">
        <f>INDEX(Data[],MATCH($A94,Data[Dist],0),MATCH(G$6,Data[#Headers],0))</f>
        <v>230382</v>
      </c>
      <c r="H94" s="22">
        <f>INDEX(Data[],MATCH($A94,Data[Dist],0),MATCH(H$6,Data[#Headers],0))-G94</f>
        <v>537556</v>
      </c>
      <c r="I94" s="25"/>
      <c r="J94" s="22">
        <f>INDEX(Notes!$I$2:$N$11,MATCH(Notes!$B$2,Notes!$I$2:$I$11,0),4)*$C94</f>
        <v>230382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76794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577641</v>
      </c>
      <c r="E95" s="163">
        <f>INDEX(Data[],MATCH($A95,Data[Dist],0),MATCH(E$6,Data[#Headers],0))</f>
        <v>577641</v>
      </c>
      <c r="F95" s="163">
        <f>INDEX(Data[],MATCH($A95,Data[Dist],0),MATCH(F$6,Data[#Headers],0))</f>
        <v>577641</v>
      </c>
      <c r="G95" s="22">
        <f>INDEX(Data[],MATCH($A95,Data[Dist],0),MATCH(G$6,Data[#Headers],0))</f>
        <v>1743822</v>
      </c>
      <c r="H95" s="22">
        <f>INDEX(Data[],MATCH($A95,Data[Dist],0),MATCH(H$6,Data[#Headers],0))-G95</f>
        <v>4068922</v>
      </c>
      <c r="I95" s="25"/>
      <c r="J95" s="22">
        <f>INDEX(Notes!$I$2:$N$11,MATCH(Notes!$B$2,Notes!$I$2:$I$11,0),4)*$C95</f>
        <v>1743822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581274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6972000</v>
      </c>
      <c r="E96" s="163">
        <f>INDEX(Data[],MATCH($A96,Data[Dist],0),MATCH(E$6,Data[#Headers],0))</f>
        <v>6972000</v>
      </c>
      <c r="F96" s="163">
        <f>INDEX(Data[],MATCH($A96,Data[Dist],0),MATCH(F$6,Data[#Headers],0))</f>
        <v>6971998</v>
      </c>
      <c r="G96" s="22">
        <f>INDEX(Data[],MATCH($A96,Data[Dist],0),MATCH(G$6,Data[#Headers],0))</f>
        <v>21045372</v>
      </c>
      <c r="H96" s="22">
        <f>INDEX(Data[],MATCH($A96,Data[Dist],0),MATCH(H$6,Data[#Headers],0))-G96</f>
        <v>49105872</v>
      </c>
      <c r="I96" s="25"/>
      <c r="J96" s="22">
        <f>INDEX(Notes!$I$2:$N$11,MATCH(Notes!$B$2,Notes!$I$2:$I$11,0),4)*$C96</f>
        <v>21045372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7015124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238391</v>
      </c>
      <c r="E97" s="163">
        <f>INDEX(Data[],MATCH($A97,Data[Dist],0),MATCH(E$6,Data[#Headers],0))</f>
        <v>238391</v>
      </c>
      <c r="F97" s="163">
        <f>INDEX(Data[],MATCH($A97,Data[Dist],0),MATCH(F$6,Data[#Headers],0))</f>
        <v>238391</v>
      </c>
      <c r="G97" s="22">
        <f>INDEX(Data[],MATCH($A97,Data[Dist],0),MATCH(G$6,Data[#Headers],0))</f>
        <v>719922</v>
      </c>
      <c r="H97" s="22">
        <f>INDEX(Data[],MATCH($A97,Data[Dist],0),MATCH(H$6,Data[#Headers],0))-G97</f>
        <v>1679819</v>
      </c>
      <c r="I97" s="25"/>
      <c r="J97" s="22">
        <f>INDEX(Notes!$I$2:$N$11,MATCH(Notes!$B$2,Notes!$I$2:$I$11,0),4)*$C97</f>
        <v>719922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239974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219554</v>
      </c>
      <c r="E98" s="163">
        <f>INDEX(Data[],MATCH($A98,Data[Dist],0),MATCH(E$6,Data[#Headers],0))</f>
        <v>219555</v>
      </c>
      <c r="F98" s="163">
        <f>INDEX(Data[],MATCH($A98,Data[Dist],0),MATCH(F$6,Data[#Headers],0))</f>
        <v>219553</v>
      </c>
      <c r="G98" s="22">
        <f>INDEX(Data[],MATCH($A98,Data[Dist],0),MATCH(G$6,Data[#Headers],0))</f>
        <v>663513</v>
      </c>
      <c r="H98" s="22">
        <f>INDEX(Data[],MATCH($A98,Data[Dist],0),MATCH(H$6,Data[#Headers],0))-G98</f>
        <v>1548200</v>
      </c>
      <c r="I98" s="25"/>
      <c r="J98" s="22">
        <f>INDEX(Notes!$I$2:$N$11,MATCH(Notes!$B$2,Notes!$I$2:$I$11,0),4)*$C98</f>
        <v>663513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221171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317514</v>
      </c>
      <c r="E99" s="163">
        <f>INDEX(Data[],MATCH($A99,Data[Dist],0),MATCH(E$6,Data[#Headers],0))</f>
        <v>317514</v>
      </c>
      <c r="F99" s="163">
        <f>INDEX(Data[],MATCH($A99,Data[Dist],0),MATCH(F$6,Data[#Headers],0))</f>
        <v>317514</v>
      </c>
      <c r="G99" s="22">
        <f>INDEX(Data[],MATCH($A99,Data[Dist],0),MATCH(G$6,Data[#Headers],0))</f>
        <v>959202</v>
      </c>
      <c r="H99" s="22">
        <f>INDEX(Data[],MATCH($A99,Data[Dist],0),MATCH(H$6,Data[#Headers],0))-G99</f>
        <v>2238140</v>
      </c>
      <c r="I99" s="25"/>
      <c r="J99" s="22">
        <f>INDEX(Notes!$I$2:$N$11,MATCH(Notes!$B$2,Notes!$I$2:$I$11,0),4)*$C99</f>
        <v>959202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319734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619778</v>
      </c>
      <c r="E100" s="163">
        <f>INDEX(Data[],MATCH($A100,Data[Dist],0),MATCH(E$6,Data[#Headers],0))</f>
        <v>619778</v>
      </c>
      <c r="F100" s="163">
        <f>INDEX(Data[],MATCH($A100,Data[Dist],0),MATCH(F$6,Data[#Headers],0))</f>
        <v>619776</v>
      </c>
      <c r="G100" s="22">
        <f>INDEX(Data[],MATCH($A100,Data[Dist],0),MATCH(G$6,Data[#Headers],0))</f>
        <v>1871790</v>
      </c>
      <c r="H100" s="22">
        <f>INDEX(Data[],MATCH($A100,Data[Dist],0),MATCH(H$6,Data[#Headers],0))-G100</f>
        <v>4367513</v>
      </c>
      <c r="I100" s="25"/>
      <c r="J100" s="22">
        <f>INDEX(Notes!$I$2:$N$11,MATCH(Notes!$B$2,Notes!$I$2:$I$11,0),4)*$C100</f>
        <v>1871790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623930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688886</v>
      </c>
      <c r="E101" s="163">
        <f>INDEX(Data[],MATCH($A101,Data[Dist],0),MATCH(E$6,Data[#Headers],0))</f>
        <v>688887</v>
      </c>
      <c r="F101" s="163">
        <f>INDEX(Data[],MATCH($A101,Data[Dist],0),MATCH(F$6,Data[#Headers],0))</f>
        <v>688885</v>
      </c>
      <c r="G101" s="22">
        <f>INDEX(Data[],MATCH($A101,Data[Dist],0),MATCH(G$6,Data[#Headers],0))</f>
        <v>2078538</v>
      </c>
      <c r="H101" s="22">
        <f>INDEX(Data[],MATCH($A101,Data[Dist],0),MATCH(H$6,Data[#Headers],0))-G101</f>
        <v>4849921</v>
      </c>
      <c r="I101" s="25"/>
      <c r="J101" s="22">
        <f>INDEX(Notes!$I$2:$N$11,MATCH(Notes!$B$2,Notes!$I$2:$I$11,0),4)*$C101</f>
        <v>2078538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692846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375107</v>
      </c>
      <c r="E102" s="163">
        <f>INDEX(Data[],MATCH($A102,Data[Dist],0),MATCH(E$6,Data[#Headers],0))</f>
        <v>375106</v>
      </c>
      <c r="F102" s="163">
        <f>INDEX(Data[],MATCH($A102,Data[Dist],0),MATCH(F$6,Data[#Headers],0))</f>
        <v>375107</v>
      </c>
      <c r="G102" s="22">
        <f>INDEX(Data[],MATCH($A102,Data[Dist],0),MATCH(G$6,Data[#Headers],0))</f>
        <v>1132563</v>
      </c>
      <c r="H102" s="22">
        <f>INDEX(Data[],MATCH($A102,Data[Dist],0),MATCH(H$6,Data[#Headers],0))-G102</f>
        <v>2642644</v>
      </c>
      <c r="I102" s="25"/>
      <c r="J102" s="22">
        <f>INDEX(Notes!$I$2:$N$11,MATCH(Notes!$B$2,Notes!$I$2:$I$11,0),4)*$C102</f>
        <v>1132563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377521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374094</v>
      </c>
      <c r="E103" s="163">
        <f>INDEX(Data[],MATCH($A103,Data[Dist],0),MATCH(E$6,Data[#Headers],0))</f>
        <v>374093</v>
      </c>
      <c r="F103" s="163">
        <f>INDEX(Data[],MATCH($A103,Data[Dist],0),MATCH(F$6,Data[#Headers],0))</f>
        <v>374094</v>
      </c>
      <c r="G103" s="22">
        <f>INDEX(Data[],MATCH($A103,Data[Dist],0),MATCH(G$6,Data[#Headers],0))</f>
        <v>1129227</v>
      </c>
      <c r="H103" s="22">
        <f>INDEX(Data[],MATCH($A103,Data[Dist],0),MATCH(H$6,Data[#Headers],0))-G103</f>
        <v>2634859</v>
      </c>
      <c r="I103" s="25"/>
      <c r="J103" s="22">
        <f>INDEX(Notes!$I$2:$N$11,MATCH(Notes!$B$2,Notes!$I$2:$I$11,0),4)*$C103</f>
        <v>1129227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376409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368555</v>
      </c>
      <c r="E104" s="163">
        <f>INDEX(Data[],MATCH($A104,Data[Dist],0),MATCH(E$6,Data[#Headers],0))</f>
        <v>368555</v>
      </c>
      <c r="F104" s="163">
        <f>INDEX(Data[],MATCH($A104,Data[Dist],0),MATCH(F$6,Data[#Headers],0))</f>
        <v>368556</v>
      </c>
      <c r="G104" s="22">
        <f>INDEX(Data[],MATCH($A104,Data[Dist],0),MATCH(G$6,Data[#Headers],0))</f>
        <v>1112730</v>
      </c>
      <c r="H104" s="22">
        <f>INDEX(Data[],MATCH($A104,Data[Dist],0),MATCH(H$6,Data[#Headers],0))-G104</f>
        <v>2596371</v>
      </c>
      <c r="I104" s="25"/>
      <c r="J104" s="22">
        <f>INDEX(Notes!$I$2:$N$11,MATCH(Notes!$B$2,Notes!$I$2:$I$11,0),4)*$C104</f>
        <v>1112730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370910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351424</v>
      </c>
      <c r="E105" s="163">
        <f>INDEX(Data[],MATCH($A105,Data[Dist],0),MATCH(E$6,Data[#Headers],0))</f>
        <v>351424</v>
      </c>
      <c r="F105" s="163">
        <f>INDEX(Data[],MATCH($A105,Data[Dist],0),MATCH(F$6,Data[#Headers],0))</f>
        <v>351425</v>
      </c>
      <c r="G105" s="22">
        <f>INDEX(Data[],MATCH($A105,Data[Dist],0),MATCH(G$6,Data[#Headers],0))</f>
        <v>1060611</v>
      </c>
      <c r="H105" s="22">
        <f>INDEX(Data[],MATCH($A105,Data[Dist],0),MATCH(H$6,Data[#Headers],0))-G105</f>
        <v>2474756</v>
      </c>
      <c r="I105" s="25"/>
      <c r="J105" s="22">
        <f>INDEX(Notes!$I$2:$N$11,MATCH(Notes!$B$2,Notes!$I$2:$I$11,0),4)*$C105</f>
        <v>1060611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353537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159853</v>
      </c>
      <c r="E106" s="163">
        <f>INDEX(Data[],MATCH($A106,Data[Dist],0),MATCH(E$6,Data[#Headers],0))</f>
        <v>159853</v>
      </c>
      <c r="F106" s="163">
        <f>INDEX(Data[],MATCH($A106,Data[Dist],0),MATCH(F$6,Data[#Headers],0))</f>
        <v>159854</v>
      </c>
      <c r="G106" s="22">
        <f>INDEX(Data[],MATCH($A106,Data[Dist],0),MATCH(G$6,Data[#Headers],0))</f>
        <v>483600</v>
      </c>
      <c r="H106" s="22">
        <f>INDEX(Data[],MATCH($A106,Data[Dist],0),MATCH(H$6,Data[#Headers],0))-G106</f>
        <v>1128400</v>
      </c>
      <c r="I106" s="25"/>
      <c r="J106" s="22">
        <f>INDEX(Notes!$I$2:$N$11,MATCH(Notes!$B$2,Notes!$I$2:$I$11,0),4)*$C106</f>
        <v>483600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161200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226694</v>
      </c>
      <c r="E107" s="163">
        <f>INDEX(Data[],MATCH($A107,Data[Dist],0),MATCH(E$6,Data[#Headers],0))</f>
        <v>226693</v>
      </c>
      <c r="F107" s="163">
        <f>INDEX(Data[],MATCH($A107,Data[Dist],0),MATCH(F$6,Data[#Headers],0))</f>
        <v>226694</v>
      </c>
      <c r="G107" s="22">
        <f>INDEX(Data[],MATCH($A107,Data[Dist],0),MATCH(G$6,Data[#Headers],0))</f>
        <v>685191</v>
      </c>
      <c r="H107" s="22">
        <f>INDEX(Data[],MATCH($A107,Data[Dist],0),MATCH(H$6,Data[#Headers],0))-G107</f>
        <v>1598775</v>
      </c>
      <c r="I107" s="25"/>
      <c r="J107" s="22">
        <f>INDEX(Notes!$I$2:$N$11,MATCH(Notes!$B$2,Notes!$I$2:$I$11,0),4)*$C107</f>
        <v>685191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228397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249669</v>
      </c>
      <c r="E108" s="163">
        <f>INDEX(Data[],MATCH($A108,Data[Dist],0),MATCH(E$6,Data[#Headers],0))</f>
        <v>249669</v>
      </c>
      <c r="F108" s="163">
        <f>INDEX(Data[],MATCH($A108,Data[Dist],0),MATCH(F$6,Data[#Headers],0))</f>
        <v>249668</v>
      </c>
      <c r="G108" s="22">
        <f>INDEX(Data[],MATCH($A108,Data[Dist],0),MATCH(G$6,Data[#Headers],0))</f>
        <v>754038</v>
      </c>
      <c r="H108" s="22">
        <f>INDEX(Data[],MATCH($A108,Data[Dist],0),MATCH(H$6,Data[#Headers],0))-G108</f>
        <v>1759423</v>
      </c>
      <c r="I108" s="25"/>
      <c r="J108" s="22">
        <f>INDEX(Notes!$I$2:$N$11,MATCH(Notes!$B$2,Notes!$I$2:$I$11,0),4)*$C108</f>
        <v>754038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251346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399183</v>
      </c>
      <c r="E109" s="163">
        <f>INDEX(Data[],MATCH($A109,Data[Dist],0),MATCH(E$6,Data[#Headers],0))</f>
        <v>399183</v>
      </c>
      <c r="F109" s="163">
        <f>INDEX(Data[],MATCH($A109,Data[Dist],0),MATCH(F$6,Data[#Headers],0))</f>
        <v>399181</v>
      </c>
      <c r="G109" s="22">
        <f>INDEX(Data[],MATCH($A109,Data[Dist],0),MATCH(G$6,Data[#Headers],0))</f>
        <v>1204737</v>
      </c>
      <c r="H109" s="22">
        <f>INDEX(Data[],MATCH($A109,Data[Dist],0),MATCH(H$6,Data[#Headers],0))-G109</f>
        <v>2811048</v>
      </c>
      <c r="I109" s="25"/>
      <c r="J109" s="22">
        <f>INDEX(Notes!$I$2:$N$11,MATCH(Notes!$B$2,Notes!$I$2:$I$11,0),4)*$C109</f>
        <v>1204737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401579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364364</v>
      </c>
      <c r="E110" s="163">
        <f>INDEX(Data[],MATCH($A110,Data[Dist],0),MATCH(E$6,Data[#Headers],0))</f>
        <v>364364</v>
      </c>
      <c r="F110" s="163">
        <f>INDEX(Data[],MATCH($A110,Data[Dist],0),MATCH(F$6,Data[#Headers],0))</f>
        <v>364365</v>
      </c>
      <c r="G110" s="22">
        <f>INDEX(Data[],MATCH($A110,Data[Dist],0),MATCH(G$6,Data[#Headers],0))</f>
        <v>1101285</v>
      </c>
      <c r="H110" s="22">
        <f>INDEX(Data[],MATCH($A110,Data[Dist],0),MATCH(H$6,Data[#Headers],0))-G110</f>
        <v>2569664</v>
      </c>
      <c r="I110" s="25"/>
      <c r="J110" s="22">
        <f>INDEX(Notes!$I$2:$N$11,MATCH(Notes!$B$2,Notes!$I$2:$I$11,0),4)*$C110</f>
        <v>1101285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367095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294412</v>
      </c>
      <c r="E111" s="163">
        <f>INDEX(Data[],MATCH($A111,Data[Dist],0),MATCH(E$6,Data[#Headers],0))</f>
        <v>294412</v>
      </c>
      <c r="F111" s="163">
        <f>INDEX(Data[],MATCH($A111,Data[Dist],0),MATCH(F$6,Data[#Headers],0))</f>
        <v>294413</v>
      </c>
      <c r="G111" s="22">
        <f>INDEX(Data[],MATCH($A111,Data[Dist],0),MATCH(G$6,Data[#Headers],0))</f>
        <v>889173</v>
      </c>
      <c r="H111" s="22">
        <f>INDEX(Data[],MATCH($A111,Data[Dist],0),MATCH(H$6,Data[#Headers],0))-G111</f>
        <v>2074735</v>
      </c>
      <c r="I111" s="25"/>
      <c r="J111" s="22">
        <f>INDEX(Notes!$I$2:$N$11,MATCH(Notes!$B$2,Notes!$I$2:$I$11,0),4)*$C111</f>
        <v>889173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296391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124202</v>
      </c>
      <c r="E112" s="163">
        <f>INDEX(Data[],MATCH($A112,Data[Dist],0),MATCH(E$6,Data[#Headers],0))</f>
        <v>124202</v>
      </c>
      <c r="F112" s="163">
        <f>INDEX(Data[],MATCH($A112,Data[Dist],0),MATCH(F$6,Data[#Headers],0))</f>
        <v>124200</v>
      </c>
      <c r="G112" s="22">
        <f>INDEX(Data[],MATCH($A112,Data[Dist],0),MATCH(G$6,Data[#Headers],0))</f>
        <v>375018</v>
      </c>
      <c r="H112" s="22">
        <f>INDEX(Data[],MATCH($A112,Data[Dist],0),MATCH(H$6,Data[#Headers],0))-G112</f>
        <v>875042</v>
      </c>
      <c r="I112" s="25"/>
      <c r="J112" s="22">
        <f>INDEX(Notes!$I$2:$N$11,MATCH(Notes!$B$2,Notes!$I$2:$I$11,0),4)*$C112</f>
        <v>375018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125006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820048</v>
      </c>
      <c r="E113" s="163">
        <f>INDEX(Data[],MATCH($A113,Data[Dist],0),MATCH(E$6,Data[#Headers],0))</f>
        <v>820049</v>
      </c>
      <c r="F113" s="163">
        <f>INDEX(Data[],MATCH($A113,Data[Dist],0),MATCH(F$6,Data[#Headers],0))</f>
        <v>820047</v>
      </c>
      <c r="G113" s="22">
        <f>INDEX(Data[],MATCH($A113,Data[Dist],0),MATCH(G$6,Data[#Headers],0))</f>
        <v>2475558</v>
      </c>
      <c r="H113" s="22">
        <f>INDEX(Data[],MATCH($A113,Data[Dist],0),MATCH(H$6,Data[#Headers],0))-G113</f>
        <v>5776306</v>
      </c>
      <c r="I113" s="25"/>
      <c r="J113" s="22">
        <f>INDEX(Notes!$I$2:$N$11,MATCH(Notes!$B$2,Notes!$I$2:$I$11,0),4)*$C113</f>
        <v>2475558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825186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227201</v>
      </c>
      <c r="E114" s="163">
        <f>INDEX(Data[],MATCH($A114,Data[Dist],0),MATCH(E$6,Data[#Headers],0))</f>
        <v>227200</v>
      </c>
      <c r="F114" s="163">
        <f>INDEX(Data[],MATCH($A114,Data[Dist],0),MATCH(F$6,Data[#Headers],0))</f>
        <v>227201</v>
      </c>
      <c r="G114" s="22">
        <f>INDEX(Data[],MATCH($A114,Data[Dist],0),MATCH(G$6,Data[#Headers],0))</f>
        <v>686634</v>
      </c>
      <c r="H114" s="22">
        <f>INDEX(Data[],MATCH($A114,Data[Dist],0),MATCH(H$6,Data[#Headers],0))-G114</f>
        <v>1602150</v>
      </c>
      <c r="I114" s="25"/>
      <c r="J114" s="22">
        <f>INDEX(Notes!$I$2:$N$11,MATCH(Notes!$B$2,Notes!$I$2:$I$11,0),4)*$C114</f>
        <v>686634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228878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930409</v>
      </c>
      <c r="E115" s="163">
        <f>INDEX(Data[],MATCH($A115,Data[Dist],0),MATCH(E$6,Data[#Headers],0))</f>
        <v>930409</v>
      </c>
      <c r="F115" s="163">
        <f>INDEX(Data[],MATCH($A115,Data[Dist],0),MATCH(F$6,Data[#Headers],0))</f>
        <v>930409</v>
      </c>
      <c r="G115" s="22">
        <f>INDEX(Data[],MATCH($A115,Data[Dist],0),MATCH(G$6,Data[#Headers],0))</f>
        <v>2811339</v>
      </c>
      <c r="H115" s="22">
        <f>INDEX(Data[],MATCH($A115,Data[Dist],0),MATCH(H$6,Data[#Headers],0))-G115</f>
        <v>6559791</v>
      </c>
      <c r="I115" s="25"/>
      <c r="J115" s="22">
        <f>INDEX(Notes!$I$2:$N$11,MATCH(Notes!$B$2,Notes!$I$2:$I$11,0),4)*$C115</f>
        <v>2811339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937113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646320</v>
      </c>
      <c r="E116" s="163">
        <f>INDEX(Data[],MATCH($A116,Data[Dist],0),MATCH(E$6,Data[#Headers],0))</f>
        <v>646319</v>
      </c>
      <c r="F116" s="163">
        <f>INDEX(Data[],MATCH($A116,Data[Dist],0),MATCH(F$6,Data[#Headers],0))</f>
        <v>646320</v>
      </c>
      <c r="G116" s="22">
        <f>INDEX(Data[],MATCH($A116,Data[Dist],0),MATCH(G$6,Data[#Headers],0))</f>
        <v>1952082</v>
      </c>
      <c r="H116" s="22">
        <f>INDEX(Data[],MATCH($A116,Data[Dist],0),MATCH(H$6,Data[#Headers],0))-G116</f>
        <v>4554860</v>
      </c>
      <c r="I116" s="25"/>
      <c r="J116" s="22">
        <f>INDEX(Notes!$I$2:$N$11,MATCH(Notes!$B$2,Notes!$I$2:$I$11,0),4)*$C116</f>
        <v>1952082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650694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2692797</v>
      </c>
      <c r="E117" s="163">
        <f>INDEX(Data[],MATCH($A117,Data[Dist],0),MATCH(E$6,Data[#Headers],0))</f>
        <v>2692797</v>
      </c>
      <c r="F117" s="163">
        <f>INDEX(Data[],MATCH($A117,Data[Dist],0),MATCH(F$6,Data[#Headers],0))</f>
        <v>2692795</v>
      </c>
      <c r="G117" s="22">
        <f>INDEX(Data[],MATCH($A117,Data[Dist],0),MATCH(G$6,Data[#Headers],0))</f>
        <v>8124501</v>
      </c>
      <c r="H117" s="22">
        <f>INDEX(Data[],MATCH($A117,Data[Dist],0),MATCH(H$6,Data[#Headers],0))-G117</f>
        <v>18957170</v>
      </c>
      <c r="I117" s="25"/>
      <c r="J117" s="22">
        <f>INDEX(Notes!$I$2:$N$11,MATCH(Notes!$B$2,Notes!$I$2:$I$11,0),4)*$C117</f>
        <v>8124501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2708167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1364007</v>
      </c>
      <c r="E118" s="163">
        <f>INDEX(Data[],MATCH($A118,Data[Dist],0),MATCH(E$6,Data[#Headers],0))</f>
        <v>1364007</v>
      </c>
      <c r="F118" s="163">
        <f>INDEX(Data[],MATCH($A118,Data[Dist],0),MATCH(F$6,Data[#Headers],0))</f>
        <v>1364008</v>
      </c>
      <c r="G118" s="22">
        <f>INDEX(Data[],MATCH($A118,Data[Dist],0),MATCH(G$6,Data[#Headers],0))</f>
        <v>4118118</v>
      </c>
      <c r="H118" s="22">
        <f>INDEX(Data[],MATCH($A118,Data[Dist],0),MATCH(H$6,Data[#Headers],0))-G118</f>
        <v>9608939</v>
      </c>
      <c r="I118" s="25"/>
      <c r="J118" s="22">
        <f>INDEX(Notes!$I$2:$N$11,MATCH(Notes!$B$2,Notes!$I$2:$I$11,0),4)*$C118</f>
        <v>4118118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1372706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293018</v>
      </c>
      <c r="E119" s="163">
        <f>INDEX(Data[],MATCH($A119,Data[Dist],0),MATCH(E$6,Data[#Headers],0))</f>
        <v>293019</v>
      </c>
      <c r="F119" s="163">
        <f>INDEX(Data[],MATCH($A119,Data[Dist],0),MATCH(F$6,Data[#Headers],0))</f>
        <v>293017</v>
      </c>
      <c r="G119" s="22">
        <f>INDEX(Data[],MATCH($A119,Data[Dist],0),MATCH(G$6,Data[#Headers],0))</f>
        <v>884652</v>
      </c>
      <c r="H119" s="22">
        <f>INDEX(Data[],MATCH($A119,Data[Dist],0),MATCH(H$6,Data[#Headers],0))-G119</f>
        <v>2064190</v>
      </c>
      <c r="I119" s="25"/>
      <c r="J119" s="22">
        <f>INDEX(Notes!$I$2:$N$11,MATCH(Notes!$B$2,Notes!$I$2:$I$11,0),4)*$C119</f>
        <v>884652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294884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259637</v>
      </c>
      <c r="E120" s="163">
        <f>INDEX(Data[],MATCH($A120,Data[Dist],0),MATCH(E$6,Data[#Headers],0))</f>
        <v>259637</v>
      </c>
      <c r="F120" s="163">
        <f>INDEX(Data[],MATCH($A120,Data[Dist],0),MATCH(F$6,Data[#Headers],0))</f>
        <v>259637</v>
      </c>
      <c r="G120" s="22">
        <f>INDEX(Data[],MATCH($A120,Data[Dist],0),MATCH(G$6,Data[#Headers],0))</f>
        <v>784782</v>
      </c>
      <c r="H120" s="22">
        <f>INDEX(Data[],MATCH($A120,Data[Dist],0),MATCH(H$6,Data[#Headers],0))-G120</f>
        <v>1831162</v>
      </c>
      <c r="I120" s="25"/>
      <c r="J120" s="22">
        <f>INDEX(Notes!$I$2:$N$11,MATCH(Notes!$B$2,Notes!$I$2:$I$11,0),4)*$C120</f>
        <v>784782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261594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373459</v>
      </c>
      <c r="E121" s="163">
        <f>INDEX(Data[],MATCH($A121,Data[Dist],0),MATCH(E$6,Data[#Headers],0))</f>
        <v>373458</v>
      </c>
      <c r="F121" s="163">
        <f>INDEX(Data[],MATCH($A121,Data[Dist],0),MATCH(F$6,Data[#Headers],0))</f>
        <v>373459</v>
      </c>
      <c r="G121" s="22">
        <f>INDEX(Data[],MATCH($A121,Data[Dist],0),MATCH(G$6,Data[#Headers],0))</f>
        <v>1130904</v>
      </c>
      <c r="H121" s="22">
        <f>INDEX(Data[],MATCH($A121,Data[Dist],0),MATCH(H$6,Data[#Headers],0))-G121</f>
        <v>2638776</v>
      </c>
      <c r="I121" s="25"/>
      <c r="J121" s="22">
        <f>INDEX(Notes!$I$2:$N$11,MATCH(Notes!$B$2,Notes!$I$2:$I$11,0),4)*$C121</f>
        <v>1130904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376968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226348</v>
      </c>
      <c r="E122" s="163">
        <f>INDEX(Data[],MATCH($A122,Data[Dist],0),MATCH(E$6,Data[#Headers],0))</f>
        <v>226348</v>
      </c>
      <c r="F122" s="163">
        <f>INDEX(Data[],MATCH($A122,Data[Dist],0),MATCH(F$6,Data[#Headers],0))</f>
        <v>226347</v>
      </c>
      <c r="G122" s="22">
        <f>INDEX(Data[],MATCH($A122,Data[Dist],0),MATCH(G$6,Data[#Headers],0))</f>
        <v>684378</v>
      </c>
      <c r="H122" s="22">
        <f>INDEX(Data[],MATCH($A122,Data[Dist],0),MATCH(H$6,Data[#Headers],0))-G122</f>
        <v>1596879</v>
      </c>
      <c r="I122" s="25"/>
      <c r="J122" s="22">
        <f>INDEX(Notes!$I$2:$N$11,MATCH(Notes!$B$2,Notes!$I$2:$I$11,0),4)*$C122</f>
        <v>684378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228126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886627</v>
      </c>
      <c r="E123" s="163">
        <f>INDEX(Data[],MATCH($A123,Data[Dist],0),MATCH(E$6,Data[#Headers],0))</f>
        <v>886628</v>
      </c>
      <c r="F123" s="163">
        <f>INDEX(Data[],MATCH($A123,Data[Dist],0),MATCH(F$6,Data[#Headers],0))</f>
        <v>886626</v>
      </c>
      <c r="G123" s="22">
        <f>INDEX(Data[],MATCH($A123,Data[Dist],0),MATCH(G$6,Data[#Headers],0))</f>
        <v>2679132</v>
      </c>
      <c r="H123" s="22">
        <f>INDEX(Data[],MATCH($A123,Data[Dist],0),MATCH(H$6,Data[#Headers],0))-G123</f>
        <v>6251308</v>
      </c>
      <c r="I123" s="25"/>
      <c r="J123" s="22">
        <f>INDEX(Notes!$I$2:$N$11,MATCH(Notes!$B$2,Notes!$I$2:$I$11,0),4)*$C123</f>
        <v>2679132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893044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105289</v>
      </c>
      <c r="E124" s="163">
        <f>INDEX(Data[],MATCH($A124,Data[Dist],0),MATCH(E$6,Data[#Headers],0))</f>
        <v>105290</v>
      </c>
      <c r="F124" s="163">
        <f>INDEX(Data[],MATCH($A124,Data[Dist],0),MATCH(F$6,Data[#Headers],0))</f>
        <v>105288</v>
      </c>
      <c r="G124" s="22">
        <f>INDEX(Data[],MATCH($A124,Data[Dist],0),MATCH(G$6,Data[#Headers],0))</f>
        <v>317952</v>
      </c>
      <c r="H124" s="22">
        <f>INDEX(Data[],MATCH($A124,Data[Dist],0),MATCH(H$6,Data[#Headers],0))-G124</f>
        <v>741886</v>
      </c>
      <c r="I124" s="25"/>
      <c r="J124" s="22">
        <f>INDEX(Notes!$I$2:$N$11,MATCH(Notes!$B$2,Notes!$I$2:$I$11,0),4)*$C124</f>
        <v>317952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105984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344310</v>
      </c>
      <c r="E125" s="163">
        <f>INDEX(Data[],MATCH($A125,Data[Dist],0),MATCH(E$6,Data[#Headers],0))</f>
        <v>344310</v>
      </c>
      <c r="F125" s="163">
        <f>INDEX(Data[],MATCH($A125,Data[Dist],0),MATCH(F$6,Data[#Headers],0))</f>
        <v>344310</v>
      </c>
      <c r="G125" s="22">
        <f>INDEX(Data[],MATCH($A125,Data[Dist],0),MATCH(G$6,Data[#Headers],0))</f>
        <v>1040322</v>
      </c>
      <c r="H125" s="22">
        <f>INDEX(Data[],MATCH($A125,Data[Dist],0),MATCH(H$6,Data[#Headers],0))-G125</f>
        <v>2427414</v>
      </c>
      <c r="I125" s="25"/>
      <c r="J125" s="22">
        <f>INDEX(Notes!$I$2:$N$11,MATCH(Notes!$B$2,Notes!$I$2:$I$11,0),4)*$C125</f>
        <v>1040322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346774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1240203</v>
      </c>
      <c r="E126" s="163">
        <f>INDEX(Data[],MATCH($A126,Data[Dist],0),MATCH(E$6,Data[#Headers],0))</f>
        <v>1240202</v>
      </c>
      <c r="F126" s="163">
        <f>INDEX(Data[],MATCH($A126,Data[Dist],0),MATCH(F$6,Data[#Headers],0))</f>
        <v>1240203</v>
      </c>
      <c r="G126" s="22">
        <f>INDEX(Data[],MATCH($A126,Data[Dist],0),MATCH(G$6,Data[#Headers],0))</f>
        <v>3744786</v>
      </c>
      <c r="H126" s="22">
        <f>INDEX(Data[],MATCH($A126,Data[Dist],0),MATCH(H$6,Data[#Headers],0))-G126</f>
        <v>8737837</v>
      </c>
      <c r="I126" s="25"/>
      <c r="J126" s="22">
        <f>INDEX(Notes!$I$2:$N$11,MATCH(Notes!$B$2,Notes!$I$2:$I$11,0),4)*$C126</f>
        <v>3744786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1248262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160553</v>
      </c>
      <c r="E127" s="163">
        <f>INDEX(Data[],MATCH($A127,Data[Dist],0),MATCH(E$6,Data[#Headers],0))</f>
        <v>160553</v>
      </c>
      <c r="F127" s="163">
        <f>INDEX(Data[],MATCH($A127,Data[Dist],0),MATCH(F$6,Data[#Headers],0))</f>
        <v>160554</v>
      </c>
      <c r="G127" s="22">
        <f>INDEX(Data[],MATCH($A127,Data[Dist],0),MATCH(G$6,Data[#Headers],0))</f>
        <v>485163</v>
      </c>
      <c r="H127" s="22">
        <f>INDEX(Data[],MATCH($A127,Data[Dist],0),MATCH(H$6,Data[#Headers],0))-G127</f>
        <v>1132047</v>
      </c>
      <c r="I127" s="25"/>
      <c r="J127" s="22">
        <f>INDEX(Notes!$I$2:$N$11,MATCH(Notes!$B$2,Notes!$I$2:$I$11,0),4)*$C127</f>
        <v>485163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161721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189137</v>
      </c>
      <c r="E128" s="163">
        <f>INDEX(Data[],MATCH($A128,Data[Dist],0),MATCH(E$6,Data[#Headers],0))</f>
        <v>189138</v>
      </c>
      <c r="F128" s="163">
        <f>INDEX(Data[],MATCH($A128,Data[Dist],0),MATCH(F$6,Data[#Headers],0))</f>
        <v>189136</v>
      </c>
      <c r="G128" s="22">
        <f>INDEX(Data[],MATCH($A128,Data[Dist],0),MATCH(G$6,Data[#Headers],0))</f>
        <v>572271</v>
      </c>
      <c r="H128" s="22">
        <f>INDEX(Data[],MATCH($A128,Data[Dist],0),MATCH(H$6,Data[#Headers],0))-G128</f>
        <v>1335294</v>
      </c>
      <c r="I128" s="25"/>
      <c r="J128" s="22">
        <f>INDEX(Notes!$I$2:$N$11,MATCH(Notes!$B$2,Notes!$I$2:$I$11,0),4)*$C128</f>
        <v>572271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190757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387440</v>
      </c>
      <c r="E129" s="163">
        <f>INDEX(Data[],MATCH($A129,Data[Dist],0),MATCH(E$6,Data[#Headers],0))</f>
        <v>387440</v>
      </c>
      <c r="F129" s="163">
        <f>INDEX(Data[],MATCH($A129,Data[Dist],0),MATCH(F$6,Data[#Headers],0))</f>
        <v>387441</v>
      </c>
      <c r="G129" s="22">
        <f>INDEX(Data[],MATCH($A129,Data[Dist],0),MATCH(G$6,Data[#Headers],0))</f>
        <v>1170183</v>
      </c>
      <c r="H129" s="22">
        <f>INDEX(Data[],MATCH($A129,Data[Dist],0),MATCH(H$6,Data[#Headers],0))-G129</f>
        <v>2730423</v>
      </c>
      <c r="I129" s="25"/>
      <c r="J129" s="22">
        <f>INDEX(Notes!$I$2:$N$11,MATCH(Notes!$B$2,Notes!$I$2:$I$11,0),4)*$C129</f>
        <v>1170183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390061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110842</v>
      </c>
      <c r="E130" s="163">
        <f>INDEX(Data[],MATCH($A130,Data[Dist],0),MATCH(E$6,Data[#Headers],0))</f>
        <v>110842</v>
      </c>
      <c r="F130" s="163">
        <f>INDEX(Data[],MATCH($A130,Data[Dist],0),MATCH(F$6,Data[#Headers],0))</f>
        <v>110841</v>
      </c>
      <c r="G130" s="22">
        <f>INDEX(Data[],MATCH($A130,Data[Dist],0),MATCH(G$6,Data[#Headers],0))</f>
        <v>335670</v>
      </c>
      <c r="H130" s="22">
        <f>INDEX(Data[],MATCH($A130,Data[Dist],0),MATCH(H$6,Data[#Headers],0))-G130</f>
        <v>783225</v>
      </c>
      <c r="I130" s="25"/>
      <c r="J130" s="22">
        <f>INDEX(Notes!$I$2:$N$11,MATCH(Notes!$B$2,Notes!$I$2:$I$11,0),4)*$C130</f>
        <v>335670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111890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996004</v>
      </c>
      <c r="E131" s="163">
        <f>INDEX(Data[],MATCH($A131,Data[Dist],0),MATCH(E$6,Data[#Headers],0))</f>
        <v>996003</v>
      </c>
      <c r="F131" s="163">
        <f>INDEX(Data[],MATCH($A131,Data[Dist],0),MATCH(F$6,Data[#Headers],0))</f>
        <v>996004</v>
      </c>
      <c r="G131" s="22">
        <f>INDEX(Data[],MATCH($A131,Data[Dist],0),MATCH(G$6,Data[#Headers],0))</f>
        <v>3007734</v>
      </c>
      <c r="H131" s="22">
        <f>INDEX(Data[],MATCH($A131,Data[Dist],0),MATCH(H$6,Data[#Headers],0))-G131</f>
        <v>7018042</v>
      </c>
      <c r="I131" s="25"/>
      <c r="J131" s="22">
        <f>INDEX(Notes!$I$2:$N$11,MATCH(Notes!$B$2,Notes!$I$2:$I$11,0),4)*$C131</f>
        <v>3007734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1002578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272778</v>
      </c>
      <c r="E132" s="163">
        <f>INDEX(Data[],MATCH($A132,Data[Dist],0),MATCH(E$6,Data[#Headers],0))</f>
        <v>272778</v>
      </c>
      <c r="F132" s="163">
        <f>INDEX(Data[],MATCH($A132,Data[Dist],0),MATCH(F$6,Data[#Headers],0))</f>
        <v>272778</v>
      </c>
      <c r="G132" s="22">
        <f>INDEX(Data[],MATCH($A132,Data[Dist],0),MATCH(G$6,Data[#Headers],0))</f>
        <v>824007</v>
      </c>
      <c r="H132" s="22">
        <f>INDEX(Data[],MATCH($A132,Data[Dist],0),MATCH(H$6,Data[#Headers],0))-G132</f>
        <v>1922686</v>
      </c>
      <c r="I132" s="25"/>
      <c r="J132" s="22">
        <f>INDEX(Notes!$I$2:$N$11,MATCH(Notes!$B$2,Notes!$I$2:$I$11,0),4)*$C132</f>
        <v>824007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274669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428745</v>
      </c>
      <c r="E133" s="163">
        <f>INDEX(Data[],MATCH($A133,Data[Dist],0),MATCH(E$6,Data[#Headers],0))</f>
        <v>428744</v>
      </c>
      <c r="F133" s="163">
        <f>INDEX(Data[],MATCH($A133,Data[Dist],0),MATCH(F$6,Data[#Headers],0))</f>
        <v>428745</v>
      </c>
      <c r="G133" s="22">
        <f>INDEX(Data[],MATCH($A133,Data[Dist],0),MATCH(G$6,Data[#Headers],0))</f>
        <v>1294506</v>
      </c>
      <c r="H133" s="22">
        <f>INDEX(Data[],MATCH($A133,Data[Dist],0),MATCH(H$6,Data[#Headers],0))-G133</f>
        <v>3020511</v>
      </c>
      <c r="I133" s="25"/>
      <c r="J133" s="22">
        <f>INDEX(Notes!$I$2:$N$11,MATCH(Notes!$B$2,Notes!$I$2:$I$11,0),4)*$C133</f>
        <v>1294506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431502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251934</v>
      </c>
      <c r="E134" s="163">
        <f>INDEX(Data[],MATCH($A134,Data[Dist],0),MATCH(E$6,Data[#Headers],0))</f>
        <v>251933</v>
      </c>
      <c r="F134" s="163">
        <f>INDEX(Data[],MATCH($A134,Data[Dist],0),MATCH(F$6,Data[#Headers],0))</f>
        <v>251934</v>
      </c>
      <c r="G134" s="22">
        <f>INDEX(Data[],MATCH($A134,Data[Dist],0),MATCH(G$6,Data[#Headers],0))</f>
        <v>760896</v>
      </c>
      <c r="H134" s="22">
        <f>INDEX(Data[],MATCH($A134,Data[Dist],0),MATCH(H$6,Data[#Headers],0))-G134</f>
        <v>1775425</v>
      </c>
      <c r="I134" s="25"/>
      <c r="J134" s="22">
        <f>INDEX(Notes!$I$2:$N$11,MATCH(Notes!$B$2,Notes!$I$2:$I$11,0),4)*$C134</f>
        <v>760896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253632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294916</v>
      </c>
      <c r="E135" s="163">
        <f>INDEX(Data[],MATCH($A135,Data[Dist],0),MATCH(E$6,Data[#Headers],0))</f>
        <v>294915</v>
      </c>
      <c r="F135" s="163">
        <f>INDEX(Data[],MATCH($A135,Data[Dist],0),MATCH(F$6,Data[#Headers],0))</f>
        <v>294916</v>
      </c>
      <c r="G135" s="22">
        <f>INDEX(Data[],MATCH($A135,Data[Dist],0),MATCH(G$6,Data[#Headers],0))</f>
        <v>892206</v>
      </c>
      <c r="H135" s="22">
        <f>INDEX(Data[],MATCH($A135,Data[Dist],0),MATCH(H$6,Data[#Headers],0))-G135</f>
        <v>2081818</v>
      </c>
      <c r="I135" s="25"/>
      <c r="J135" s="22">
        <f>INDEX(Notes!$I$2:$N$11,MATCH(Notes!$B$2,Notes!$I$2:$I$11,0),4)*$C135</f>
        <v>892206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297402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201807</v>
      </c>
      <c r="E136" s="163">
        <f>INDEX(Data[],MATCH($A136,Data[Dist],0),MATCH(E$6,Data[#Headers],0))</f>
        <v>201807</v>
      </c>
      <c r="F136" s="163">
        <f>INDEX(Data[],MATCH($A136,Data[Dist],0),MATCH(F$6,Data[#Headers],0))</f>
        <v>201808</v>
      </c>
      <c r="G136" s="22">
        <f>INDEX(Data[],MATCH($A136,Data[Dist],0),MATCH(G$6,Data[#Headers],0))</f>
        <v>609633</v>
      </c>
      <c r="H136" s="22">
        <f>INDEX(Data[],MATCH($A136,Data[Dist],0),MATCH(H$6,Data[#Headers],0))-G136</f>
        <v>1422479</v>
      </c>
      <c r="I136" s="25"/>
      <c r="J136" s="22">
        <f>INDEX(Notes!$I$2:$N$11,MATCH(Notes!$B$2,Notes!$I$2:$I$11,0),4)*$C136</f>
        <v>609633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203211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107417</v>
      </c>
      <c r="E137" s="163">
        <f>INDEX(Data[],MATCH($A137,Data[Dist],0),MATCH(E$6,Data[#Headers],0))</f>
        <v>107416</v>
      </c>
      <c r="F137" s="163">
        <f>INDEX(Data[],MATCH($A137,Data[Dist],0),MATCH(F$6,Data[#Headers],0))</f>
        <v>107417</v>
      </c>
      <c r="G137" s="22">
        <f>INDEX(Data[],MATCH($A137,Data[Dist],0),MATCH(G$6,Data[#Headers],0))</f>
        <v>324711</v>
      </c>
      <c r="H137" s="22">
        <f>INDEX(Data[],MATCH($A137,Data[Dist],0),MATCH(H$6,Data[#Headers],0))-G137</f>
        <v>757655</v>
      </c>
      <c r="I137" s="25"/>
      <c r="J137" s="22">
        <f>INDEX(Notes!$I$2:$N$11,MATCH(Notes!$B$2,Notes!$I$2:$I$11,0),4)*$C137</f>
        <v>324711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108237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776546</v>
      </c>
      <c r="E138" s="163">
        <f>INDEX(Data[],MATCH($A138,Data[Dist],0),MATCH(E$6,Data[#Headers],0))</f>
        <v>776546</v>
      </c>
      <c r="F138" s="163">
        <f>INDEX(Data[],MATCH($A138,Data[Dist],0),MATCH(F$6,Data[#Headers],0))</f>
        <v>776547</v>
      </c>
      <c r="G138" s="22">
        <f>INDEX(Data[],MATCH($A138,Data[Dist],0),MATCH(G$6,Data[#Headers],0))</f>
        <v>2343702</v>
      </c>
      <c r="H138" s="22">
        <f>INDEX(Data[],MATCH($A138,Data[Dist],0),MATCH(H$6,Data[#Headers],0))-G138</f>
        <v>5468638</v>
      </c>
      <c r="I138" s="25"/>
      <c r="J138" s="22">
        <f>INDEX(Notes!$I$2:$N$11,MATCH(Notes!$B$2,Notes!$I$2:$I$11,0),4)*$C138</f>
        <v>2343702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781234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841720</v>
      </c>
      <c r="E139" s="163">
        <f>INDEX(Data[],MATCH($A139,Data[Dist],0),MATCH(E$6,Data[#Headers],0))</f>
        <v>841721</v>
      </c>
      <c r="F139" s="163">
        <f>INDEX(Data[],MATCH($A139,Data[Dist],0),MATCH(F$6,Data[#Headers],0))</f>
        <v>841719</v>
      </c>
      <c r="G139" s="22">
        <f>INDEX(Data[],MATCH($A139,Data[Dist],0),MATCH(G$6,Data[#Headers],0))</f>
        <v>2542161</v>
      </c>
      <c r="H139" s="22">
        <f>INDEX(Data[],MATCH($A139,Data[Dist],0),MATCH(H$6,Data[#Headers],0))-G139</f>
        <v>5931709</v>
      </c>
      <c r="I139" s="25"/>
      <c r="J139" s="22">
        <f>INDEX(Notes!$I$2:$N$11,MATCH(Notes!$B$2,Notes!$I$2:$I$11,0),4)*$C139</f>
        <v>2542161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847387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99284</v>
      </c>
      <c r="E140" s="163">
        <f>INDEX(Data[],MATCH($A140,Data[Dist],0),MATCH(E$6,Data[#Headers],0))</f>
        <v>99285</v>
      </c>
      <c r="F140" s="163">
        <f>INDEX(Data[],MATCH($A140,Data[Dist],0),MATCH(F$6,Data[#Headers],0))</f>
        <v>99283</v>
      </c>
      <c r="G140" s="22">
        <f>INDEX(Data[],MATCH($A140,Data[Dist],0),MATCH(G$6,Data[#Headers],0))</f>
        <v>301557</v>
      </c>
      <c r="H140" s="22">
        <f>INDEX(Data[],MATCH($A140,Data[Dist],0),MATCH(H$6,Data[#Headers],0))-G140</f>
        <v>703629</v>
      </c>
      <c r="I140" s="25"/>
      <c r="J140" s="22">
        <f>INDEX(Notes!$I$2:$N$11,MATCH(Notes!$B$2,Notes!$I$2:$I$11,0),4)*$C140</f>
        <v>301557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100519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303506</v>
      </c>
      <c r="E141" s="163">
        <f>INDEX(Data[],MATCH($A141,Data[Dist],0),MATCH(E$6,Data[#Headers],0))</f>
        <v>303506</v>
      </c>
      <c r="F141" s="163">
        <f>INDEX(Data[],MATCH($A141,Data[Dist],0),MATCH(F$6,Data[#Headers],0))</f>
        <v>303507</v>
      </c>
      <c r="G141" s="22">
        <f>INDEX(Data[],MATCH($A141,Data[Dist],0),MATCH(G$6,Data[#Headers],0))</f>
        <v>918201</v>
      </c>
      <c r="H141" s="22">
        <f>INDEX(Data[],MATCH($A141,Data[Dist],0),MATCH(H$6,Data[#Headers],0))-G141</f>
        <v>2142469</v>
      </c>
      <c r="I141" s="25"/>
      <c r="J141" s="22">
        <f>INDEX(Notes!$I$2:$N$11,MATCH(Notes!$B$2,Notes!$I$2:$I$11,0),4)*$C141</f>
        <v>918201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306067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338829</v>
      </c>
      <c r="E142" s="163">
        <f>INDEX(Data[],MATCH($A142,Data[Dist],0),MATCH(E$6,Data[#Headers],0))</f>
        <v>338830</v>
      </c>
      <c r="F142" s="163">
        <f>INDEX(Data[],MATCH($A142,Data[Dist],0),MATCH(F$6,Data[#Headers],0))</f>
        <v>338828</v>
      </c>
      <c r="G142" s="22">
        <f>INDEX(Data[],MATCH($A142,Data[Dist],0),MATCH(G$6,Data[#Headers],0))</f>
        <v>1024131</v>
      </c>
      <c r="H142" s="22">
        <f>INDEX(Data[],MATCH($A142,Data[Dist],0),MATCH(H$6,Data[#Headers],0))-G142</f>
        <v>2389640</v>
      </c>
      <c r="I142" s="25"/>
      <c r="J142" s="22">
        <f>INDEX(Notes!$I$2:$N$11,MATCH(Notes!$B$2,Notes!$I$2:$I$11,0),4)*$C142</f>
        <v>1024131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341377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299624</v>
      </c>
      <c r="E143" s="163">
        <f>INDEX(Data[],MATCH($A143,Data[Dist],0),MATCH(E$6,Data[#Headers],0))</f>
        <v>299624</v>
      </c>
      <c r="F143" s="163">
        <f>INDEX(Data[],MATCH($A143,Data[Dist],0),MATCH(F$6,Data[#Headers],0))</f>
        <v>299622</v>
      </c>
      <c r="G143" s="22">
        <f>INDEX(Data[],MATCH($A143,Data[Dist],0),MATCH(G$6,Data[#Headers],0))</f>
        <v>905409</v>
      </c>
      <c r="H143" s="22">
        <f>INDEX(Data[],MATCH($A143,Data[Dist],0),MATCH(H$6,Data[#Headers],0))-G143</f>
        <v>2112621</v>
      </c>
      <c r="I143" s="25"/>
      <c r="J143" s="22">
        <f>INDEX(Notes!$I$2:$N$11,MATCH(Notes!$B$2,Notes!$I$2:$I$11,0),4)*$C143</f>
        <v>905409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301803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682460</v>
      </c>
      <c r="E144" s="163">
        <f>INDEX(Data[],MATCH($A144,Data[Dist],0),MATCH(E$6,Data[#Headers],0))</f>
        <v>682460</v>
      </c>
      <c r="F144" s="163">
        <f>INDEX(Data[],MATCH($A144,Data[Dist],0),MATCH(F$6,Data[#Headers],0))</f>
        <v>682459</v>
      </c>
      <c r="G144" s="22">
        <f>INDEX(Data[],MATCH($A144,Data[Dist],0),MATCH(G$6,Data[#Headers],0))</f>
        <v>2061492</v>
      </c>
      <c r="H144" s="22">
        <f>INDEX(Data[],MATCH($A144,Data[Dist],0),MATCH(H$6,Data[#Headers],0))-G144</f>
        <v>4810145</v>
      </c>
      <c r="I144" s="25"/>
      <c r="J144" s="22">
        <f>INDEX(Notes!$I$2:$N$11,MATCH(Notes!$B$2,Notes!$I$2:$I$11,0),4)*$C144</f>
        <v>2061492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687164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190000</v>
      </c>
      <c r="E145" s="163">
        <f>INDEX(Data[],MATCH($A145,Data[Dist],0),MATCH(E$6,Data[#Headers],0))</f>
        <v>189999</v>
      </c>
      <c r="F145" s="163">
        <f>INDEX(Data[],MATCH($A145,Data[Dist],0),MATCH(F$6,Data[#Headers],0))</f>
        <v>190000</v>
      </c>
      <c r="G145" s="22">
        <f>INDEX(Data[],MATCH($A145,Data[Dist],0),MATCH(G$6,Data[#Headers],0))</f>
        <v>575262</v>
      </c>
      <c r="H145" s="22">
        <f>INDEX(Data[],MATCH($A145,Data[Dist],0),MATCH(H$6,Data[#Headers],0))-G145</f>
        <v>1342282</v>
      </c>
      <c r="I145" s="25"/>
      <c r="J145" s="22">
        <f>INDEX(Notes!$I$2:$N$11,MATCH(Notes!$B$2,Notes!$I$2:$I$11,0),4)*$C145</f>
        <v>575262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191754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468222</v>
      </c>
      <c r="E146" s="163">
        <f>INDEX(Data[],MATCH($A146,Data[Dist],0),MATCH(E$6,Data[#Headers],0))</f>
        <v>468223</v>
      </c>
      <c r="F146" s="163">
        <f>INDEX(Data[],MATCH($A146,Data[Dist],0),MATCH(F$6,Data[#Headers],0))</f>
        <v>468221</v>
      </c>
      <c r="G146" s="22">
        <f>INDEX(Data[],MATCH($A146,Data[Dist],0),MATCH(G$6,Data[#Headers],0))</f>
        <v>1413222</v>
      </c>
      <c r="H146" s="22">
        <f>INDEX(Data[],MATCH($A146,Data[Dist],0),MATCH(H$6,Data[#Headers],0))-G146</f>
        <v>3297522</v>
      </c>
      <c r="I146" s="25"/>
      <c r="J146" s="22">
        <f>INDEX(Notes!$I$2:$N$11,MATCH(Notes!$B$2,Notes!$I$2:$I$11,0),4)*$C146</f>
        <v>1413222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471074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772660</v>
      </c>
      <c r="E147" s="163">
        <f>INDEX(Data[],MATCH($A147,Data[Dist],0),MATCH(E$6,Data[#Headers],0))</f>
        <v>772660</v>
      </c>
      <c r="F147" s="163">
        <f>INDEX(Data[],MATCH($A147,Data[Dist],0),MATCH(F$6,Data[#Headers],0))</f>
        <v>772659</v>
      </c>
      <c r="G147" s="22">
        <f>INDEX(Data[],MATCH($A147,Data[Dist],0),MATCH(G$6,Data[#Headers],0))</f>
        <v>2333568</v>
      </c>
      <c r="H147" s="22">
        <f>INDEX(Data[],MATCH($A147,Data[Dist],0),MATCH(H$6,Data[#Headers],0))-G147</f>
        <v>5444989</v>
      </c>
      <c r="I147" s="25"/>
      <c r="J147" s="22">
        <f>INDEX(Notes!$I$2:$N$11,MATCH(Notes!$B$2,Notes!$I$2:$I$11,0),4)*$C147</f>
        <v>2333568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777856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938666</v>
      </c>
      <c r="E148" s="163">
        <f>INDEX(Data[],MATCH($A148,Data[Dist],0),MATCH(E$6,Data[#Headers],0))</f>
        <v>938667</v>
      </c>
      <c r="F148" s="163">
        <f>INDEX(Data[],MATCH($A148,Data[Dist],0),MATCH(F$6,Data[#Headers],0))</f>
        <v>938665</v>
      </c>
      <c r="G148" s="22">
        <f>INDEX(Data[],MATCH($A148,Data[Dist],0),MATCH(G$6,Data[#Headers],0))</f>
        <v>2833449</v>
      </c>
      <c r="H148" s="22">
        <f>INDEX(Data[],MATCH($A148,Data[Dist],0),MATCH(H$6,Data[#Headers],0))-G148</f>
        <v>6611384</v>
      </c>
      <c r="I148" s="25"/>
      <c r="J148" s="22">
        <f>INDEX(Notes!$I$2:$N$11,MATCH(Notes!$B$2,Notes!$I$2:$I$11,0),4)*$C148</f>
        <v>2833449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944483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2395668</v>
      </c>
      <c r="E149" s="163">
        <f>INDEX(Data[],MATCH($A149,Data[Dist],0),MATCH(E$6,Data[#Headers],0))</f>
        <v>2395668</v>
      </c>
      <c r="F149" s="163">
        <f>INDEX(Data[],MATCH($A149,Data[Dist],0),MATCH(F$6,Data[#Headers],0))</f>
        <v>2395669</v>
      </c>
      <c r="G149" s="22">
        <f>INDEX(Data[],MATCH($A149,Data[Dist],0),MATCH(G$6,Data[#Headers],0))</f>
        <v>7230624</v>
      </c>
      <c r="H149" s="22">
        <f>INDEX(Data[],MATCH($A149,Data[Dist],0),MATCH(H$6,Data[#Headers],0))-G149</f>
        <v>16871453</v>
      </c>
      <c r="I149" s="25"/>
      <c r="J149" s="22">
        <f>INDEX(Notes!$I$2:$N$11,MATCH(Notes!$B$2,Notes!$I$2:$I$11,0),4)*$C149</f>
        <v>7230624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2410208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527095</v>
      </c>
      <c r="E150" s="163">
        <f>INDEX(Data[],MATCH($A150,Data[Dist],0),MATCH(E$6,Data[#Headers],0))</f>
        <v>527095</v>
      </c>
      <c r="F150" s="163">
        <f>INDEX(Data[],MATCH($A150,Data[Dist],0),MATCH(F$6,Data[#Headers],0))</f>
        <v>527093</v>
      </c>
      <c r="G150" s="22">
        <f>INDEX(Data[],MATCH($A150,Data[Dist],0),MATCH(G$6,Data[#Headers],0))</f>
        <v>1591476</v>
      </c>
      <c r="H150" s="22">
        <f>INDEX(Data[],MATCH($A150,Data[Dist],0),MATCH(H$6,Data[#Headers],0))-G150</f>
        <v>3713442</v>
      </c>
      <c r="I150" s="25"/>
      <c r="J150" s="22">
        <f>INDEX(Notes!$I$2:$N$11,MATCH(Notes!$B$2,Notes!$I$2:$I$11,0),4)*$C150</f>
        <v>1591476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530492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7983416</v>
      </c>
      <c r="E151" s="163">
        <f>INDEX(Data[],MATCH($A151,Data[Dist],0),MATCH(E$6,Data[#Headers],0))</f>
        <v>7983417</v>
      </c>
      <c r="F151" s="163">
        <f>INDEX(Data[],MATCH($A151,Data[Dist],0),MATCH(F$6,Data[#Headers],0))</f>
        <v>7983415</v>
      </c>
      <c r="G151" s="22">
        <f>INDEX(Data[],MATCH($A151,Data[Dist],0),MATCH(G$6,Data[#Headers],0))</f>
        <v>24129495</v>
      </c>
      <c r="H151" s="22">
        <f>INDEX(Data[],MATCH($A151,Data[Dist],0),MATCH(H$6,Data[#Headers],0))-G151</f>
        <v>56302151</v>
      </c>
      <c r="I151" s="25"/>
      <c r="J151" s="22">
        <f>INDEX(Notes!$I$2:$N$11,MATCH(Notes!$B$2,Notes!$I$2:$I$11,0),4)*$C151</f>
        <v>24129495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8043165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678560</v>
      </c>
      <c r="E152" s="163">
        <f>INDEX(Data[],MATCH($A152,Data[Dist],0),MATCH(E$6,Data[#Headers],0))</f>
        <v>678559</v>
      </c>
      <c r="F152" s="163">
        <f>INDEX(Data[],MATCH($A152,Data[Dist],0),MATCH(F$6,Data[#Headers],0))</f>
        <v>678560</v>
      </c>
      <c r="G152" s="22">
        <f>INDEX(Data[],MATCH($A152,Data[Dist],0),MATCH(G$6,Data[#Headers],0))</f>
        <v>2048667</v>
      </c>
      <c r="H152" s="22">
        <f>INDEX(Data[],MATCH($A152,Data[Dist],0),MATCH(H$6,Data[#Headers],0))-G152</f>
        <v>4780224</v>
      </c>
      <c r="I152" s="25"/>
      <c r="J152" s="22">
        <f>INDEX(Notes!$I$2:$N$11,MATCH(Notes!$B$2,Notes!$I$2:$I$11,0),4)*$C152</f>
        <v>2048667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682889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348724</v>
      </c>
      <c r="E153" s="163">
        <f>INDEX(Data[],MATCH($A153,Data[Dist],0),MATCH(E$6,Data[#Headers],0))</f>
        <v>348724</v>
      </c>
      <c r="F153" s="163">
        <f>INDEX(Data[],MATCH($A153,Data[Dist],0),MATCH(F$6,Data[#Headers],0))</f>
        <v>348725</v>
      </c>
      <c r="G153" s="22">
        <f>INDEX(Data[],MATCH($A153,Data[Dist],0),MATCH(G$6,Data[#Headers],0))</f>
        <v>1052691</v>
      </c>
      <c r="H153" s="22">
        <f>INDEX(Data[],MATCH($A153,Data[Dist],0),MATCH(H$6,Data[#Headers],0))-G153</f>
        <v>2456278</v>
      </c>
      <c r="I153" s="25"/>
      <c r="J153" s="22">
        <f>INDEX(Notes!$I$2:$N$11,MATCH(Notes!$B$2,Notes!$I$2:$I$11,0),4)*$C153</f>
        <v>1052691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350897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368546</v>
      </c>
      <c r="E154" s="163">
        <f>INDEX(Data[],MATCH($A154,Data[Dist],0),MATCH(E$6,Data[#Headers],0))</f>
        <v>368545</v>
      </c>
      <c r="F154" s="163">
        <f>INDEX(Data[],MATCH($A154,Data[Dist],0),MATCH(F$6,Data[#Headers],0))</f>
        <v>368546</v>
      </c>
      <c r="G154" s="22">
        <f>INDEX(Data[],MATCH($A154,Data[Dist],0),MATCH(G$6,Data[#Headers],0))</f>
        <v>1114143</v>
      </c>
      <c r="H154" s="22">
        <f>INDEX(Data[],MATCH($A154,Data[Dist],0),MATCH(H$6,Data[#Headers],0))-G154</f>
        <v>2599668</v>
      </c>
      <c r="I154" s="25"/>
      <c r="J154" s="22">
        <f>INDEX(Notes!$I$2:$N$11,MATCH(Notes!$B$2,Notes!$I$2:$I$11,0),4)*$C154</f>
        <v>1114143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371381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288518</v>
      </c>
      <c r="E155" s="163">
        <f>INDEX(Data[],MATCH($A155,Data[Dist],0),MATCH(E$6,Data[#Headers],0))</f>
        <v>288518</v>
      </c>
      <c r="F155" s="163">
        <f>INDEX(Data[],MATCH($A155,Data[Dist],0),MATCH(F$6,Data[#Headers],0))</f>
        <v>288516</v>
      </c>
      <c r="G155" s="22">
        <f>INDEX(Data[],MATCH($A155,Data[Dist],0),MATCH(G$6,Data[#Headers],0))</f>
        <v>871101</v>
      </c>
      <c r="H155" s="22">
        <f>INDEX(Data[],MATCH($A155,Data[Dist],0),MATCH(H$6,Data[#Headers],0))-G155</f>
        <v>2032566</v>
      </c>
      <c r="I155" s="25"/>
      <c r="J155" s="22">
        <f>INDEX(Notes!$I$2:$N$11,MATCH(Notes!$B$2,Notes!$I$2:$I$11,0),4)*$C155</f>
        <v>871101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290367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704230</v>
      </c>
      <c r="E156" s="163">
        <f>INDEX(Data[],MATCH($A156,Data[Dist],0),MATCH(E$6,Data[#Headers],0))</f>
        <v>704231</v>
      </c>
      <c r="F156" s="163">
        <f>INDEX(Data[],MATCH($A156,Data[Dist],0),MATCH(F$6,Data[#Headers],0))</f>
        <v>704229</v>
      </c>
      <c r="G156" s="22">
        <f>INDEX(Data[],MATCH($A156,Data[Dist],0),MATCH(G$6,Data[#Headers],0))</f>
        <v>2127243</v>
      </c>
      <c r="H156" s="22">
        <f>INDEX(Data[],MATCH($A156,Data[Dist],0),MATCH(H$6,Data[#Headers],0))-G156</f>
        <v>4963566</v>
      </c>
      <c r="I156" s="25"/>
      <c r="J156" s="22">
        <f>INDEX(Notes!$I$2:$N$11,MATCH(Notes!$B$2,Notes!$I$2:$I$11,0),4)*$C156</f>
        <v>2127243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709081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562659</v>
      </c>
      <c r="E157" s="163">
        <f>INDEX(Data[],MATCH($A157,Data[Dist],0),MATCH(E$6,Data[#Headers],0))</f>
        <v>562660</v>
      </c>
      <c r="F157" s="163">
        <f>INDEX(Data[],MATCH($A157,Data[Dist],0),MATCH(F$6,Data[#Headers],0))</f>
        <v>562658</v>
      </c>
      <c r="G157" s="22">
        <f>INDEX(Data[],MATCH($A157,Data[Dist],0),MATCH(G$6,Data[#Headers],0))</f>
        <v>1699245</v>
      </c>
      <c r="H157" s="22">
        <f>INDEX(Data[],MATCH($A157,Data[Dist],0),MATCH(H$6,Data[#Headers],0))-G157</f>
        <v>3964904</v>
      </c>
      <c r="I157" s="25"/>
      <c r="J157" s="22">
        <f>INDEX(Notes!$I$2:$N$11,MATCH(Notes!$B$2,Notes!$I$2:$I$11,0),4)*$C157</f>
        <v>1699245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566415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4392928</v>
      </c>
      <c r="E158" s="163">
        <f>INDEX(Data[],MATCH($A158,Data[Dist],0),MATCH(E$6,Data[#Headers],0))</f>
        <v>4392928</v>
      </c>
      <c r="F158" s="163">
        <f>INDEX(Data[],MATCH($A158,Data[Dist],0),MATCH(F$6,Data[#Headers],0))</f>
        <v>4392929</v>
      </c>
      <c r="G158" s="22">
        <f>INDEX(Data[],MATCH($A158,Data[Dist],0),MATCH(G$6,Data[#Headers],0))</f>
        <v>13266678</v>
      </c>
      <c r="H158" s="22">
        <f>INDEX(Data[],MATCH($A158,Data[Dist],0),MATCH(H$6,Data[#Headers],0))-G158</f>
        <v>30955583</v>
      </c>
      <c r="I158" s="25"/>
      <c r="J158" s="22">
        <f>INDEX(Notes!$I$2:$N$11,MATCH(Notes!$B$2,Notes!$I$2:$I$11,0),4)*$C158</f>
        <v>13266678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4422226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1515218</v>
      </c>
      <c r="E159" s="163">
        <f>INDEX(Data[],MATCH($A159,Data[Dist],0),MATCH(E$6,Data[#Headers],0))</f>
        <v>1515218</v>
      </c>
      <c r="F159" s="163">
        <f>INDEX(Data[],MATCH($A159,Data[Dist],0),MATCH(F$6,Data[#Headers],0))</f>
        <v>1515219</v>
      </c>
      <c r="G159" s="22">
        <f>INDEX(Data[],MATCH($A159,Data[Dist],0),MATCH(G$6,Data[#Headers],0))</f>
        <v>4569531</v>
      </c>
      <c r="H159" s="22">
        <f>INDEX(Data[],MATCH($A159,Data[Dist],0),MATCH(H$6,Data[#Headers],0))-G159</f>
        <v>10662242</v>
      </c>
      <c r="I159" s="25"/>
      <c r="J159" s="22">
        <f>INDEX(Notes!$I$2:$N$11,MATCH(Notes!$B$2,Notes!$I$2:$I$11,0),4)*$C159</f>
        <v>4569531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1523177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197240</v>
      </c>
      <c r="E160" s="163">
        <f>INDEX(Data[],MATCH($A160,Data[Dist],0),MATCH(E$6,Data[#Headers],0))</f>
        <v>197240</v>
      </c>
      <c r="F160" s="163">
        <f>INDEX(Data[],MATCH($A160,Data[Dist],0),MATCH(F$6,Data[#Headers],0))</f>
        <v>197241</v>
      </c>
      <c r="G160" s="22">
        <f>INDEX(Data[],MATCH($A160,Data[Dist],0),MATCH(G$6,Data[#Headers],0))</f>
        <v>596118</v>
      </c>
      <c r="H160" s="22">
        <f>INDEX(Data[],MATCH($A160,Data[Dist],0),MATCH(H$6,Data[#Headers],0))-G160</f>
        <v>1390941</v>
      </c>
      <c r="I160" s="25"/>
      <c r="J160" s="22">
        <f>INDEX(Notes!$I$2:$N$11,MATCH(Notes!$B$2,Notes!$I$2:$I$11,0),4)*$C160</f>
        <v>596118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198706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278487</v>
      </c>
      <c r="E161" s="163">
        <f>INDEX(Data[],MATCH($A161,Data[Dist],0),MATCH(E$6,Data[#Headers],0))</f>
        <v>278486</v>
      </c>
      <c r="F161" s="163">
        <f>INDEX(Data[],MATCH($A161,Data[Dist],0),MATCH(F$6,Data[#Headers],0))</f>
        <v>278487</v>
      </c>
      <c r="G161" s="22">
        <f>INDEX(Data[],MATCH($A161,Data[Dist],0),MATCH(G$6,Data[#Headers],0))</f>
        <v>841317</v>
      </c>
      <c r="H161" s="22">
        <f>INDEX(Data[],MATCH($A161,Data[Dist],0),MATCH(H$6,Data[#Headers],0))-G161</f>
        <v>1963071</v>
      </c>
      <c r="I161" s="25"/>
      <c r="J161" s="22">
        <f>INDEX(Notes!$I$2:$N$11,MATCH(Notes!$B$2,Notes!$I$2:$I$11,0),4)*$C161</f>
        <v>841317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280439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1277543</v>
      </c>
      <c r="E162" s="163">
        <f>INDEX(Data[],MATCH($A162,Data[Dist],0),MATCH(E$6,Data[#Headers],0))</f>
        <v>1277543</v>
      </c>
      <c r="F162" s="163">
        <f>INDEX(Data[],MATCH($A162,Data[Dist],0),MATCH(F$6,Data[#Headers],0))</f>
        <v>1277544</v>
      </c>
      <c r="G162" s="22">
        <f>INDEX(Data[],MATCH($A162,Data[Dist],0),MATCH(G$6,Data[#Headers],0))</f>
        <v>3854625</v>
      </c>
      <c r="H162" s="22">
        <f>INDEX(Data[],MATCH($A162,Data[Dist],0),MATCH(H$6,Data[#Headers],0))-G162</f>
        <v>8994120</v>
      </c>
      <c r="I162" s="25"/>
      <c r="J162" s="22">
        <f>INDEX(Notes!$I$2:$N$11,MATCH(Notes!$B$2,Notes!$I$2:$I$11,0),4)*$C162</f>
        <v>3854625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1284875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330774</v>
      </c>
      <c r="E163" s="163">
        <f>INDEX(Data[],MATCH($A163,Data[Dist],0),MATCH(E$6,Data[#Headers],0))</f>
        <v>330774</v>
      </c>
      <c r="F163" s="163">
        <f>INDEX(Data[],MATCH($A163,Data[Dist],0),MATCH(F$6,Data[#Headers],0))</f>
        <v>330772</v>
      </c>
      <c r="G163" s="22">
        <f>INDEX(Data[],MATCH($A163,Data[Dist],0),MATCH(G$6,Data[#Headers],0))</f>
        <v>999570</v>
      </c>
      <c r="H163" s="22">
        <f>INDEX(Data[],MATCH($A163,Data[Dist],0),MATCH(H$6,Data[#Headers],0))-G163</f>
        <v>2332331</v>
      </c>
      <c r="I163" s="25"/>
      <c r="J163" s="22">
        <f>INDEX(Notes!$I$2:$N$11,MATCH(Notes!$B$2,Notes!$I$2:$I$11,0),4)*$C163</f>
        <v>999570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333190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238613</v>
      </c>
      <c r="E164" s="163">
        <f>INDEX(Data[],MATCH($A164,Data[Dist],0),MATCH(E$6,Data[#Headers],0))</f>
        <v>238613</v>
      </c>
      <c r="F164" s="163">
        <f>INDEX(Data[],MATCH($A164,Data[Dist],0),MATCH(F$6,Data[#Headers],0))</f>
        <v>238613</v>
      </c>
      <c r="G164" s="22">
        <f>INDEX(Data[],MATCH($A164,Data[Dist],0),MATCH(G$6,Data[#Headers],0))</f>
        <v>719616</v>
      </c>
      <c r="H164" s="22">
        <f>INDEX(Data[],MATCH($A164,Data[Dist],0),MATCH(H$6,Data[#Headers],0))-G164</f>
        <v>1679099</v>
      </c>
      <c r="I164" s="25"/>
      <c r="J164" s="22">
        <f>INDEX(Notes!$I$2:$N$11,MATCH(Notes!$B$2,Notes!$I$2:$I$11,0),4)*$C164</f>
        <v>719616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239872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155766</v>
      </c>
      <c r="E165" s="163">
        <f>INDEX(Data[],MATCH($A165,Data[Dist],0),MATCH(E$6,Data[#Headers],0))</f>
        <v>155766</v>
      </c>
      <c r="F165" s="163">
        <f>INDEX(Data[],MATCH($A165,Data[Dist],0),MATCH(F$6,Data[#Headers],0))</f>
        <v>155767</v>
      </c>
      <c r="G165" s="22">
        <f>INDEX(Data[],MATCH($A165,Data[Dist],0),MATCH(G$6,Data[#Headers],0))</f>
        <v>470661</v>
      </c>
      <c r="H165" s="22">
        <f>INDEX(Data[],MATCH($A165,Data[Dist],0),MATCH(H$6,Data[#Headers],0))-G165</f>
        <v>1098210</v>
      </c>
      <c r="I165" s="25"/>
      <c r="J165" s="22">
        <f>INDEX(Notes!$I$2:$N$11,MATCH(Notes!$B$2,Notes!$I$2:$I$11,0),4)*$C165</f>
        <v>470661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156887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371960</v>
      </c>
      <c r="E166" s="163">
        <f>INDEX(Data[],MATCH($A166,Data[Dist],0),MATCH(E$6,Data[#Headers],0))</f>
        <v>371959</v>
      </c>
      <c r="F166" s="163">
        <f>INDEX(Data[],MATCH($A166,Data[Dist],0),MATCH(F$6,Data[#Headers],0))</f>
        <v>371960</v>
      </c>
      <c r="G166" s="22">
        <f>INDEX(Data[],MATCH($A166,Data[Dist],0),MATCH(G$6,Data[#Headers],0))</f>
        <v>1123509</v>
      </c>
      <c r="H166" s="22">
        <f>INDEX(Data[],MATCH($A166,Data[Dist],0),MATCH(H$6,Data[#Headers],0))-G166</f>
        <v>2621517</v>
      </c>
      <c r="I166" s="25"/>
      <c r="J166" s="22">
        <f>INDEX(Notes!$I$2:$N$11,MATCH(Notes!$B$2,Notes!$I$2:$I$11,0),4)*$C166</f>
        <v>1123509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374503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318881</v>
      </c>
      <c r="E167" s="163">
        <f>INDEX(Data[],MATCH($A167,Data[Dist],0),MATCH(E$6,Data[#Headers],0))</f>
        <v>318880</v>
      </c>
      <c r="F167" s="163">
        <f>INDEX(Data[],MATCH($A167,Data[Dist],0),MATCH(F$6,Data[#Headers],0))</f>
        <v>318881</v>
      </c>
      <c r="G167" s="22">
        <f>INDEX(Data[],MATCH($A167,Data[Dist],0),MATCH(G$6,Data[#Headers],0))</f>
        <v>963873</v>
      </c>
      <c r="H167" s="22">
        <f>INDEX(Data[],MATCH($A167,Data[Dist],0),MATCH(H$6,Data[#Headers],0))-G167</f>
        <v>2249038</v>
      </c>
      <c r="I167" s="25"/>
      <c r="J167" s="22">
        <f>INDEX(Notes!$I$2:$N$11,MATCH(Notes!$B$2,Notes!$I$2:$I$11,0),4)*$C167</f>
        <v>963873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321291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1401329</v>
      </c>
      <c r="E168" s="163">
        <f>INDEX(Data[],MATCH($A168,Data[Dist],0),MATCH(E$6,Data[#Headers],0))</f>
        <v>1401329</v>
      </c>
      <c r="F168" s="163">
        <f>INDEX(Data[],MATCH($A168,Data[Dist],0),MATCH(F$6,Data[#Headers],0))</f>
        <v>1401330</v>
      </c>
      <c r="G168" s="22">
        <f>INDEX(Data[],MATCH($A168,Data[Dist],0),MATCH(G$6,Data[#Headers],0))</f>
        <v>4231998</v>
      </c>
      <c r="H168" s="22">
        <f>INDEX(Data[],MATCH($A168,Data[Dist],0),MATCH(H$6,Data[#Headers],0))-G168</f>
        <v>9874666</v>
      </c>
      <c r="I168" s="25"/>
      <c r="J168" s="22">
        <f>INDEX(Notes!$I$2:$N$11,MATCH(Notes!$B$2,Notes!$I$2:$I$11,0),4)*$C168</f>
        <v>4231998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1410666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295880</v>
      </c>
      <c r="E169" s="163">
        <f>INDEX(Data[],MATCH($A169,Data[Dist],0),MATCH(E$6,Data[#Headers],0))</f>
        <v>295880</v>
      </c>
      <c r="F169" s="163">
        <f>INDEX(Data[],MATCH($A169,Data[Dist],0),MATCH(F$6,Data[#Headers],0))</f>
        <v>295879</v>
      </c>
      <c r="G169" s="22">
        <f>INDEX(Data[],MATCH($A169,Data[Dist],0),MATCH(G$6,Data[#Headers],0))</f>
        <v>893334</v>
      </c>
      <c r="H169" s="22">
        <f>INDEX(Data[],MATCH($A169,Data[Dist],0),MATCH(H$6,Data[#Headers],0))-G169</f>
        <v>2084444</v>
      </c>
      <c r="I169" s="25"/>
      <c r="J169" s="22">
        <f>INDEX(Notes!$I$2:$N$11,MATCH(Notes!$B$2,Notes!$I$2:$I$11,0),4)*$C169</f>
        <v>893334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297778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1362147</v>
      </c>
      <c r="E170" s="163">
        <f>INDEX(Data[],MATCH($A170,Data[Dist],0),MATCH(E$6,Data[#Headers],0))</f>
        <v>1362147</v>
      </c>
      <c r="F170" s="163">
        <f>INDEX(Data[],MATCH($A170,Data[Dist],0),MATCH(F$6,Data[#Headers],0))</f>
        <v>1362147</v>
      </c>
      <c r="G170" s="22">
        <f>INDEX(Data[],MATCH($A170,Data[Dist],0),MATCH(G$6,Data[#Headers],0))</f>
        <v>4119174</v>
      </c>
      <c r="H170" s="22">
        <f>INDEX(Data[],MATCH($A170,Data[Dist],0),MATCH(H$6,Data[#Headers],0))-G170</f>
        <v>9611407</v>
      </c>
      <c r="I170" s="25"/>
      <c r="J170" s="22">
        <f>INDEX(Notes!$I$2:$N$11,MATCH(Notes!$B$2,Notes!$I$2:$I$11,0),4)*$C170</f>
        <v>4119174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1373058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444420</v>
      </c>
      <c r="E171" s="163">
        <f>INDEX(Data[],MATCH($A171,Data[Dist],0),MATCH(E$6,Data[#Headers],0))</f>
        <v>444419</v>
      </c>
      <c r="F171" s="163">
        <f>INDEX(Data[],MATCH($A171,Data[Dist],0),MATCH(F$6,Data[#Headers],0))</f>
        <v>444420</v>
      </c>
      <c r="G171" s="22">
        <f>INDEX(Data[],MATCH($A171,Data[Dist],0),MATCH(G$6,Data[#Headers],0))</f>
        <v>1342485</v>
      </c>
      <c r="H171" s="22">
        <f>INDEX(Data[],MATCH($A171,Data[Dist],0),MATCH(H$6,Data[#Headers],0))-G171</f>
        <v>3132466</v>
      </c>
      <c r="I171" s="25"/>
      <c r="J171" s="22">
        <f>INDEX(Notes!$I$2:$N$11,MATCH(Notes!$B$2,Notes!$I$2:$I$11,0),4)*$C171</f>
        <v>1342485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447495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4912597</v>
      </c>
      <c r="E172" s="163">
        <f>INDEX(Data[],MATCH($A172,Data[Dist],0),MATCH(E$6,Data[#Headers],0))</f>
        <v>4912597</v>
      </c>
      <c r="F172" s="163">
        <f>INDEX(Data[],MATCH($A172,Data[Dist],0),MATCH(F$6,Data[#Headers],0))</f>
        <v>4912596</v>
      </c>
      <c r="G172" s="22">
        <f>INDEX(Data[],MATCH($A172,Data[Dist],0),MATCH(G$6,Data[#Headers],0))</f>
        <v>14833137</v>
      </c>
      <c r="H172" s="22">
        <f>INDEX(Data[],MATCH($A172,Data[Dist],0),MATCH(H$6,Data[#Headers],0))-G172</f>
        <v>34610648</v>
      </c>
      <c r="I172" s="25"/>
      <c r="J172" s="22">
        <f>INDEX(Notes!$I$2:$N$11,MATCH(Notes!$B$2,Notes!$I$2:$I$11,0),4)*$C172</f>
        <v>14833137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4944379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443632</v>
      </c>
      <c r="E173" s="163">
        <f>INDEX(Data[],MATCH($A173,Data[Dist],0),MATCH(E$6,Data[#Headers],0))</f>
        <v>443633</v>
      </c>
      <c r="F173" s="163">
        <f>INDEX(Data[],MATCH($A173,Data[Dist],0),MATCH(F$6,Data[#Headers],0))</f>
        <v>443631</v>
      </c>
      <c r="G173" s="22">
        <f>INDEX(Data[],MATCH($A173,Data[Dist],0),MATCH(G$6,Data[#Headers],0))</f>
        <v>1339098</v>
      </c>
      <c r="H173" s="22">
        <f>INDEX(Data[],MATCH($A173,Data[Dist],0),MATCH(H$6,Data[#Headers],0))-G173</f>
        <v>3124566</v>
      </c>
      <c r="I173" s="25"/>
      <c r="J173" s="22">
        <f>INDEX(Notes!$I$2:$N$11,MATCH(Notes!$B$2,Notes!$I$2:$I$11,0),4)*$C173</f>
        <v>1339098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446366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352430</v>
      </c>
      <c r="E174" s="163">
        <f>INDEX(Data[],MATCH($A174,Data[Dist],0),MATCH(E$6,Data[#Headers],0))</f>
        <v>352430</v>
      </c>
      <c r="F174" s="163">
        <f>INDEX(Data[],MATCH($A174,Data[Dist],0),MATCH(F$6,Data[#Headers],0))</f>
        <v>352430</v>
      </c>
      <c r="G174" s="22">
        <f>INDEX(Data[],MATCH($A174,Data[Dist],0),MATCH(G$6,Data[#Headers],0))</f>
        <v>1064118</v>
      </c>
      <c r="H174" s="22">
        <f>INDEX(Data[],MATCH($A174,Data[Dist],0),MATCH(H$6,Data[#Headers],0))-G174</f>
        <v>2482942</v>
      </c>
      <c r="I174" s="25"/>
      <c r="J174" s="22">
        <f>INDEX(Notes!$I$2:$N$11,MATCH(Notes!$B$2,Notes!$I$2:$I$11,0),4)*$C174</f>
        <v>1064118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354706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218330</v>
      </c>
      <c r="E175" s="163">
        <f>INDEX(Data[],MATCH($A175,Data[Dist],0),MATCH(E$6,Data[#Headers],0))</f>
        <v>218330</v>
      </c>
      <c r="F175" s="163">
        <f>INDEX(Data[],MATCH($A175,Data[Dist],0),MATCH(F$6,Data[#Headers],0))</f>
        <v>218331</v>
      </c>
      <c r="G175" s="22">
        <f>INDEX(Data[],MATCH($A175,Data[Dist],0),MATCH(G$6,Data[#Headers],0))</f>
        <v>659631</v>
      </c>
      <c r="H175" s="22">
        <f>INDEX(Data[],MATCH($A175,Data[Dist],0),MATCH(H$6,Data[#Headers],0))-G175</f>
        <v>1539137</v>
      </c>
      <c r="I175" s="25"/>
      <c r="J175" s="22">
        <f>INDEX(Notes!$I$2:$N$11,MATCH(Notes!$B$2,Notes!$I$2:$I$11,0),4)*$C175</f>
        <v>659631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219877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450362</v>
      </c>
      <c r="E176" s="163">
        <f>INDEX(Data[],MATCH($A176,Data[Dist],0),MATCH(E$6,Data[#Headers],0))</f>
        <v>450362</v>
      </c>
      <c r="F176" s="163">
        <f>INDEX(Data[],MATCH($A176,Data[Dist],0),MATCH(F$6,Data[#Headers],0))</f>
        <v>450361</v>
      </c>
      <c r="G176" s="22">
        <f>INDEX(Data[],MATCH($A176,Data[Dist],0),MATCH(G$6,Data[#Headers],0))</f>
        <v>1359957</v>
      </c>
      <c r="H176" s="22">
        <f>INDEX(Data[],MATCH($A176,Data[Dist],0),MATCH(H$6,Data[#Headers],0))-G176</f>
        <v>3173234</v>
      </c>
      <c r="I176" s="25"/>
      <c r="J176" s="22">
        <f>INDEX(Notes!$I$2:$N$11,MATCH(Notes!$B$2,Notes!$I$2:$I$11,0),4)*$C176</f>
        <v>1359957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453319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36359</v>
      </c>
      <c r="E177" s="163">
        <f>INDEX(Data[],MATCH($A177,Data[Dist],0),MATCH(E$6,Data[#Headers],0))</f>
        <v>36360</v>
      </c>
      <c r="F177" s="163">
        <f>INDEX(Data[],MATCH($A177,Data[Dist],0),MATCH(F$6,Data[#Headers],0))</f>
        <v>36358</v>
      </c>
      <c r="G177" s="22">
        <f>INDEX(Data[],MATCH($A177,Data[Dist],0),MATCH(G$6,Data[#Headers],0))</f>
        <v>111063</v>
      </c>
      <c r="H177" s="22">
        <f>INDEX(Data[],MATCH($A177,Data[Dist],0),MATCH(H$6,Data[#Headers],0))-G177</f>
        <v>259150</v>
      </c>
      <c r="I177" s="25"/>
      <c r="J177" s="22">
        <f>INDEX(Notes!$I$2:$N$11,MATCH(Notes!$B$2,Notes!$I$2:$I$11,0),4)*$C177</f>
        <v>111063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37021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258034</v>
      </c>
      <c r="E178" s="163">
        <f>INDEX(Data[],MATCH($A178,Data[Dist],0),MATCH(E$6,Data[#Headers],0))</f>
        <v>258034</v>
      </c>
      <c r="F178" s="163">
        <f>INDEX(Data[],MATCH($A178,Data[Dist],0),MATCH(F$6,Data[#Headers],0))</f>
        <v>258032</v>
      </c>
      <c r="G178" s="22">
        <f>INDEX(Data[],MATCH($A178,Data[Dist],0),MATCH(G$6,Data[#Headers],0))</f>
        <v>779556</v>
      </c>
      <c r="H178" s="22">
        <f>INDEX(Data[],MATCH($A178,Data[Dist],0),MATCH(H$6,Data[#Headers],0))-G178</f>
        <v>1818961</v>
      </c>
      <c r="I178" s="25"/>
      <c r="J178" s="22">
        <f>INDEX(Notes!$I$2:$N$11,MATCH(Notes!$B$2,Notes!$I$2:$I$11,0),4)*$C178</f>
        <v>779556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259852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500962</v>
      </c>
      <c r="E179" s="163">
        <f>INDEX(Data[],MATCH($A179,Data[Dist],0),MATCH(E$6,Data[#Headers],0))</f>
        <v>500963</v>
      </c>
      <c r="F179" s="163">
        <f>INDEX(Data[],MATCH($A179,Data[Dist],0),MATCH(F$6,Data[#Headers],0))</f>
        <v>500961</v>
      </c>
      <c r="G179" s="22">
        <f>INDEX(Data[],MATCH($A179,Data[Dist],0),MATCH(G$6,Data[#Headers],0))</f>
        <v>1511364</v>
      </c>
      <c r="H179" s="22">
        <f>INDEX(Data[],MATCH($A179,Data[Dist],0),MATCH(H$6,Data[#Headers],0))-G179</f>
        <v>3526520</v>
      </c>
      <c r="I179" s="25"/>
      <c r="J179" s="22">
        <f>INDEX(Notes!$I$2:$N$11,MATCH(Notes!$B$2,Notes!$I$2:$I$11,0),4)*$C179</f>
        <v>1511364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503788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307065</v>
      </c>
      <c r="E180" s="163">
        <f>INDEX(Data[],MATCH($A180,Data[Dist],0),MATCH(E$6,Data[#Headers],0))</f>
        <v>307065</v>
      </c>
      <c r="F180" s="163">
        <f>INDEX(Data[],MATCH($A180,Data[Dist],0),MATCH(F$6,Data[#Headers],0))</f>
        <v>307064</v>
      </c>
      <c r="G180" s="22">
        <f>INDEX(Data[],MATCH($A180,Data[Dist],0),MATCH(G$6,Data[#Headers],0))</f>
        <v>928047</v>
      </c>
      <c r="H180" s="22">
        <f>INDEX(Data[],MATCH($A180,Data[Dist],0),MATCH(H$6,Data[#Headers],0))-G180</f>
        <v>2165444</v>
      </c>
      <c r="I180" s="25"/>
      <c r="J180" s="22">
        <f>INDEX(Notes!$I$2:$N$11,MATCH(Notes!$B$2,Notes!$I$2:$I$11,0),4)*$C180</f>
        <v>928047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309349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316377</v>
      </c>
      <c r="E181" s="163">
        <f>INDEX(Data[],MATCH($A181,Data[Dist],0),MATCH(E$6,Data[#Headers],0))</f>
        <v>316377</v>
      </c>
      <c r="F181" s="163">
        <f>INDEX(Data[],MATCH($A181,Data[Dist],0),MATCH(F$6,Data[#Headers],0))</f>
        <v>316378</v>
      </c>
      <c r="G181" s="22">
        <f>INDEX(Data[],MATCH($A181,Data[Dist],0),MATCH(G$6,Data[#Headers],0))</f>
        <v>957315</v>
      </c>
      <c r="H181" s="22">
        <f>INDEX(Data[],MATCH($A181,Data[Dist],0),MATCH(H$6,Data[#Headers],0))-G181</f>
        <v>2233732</v>
      </c>
      <c r="I181" s="25"/>
      <c r="J181" s="22">
        <f>INDEX(Notes!$I$2:$N$11,MATCH(Notes!$B$2,Notes!$I$2:$I$11,0),4)*$C181</f>
        <v>957315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319105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296604</v>
      </c>
      <c r="E182" s="163">
        <f>INDEX(Data[],MATCH($A182,Data[Dist],0),MATCH(E$6,Data[#Headers],0))</f>
        <v>296605</v>
      </c>
      <c r="F182" s="163">
        <f>INDEX(Data[],MATCH($A182,Data[Dist],0),MATCH(F$6,Data[#Headers],0))</f>
        <v>296603</v>
      </c>
      <c r="G182" s="22">
        <f>INDEX(Data[],MATCH($A182,Data[Dist],0),MATCH(G$6,Data[#Headers],0))</f>
        <v>897330</v>
      </c>
      <c r="H182" s="22">
        <f>INDEX(Data[],MATCH($A182,Data[Dist],0),MATCH(H$6,Data[#Headers],0))-G182</f>
        <v>2093774</v>
      </c>
      <c r="I182" s="25"/>
      <c r="J182" s="22">
        <f>INDEX(Notes!$I$2:$N$11,MATCH(Notes!$B$2,Notes!$I$2:$I$11,0),4)*$C182</f>
        <v>897330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299110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949622</v>
      </c>
      <c r="E183" s="163">
        <f>INDEX(Data[],MATCH($A183,Data[Dist],0),MATCH(E$6,Data[#Headers],0))</f>
        <v>949621</v>
      </c>
      <c r="F183" s="163">
        <f>INDEX(Data[],MATCH($A183,Data[Dist],0),MATCH(F$6,Data[#Headers],0))</f>
        <v>949622</v>
      </c>
      <c r="G183" s="22">
        <f>INDEX(Data[],MATCH($A183,Data[Dist],0),MATCH(G$6,Data[#Headers],0))</f>
        <v>2864682</v>
      </c>
      <c r="H183" s="22">
        <f>INDEX(Data[],MATCH($A183,Data[Dist],0),MATCH(H$6,Data[#Headers],0))-G183</f>
        <v>6684253</v>
      </c>
      <c r="I183" s="25"/>
      <c r="J183" s="22">
        <f>INDEX(Notes!$I$2:$N$11,MATCH(Notes!$B$2,Notes!$I$2:$I$11,0),4)*$C183</f>
        <v>2864682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954894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354722</v>
      </c>
      <c r="E184" s="163">
        <f>INDEX(Data[],MATCH($A184,Data[Dist],0),MATCH(E$6,Data[#Headers],0))</f>
        <v>354722</v>
      </c>
      <c r="F184" s="163">
        <f>INDEX(Data[],MATCH($A184,Data[Dist],0),MATCH(F$6,Data[#Headers],0))</f>
        <v>354721</v>
      </c>
      <c r="G184" s="22">
        <f>INDEX(Data[],MATCH($A184,Data[Dist],0),MATCH(G$6,Data[#Headers],0))</f>
        <v>1072656</v>
      </c>
      <c r="H184" s="22">
        <f>INDEX(Data[],MATCH($A184,Data[Dist],0),MATCH(H$6,Data[#Headers],0))-G184</f>
        <v>2502864</v>
      </c>
      <c r="I184" s="25"/>
      <c r="J184" s="22">
        <f>INDEX(Notes!$I$2:$N$11,MATCH(Notes!$B$2,Notes!$I$2:$I$11,0),4)*$C184</f>
        <v>1072656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357552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180042</v>
      </c>
      <c r="E185" s="163">
        <f>INDEX(Data[],MATCH($A185,Data[Dist],0),MATCH(E$6,Data[#Headers],0))</f>
        <v>180042</v>
      </c>
      <c r="F185" s="163">
        <f>INDEX(Data[],MATCH($A185,Data[Dist],0),MATCH(F$6,Data[#Headers],0))</f>
        <v>180043</v>
      </c>
      <c r="G185" s="22">
        <f>INDEX(Data[],MATCH($A185,Data[Dist],0),MATCH(G$6,Data[#Headers],0))</f>
        <v>545601</v>
      </c>
      <c r="H185" s="22">
        <f>INDEX(Data[],MATCH($A185,Data[Dist],0),MATCH(H$6,Data[#Headers],0))-G185</f>
        <v>1273065</v>
      </c>
      <c r="I185" s="25"/>
      <c r="J185" s="22">
        <f>INDEX(Notes!$I$2:$N$11,MATCH(Notes!$B$2,Notes!$I$2:$I$11,0),4)*$C185</f>
        <v>545601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181867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1408340</v>
      </c>
      <c r="E186" s="163">
        <f>INDEX(Data[],MATCH($A186,Data[Dist],0),MATCH(E$6,Data[#Headers],0))</f>
        <v>1408340</v>
      </c>
      <c r="F186" s="163">
        <f>INDEX(Data[],MATCH($A186,Data[Dist],0),MATCH(F$6,Data[#Headers],0))</f>
        <v>1408341</v>
      </c>
      <c r="G186" s="22">
        <f>INDEX(Data[],MATCH($A186,Data[Dist],0),MATCH(G$6,Data[#Headers],0))</f>
        <v>4249017</v>
      </c>
      <c r="H186" s="22">
        <f>INDEX(Data[],MATCH($A186,Data[Dist],0),MATCH(H$6,Data[#Headers],0))-G186</f>
        <v>9914369</v>
      </c>
      <c r="I186" s="25"/>
      <c r="J186" s="22">
        <f>INDEX(Notes!$I$2:$N$11,MATCH(Notes!$B$2,Notes!$I$2:$I$11,0),4)*$C186</f>
        <v>4249017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1416339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4205026</v>
      </c>
      <c r="E187" s="163">
        <f>INDEX(Data[],MATCH($A187,Data[Dist],0),MATCH(E$6,Data[#Headers],0))</f>
        <v>4205026</v>
      </c>
      <c r="F187" s="163">
        <f>INDEX(Data[],MATCH($A187,Data[Dist],0),MATCH(F$6,Data[#Headers],0))</f>
        <v>4205025</v>
      </c>
      <c r="G187" s="22">
        <f>INDEX(Data[],MATCH($A187,Data[Dist],0),MATCH(G$6,Data[#Headers],0))</f>
        <v>12681990</v>
      </c>
      <c r="H187" s="22">
        <f>INDEX(Data[],MATCH($A187,Data[Dist],0),MATCH(H$6,Data[#Headers],0))-G187</f>
        <v>29591312</v>
      </c>
      <c r="I187" s="25"/>
      <c r="J187" s="22">
        <f>INDEX(Notes!$I$2:$N$11,MATCH(Notes!$B$2,Notes!$I$2:$I$11,0),4)*$C187</f>
        <v>12681990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4227330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315425</v>
      </c>
      <c r="E188" s="163">
        <f>INDEX(Data[],MATCH($A188,Data[Dist],0),MATCH(E$6,Data[#Headers],0))</f>
        <v>315425</v>
      </c>
      <c r="F188" s="163">
        <f>INDEX(Data[],MATCH($A188,Data[Dist],0),MATCH(F$6,Data[#Headers],0))</f>
        <v>315425</v>
      </c>
      <c r="G188" s="22">
        <f>INDEX(Data[],MATCH($A188,Data[Dist],0),MATCH(G$6,Data[#Headers],0))</f>
        <v>952740</v>
      </c>
      <c r="H188" s="22">
        <f>INDEX(Data[],MATCH($A188,Data[Dist],0),MATCH(H$6,Data[#Headers],0))-G188</f>
        <v>2223063</v>
      </c>
      <c r="I188" s="25"/>
      <c r="J188" s="22">
        <f>INDEX(Notes!$I$2:$N$11,MATCH(Notes!$B$2,Notes!$I$2:$I$11,0),4)*$C188</f>
        <v>952740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317580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2293178</v>
      </c>
      <c r="E189" s="163">
        <f>INDEX(Data[],MATCH($A189,Data[Dist],0),MATCH(E$6,Data[#Headers],0))</f>
        <v>2293179</v>
      </c>
      <c r="F189" s="163">
        <f>INDEX(Data[],MATCH($A189,Data[Dist],0),MATCH(F$6,Data[#Headers],0))</f>
        <v>2293177</v>
      </c>
      <c r="G189" s="22">
        <f>INDEX(Data[],MATCH($A189,Data[Dist],0),MATCH(G$6,Data[#Headers],0))</f>
        <v>6923379</v>
      </c>
      <c r="H189" s="22">
        <f>INDEX(Data[],MATCH($A189,Data[Dist],0),MATCH(H$6,Data[#Headers],0))-G189</f>
        <v>16154551</v>
      </c>
      <c r="I189" s="25"/>
      <c r="J189" s="22">
        <f>INDEX(Notes!$I$2:$N$11,MATCH(Notes!$B$2,Notes!$I$2:$I$11,0),4)*$C189</f>
        <v>6923379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2307793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873652</v>
      </c>
      <c r="E190" s="163">
        <f>INDEX(Data[],MATCH($A190,Data[Dist],0),MATCH(E$6,Data[#Headers],0))</f>
        <v>873652</v>
      </c>
      <c r="F190" s="163">
        <f>INDEX(Data[],MATCH($A190,Data[Dist],0),MATCH(F$6,Data[#Headers],0))</f>
        <v>873652</v>
      </c>
      <c r="G190" s="22">
        <f>INDEX(Data[],MATCH($A190,Data[Dist],0),MATCH(G$6,Data[#Headers],0))</f>
        <v>2639754</v>
      </c>
      <c r="H190" s="22">
        <f>INDEX(Data[],MATCH($A190,Data[Dist],0),MATCH(H$6,Data[#Headers],0))-G190</f>
        <v>6159426</v>
      </c>
      <c r="I190" s="25"/>
      <c r="J190" s="22">
        <f>INDEX(Notes!$I$2:$N$11,MATCH(Notes!$B$2,Notes!$I$2:$I$11,0),4)*$C190</f>
        <v>2639754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879918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468635</v>
      </c>
      <c r="E191" s="163">
        <f>INDEX(Data[],MATCH($A191,Data[Dist],0),MATCH(E$6,Data[#Headers],0))</f>
        <v>468635</v>
      </c>
      <c r="F191" s="163">
        <f>INDEX(Data[],MATCH($A191,Data[Dist],0),MATCH(F$6,Data[#Headers],0))</f>
        <v>468633</v>
      </c>
      <c r="G191" s="22">
        <f>INDEX(Data[],MATCH($A191,Data[Dist],0),MATCH(G$6,Data[#Headers],0))</f>
        <v>1416240</v>
      </c>
      <c r="H191" s="22">
        <f>INDEX(Data[],MATCH($A191,Data[Dist],0),MATCH(H$6,Data[#Headers],0))-G191</f>
        <v>3304556</v>
      </c>
      <c r="I191" s="25"/>
      <c r="J191" s="22">
        <f>INDEX(Notes!$I$2:$N$11,MATCH(Notes!$B$2,Notes!$I$2:$I$11,0),4)*$C191</f>
        <v>1416240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472080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257485</v>
      </c>
      <c r="E192" s="163">
        <f>INDEX(Data[],MATCH($A192,Data[Dist],0),MATCH(E$6,Data[#Headers],0))</f>
        <v>257485</v>
      </c>
      <c r="F192" s="163">
        <f>INDEX(Data[],MATCH($A192,Data[Dist],0),MATCH(F$6,Data[#Headers],0))</f>
        <v>257486</v>
      </c>
      <c r="G192" s="22">
        <f>INDEX(Data[],MATCH($A192,Data[Dist],0),MATCH(G$6,Data[#Headers],0))</f>
        <v>776574</v>
      </c>
      <c r="H192" s="22">
        <f>INDEX(Data[],MATCH($A192,Data[Dist],0),MATCH(H$6,Data[#Headers],0))-G192</f>
        <v>1812001</v>
      </c>
      <c r="I192" s="25"/>
      <c r="J192" s="22">
        <f>INDEX(Notes!$I$2:$N$11,MATCH(Notes!$B$2,Notes!$I$2:$I$11,0),4)*$C192</f>
        <v>776574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258858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297239</v>
      </c>
      <c r="E193" s="163">
        <f>INDEX(Data[],MATCH($A193,Data[Dist],0),MATCH(E$6,Data[#Headers],0))</f>
        <v>297239</v>
      </c>
      <c r="F193" s="163">
        <f>INDEX(Data[],MATCH($A193,Data[Dist],0),MATCH(F$6,Data[#Headers],0))</f>
        <v>297240</v>
      </c>
      <c r="G193" s="22">
        <f>INDEX(Data[],MATCH($A193,Data[Dist],0),MATCH(G$6,Data[#Headers],0))</f>
        <v>898143</v>
      </c>
      <c r="H193" s="22">
        <f>INDEX(Data[],MATCH($A193,Data[Dist],0),MATCH(H$6,Data[#Headers],0))-G193</f>
        <v>2095663</v>
      </c>
      <c r="I193" s="25"/>
      <c r="J193" s="22">
        <f>INDEX(Notes!$I$2:$N$11,MATCH(Notes!$B$2,Notes!$I$2:$I$11,0),4)*$C193</f>
        <v>898143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299381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809281</v>
      </c>
      <c r="E194" s="163">
        <f>INDEX(Data[],MATCH($A194,Data[Dist],0),MATCH(E$6,Data[#Headers],0))</f>
        <v>809281</v>
      </c>
      <c r="F194" s="163">
        <f>INDEX(Data[],MATCH($A194,Data[Dist],0),MATCH(F$6,Data[#Headers],0))</f>
        <v>809279</v>
      </c>
      <c r="G194" s="22">
        <f>INDEX(Data[],MATCH($A194,Data[Dist],0),MATCH(G$6,Data[#Headers],0))</f>
        <v>2443842</v>
      </c>
      <c r="H194" s="22">
        <f>INDEX(Data[],MATCH($A194,Data[Dist],0),MATCH(H$6,Data[#Headers],0))-G194</f>
        <v>5702302</v>
      </c>
      <c r="I194" s="25"/>
      <c r="J194" s="22">
        <f>INDEX(Notes!$I$2:$N$11,MATCH(Notes!$B$2,Notes!$I$2:$I$11,0),4)*$C194</f>
        <v>2443842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814614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490726</v>
      </c>
      <c r="E195" s="163">
        <f>INDEX(Data[],MATCH($A195,Data[Dist],0),MATCH(E$6,Data[#Headers],0))</f>
        <v>490726</v>
      </c>
      <c r="F195" s="163">
        <f>INDEX(Data[],MATCH($A195,Data[Dist],0),MATCH(F$6,Data[#Headers],0))</f>
        <v>490727</v>
      </c>
      <c r="G195" s="22">
        <f>INDEX(Data[],MATCH($A195,Data[Dist],0),MATCH(G$6,Data[#Headers],0))</f>
        <v>1481865</v>
      </c>
      <c r="H195" s="22">
        <f>INDEX(Data[],MATCH($A195,Data[Dist],0),MATCH(H$6,Data[#Headers],0))-G195</f>
        <v>3457680</v>
      </c>
      <c r="I195" s="25"/>
      <c r="J195" s="22">
        <f>INDEX(Notes!$I$2:$N$11,MATCH(Notes!$B$2,Notes!$I$2:$I$11,0),4)*$C195</f>
        <v>1481865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493955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528661</v>
      </c>
      <c r="E196" s="163">
        <f>INDEX(Data[],MATCH($A196,Data[Dist],0),MATCH(E$6,Data[#Headers],0))</f>
        <v>528660</v>
      </c>
      <c r="F196" s="163">
        <f>INDEX(Data[],MATCH($A196,Data[Dist],0),MATCH(F$6,Data[#Headers],0))</f>
        <v>528661</v>
      </c>
      <c r="G196" s="22">
        <f>INDEX(Data[],MATCH($A196,Data[Dist],0),MATCH(G$6,Data[#Headers],0))</f>
        <v>1595940</v>
      </c>
      <c r="H196" s="22">
        <f>INDEX(Data[],MATCH($A196,Data[Dist],0),MATCH(H$6,Data[#Headers],0))-G196</f>
        <v>3723863</v>
      </c>
      <c r="I196" s="25"/>
      <c r="J196" s="22">
        <f>INDEX(Notes!$I$2:$N$11,MATCH(Notes!$B$2,Notes!$I$2:$I$11,0),4)*$C196</f>
        <v>1595940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531980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234883</v>
      </c>
      <c r="E197" s="163">
        <f>INDEX(Data[],MATCH($A197,Data[Dist],0),MATCH(E$6,Data[#Headers],0))</f>
        <v>234882</v>
      </c>
      <c r="F197" s="163">
        <f>INDEX(Data[],MATCH($A197,Data[Dist],0),MATCH(F$6,Data[#Headers],0))</f>
        <v>234883</v>
      </c>
      <c r="G197" s="22">
        <f>INDEX(Data[],MATCH($A197,Data[Dist],0),MATCH(G$6,Data[#Headers],0))</f>
        <v>710580</v>
      </c>
      <c r="H197" s="22">
        <f>INDEX(Data[],MATCH($A197,Data[Dist],0),MATCH(H$6,Data[#Headers],0))-G197</f>
        <v>1658021</v>
      </c>
      <c r="I197" s="25"/>
      <c r="J197" s="22">
        <f>INDEX(Notes!$I$2:$N$11,MATCH(Notes!$B$2,Notes!$I$2:$I$11,0),4)*$C197</f>
        <v>710580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236860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600068</v>
      </c>
      <c r="E198" s="163">
        <f>INDEX(Data[],MATCH($A198,Data[Dist],0),MATCH(E$6,Data[#Headers],0))</f>
        <v>600069</v>
      </c>
      <c r="F198" s="163">
        <f>INDEX(Data[],MATCH($A198,Data[Dist],0),MATCH(F$6,Data[#Headers],0))</f>
        <v>600067</v>
      </c>
      <c r="G198" s="22">
        <f>INDEX(Data[],MATCH($A198,Data[Dist],0),MATCH(G$6,Data[#Headers],0))</f>
        <v>1812174</v>
      </c>
      <c r="H198" s="22">
        <f>INDEX(Data[],MATCH($A198,Data[Dist],0),MATCH(H$6,Data[#Headers],0))-G198</f>
        <v>4228403</v>
      </c>
      <c r="I198" s="25"/>
      <c r="J198" s="22">
        <f>INDEX(Notes!$I$2:$N$11,MATCH(Notes!$B$2,Notes!$I$2:$I$11,0),4)*$C198</f>
        <v>1812174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604058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230662</v>
      </c>
      <c r="E199" s="163">
        <f>INDEX(Data[],MATCH($A199,Data[Dist],0),MATCH(E$6,Data[#Headers],0))</f>
        <v>230662</v>
      </c>
      <c r="F199" s="163">
        <f>INDEX(Data[],MATCH($A199,Data[Dist],0),MATCH(F$6,Data[#Headers],0))</f>
        <v>230661</v>
      </c>
      <c r="G199" s="22">
        <f>INDEX(Data[],MATCH($A199,Data[Dist],0),MATCH(G$6,Data[#Headers],0))</f>
        <v>696363</v>
      </c>
      <c r="H199" s="22">
        <f>INDEX(Data[],MATCH($A199,Data[Dist],0),MATCH(H$6,Data[#Headers],0))-G199</f>
        <v>1624846</v>
      </c>
      <c r="I199" s="25"/>
      <c r="J199" s="22">
        <f>INDEX(Notes!$I$2:$N$11,MATCH(Notes!$B$2,Notes!$I$2:$I$11,0),4)*$C199</f>
        <v>696363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232121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157723</v>
      </c>
      <c r="E200" s="163">
        <f>INDEX(Data[],MATCH($A200,Data[Dist],0),MATCH(E$6,Data[#Headers],0))</f>
        <v>157723</v>
      </c>
      <c r="F200" s="163">
        <f>INDEX(Data[],MATCH($A200,Data[Dist],0),MATCH(F$6,Data[#Headers],0))</f>
        <v>157722</v>
      </c>
      <c r="G200" s="22">
        <f>INDEX(Data[],MATCH($A200,Data[Dist],0),MATCH(G$6,Data[#Headers],0))</f>
        <v>475965</v>
      </c>
      <c r="H200" s="22">
        <f>INDEX(Data[],MATCH($A200,Data[Dist],0),MATCH(H$6,Data[#Headers],0))-G200</f>
        <v>1110589</v>
      </c>
      <c r="I200" s="25"/>
      <c r="J200" s="22">
        <f>INDEX(Notes!$I$2:$N$11,MATCH(Notes!$B$2,Notes!$I$2:$I$11,0),4)*$C200</f>
        <v>475965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158655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INDEX($A$7:$H$333,MATCH($S200,$A$7:$A$333,0),3)-Q200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127543</v>
      </c>
      <c r="E201" s="163">
        <f>INDEX(Data[],MATCH($A201,Data[Dist],0),MATCH(E$6,Data[#Headers],0))</f>
        <v>127542</v>
      </c>
      <c r="F201" s="163">
        <f>INDEX(Data[],MATCH($A201,Data[Dist],0),MATCH(F$6,Data[#Headers],0))</f>
        <v>127543</v>
      </c>
      <c r="G201" s="22">
        <f>INDEX(Data[],MATCH($A201,Data[Dist],0),MATCH(G$6,Data[#Headers],0))</f>
        <v>385011</v>
      </c>
      <c r="H201" s="22">
        <f>INDEX(Data[],MATCH($A201,Data[Dist],0),MATCH(H$6,Data[#Headers],0))-G201</f>
        <v>898361</v>
      </c>
      <c r="I201" s="25"/>
      <c r="J201" s="22">
        <f>INDEX(Notes!$I$2:$N$11,MATCH(Notes!$B$2,Notes!$I$2:$I$11,0),4)*$C201</f>
        <v>385011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128337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134063</v>
      </c>
      <c r="E202" s="163">
        <f>INDEX(Data[],MATCH($A202,Data[Dist],0),MATCH(E$6,Data[#Headers],0))</f>
        <v>134063</v>
      </c>
      <c r="F202" s="163">
        <f>INDEX(Data[],MATCH($A202,Data[Dist],0),MATCH(F$6,Data[#Headers],0))</f>
        <v>134063</v>
      </c>
      <c r="G202" s="22">
        <f>INDEX(Data[],MATCH($A202,Data[Dist],0),MATCH(G$6,Data[#Headers],0))</f>
        <v>404778</v>
      </c>
      <c r="H202" s="22">
        <f>INDEX(Data[],MATCH($A202,Data[Dist],0),MATCH(H$6,Data[#Headers],0))-G202</f>
        <v>944482</v>
      </c>
      <c r="I202" s="25"/>
      <c r="J202" s="22">
        <f>INDEX(Notes!$I$2:$N$11,MATCH(Notes!$B$2,Notes!$I$2:$I$11,0),4)*$C202</f>
        <v>404778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134926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330510</v>
      </c>
      <c r="E203" s="163">
        <f>INDEX(Data[],MATCH($A203,Data[Dist],0),MATCH(E$6,Data[#Headers],0))</f>
        <v>330511</v>
      </c>
      <c r="F203" s="163">
        <f>INDEX(Data[],MATCH($A203,Data[Dist],0),MATCH(F$6,Data[#Headers],0))</f>
        <v>330509</v>
      </c>
      <c r="G203" s="22">
        <f>INDEX(Data[],MATCH($A203,Data[Dist],0),MATCH(G$6,Data[#Headers],0))</f>
        <v>998766</v>
      </c>
      <c r="H203" s="22">
        <f>INDEX(Data[],MATCH($A203,Data[Dist],0),MATCH(H$6,Data[#Headers],0))-G203</f>
        <v>2330450</v>
      </c>
      <c r="I203" s="25"/>
      <c r="J203" s="22">
        <f>INDEX(Notes!$I$2:$N$11,MATCH(Notes!$B$2,Notes!$I$2:$I$11,0),4)*$C203</f>
        <v>998766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332922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1250076</v>
      </c>
      <c r="E204" s="163">
        <f>INDEX(Data[],MATCH($A204,Data[Dist],0),MATCH(E$6,Data[#Headers],0))</f>
        <v>1250076</v>
      </c>
      <c r="F204" s="163">
        <f>INDEX(Data[],MATCH($A204,Data[Dist],0),MATCH(F$6,Data[#Headers],0))</f>
        <v>1250076</v>
      </c>
      <c r="G204" s="22">
        <f>INDEX(Data[],MATCH($A204,Data[Dist],0),MATCH(G$6,Data[#Headers],0))</f>
        <v>3773547</v>
      </c>
      <c r="H204" s="22">
        <f>INDEX(Data[],MATCH($A204,Data[Dist],0),MATCH(H$6,Data[#Headers],0))-G204</f>
        <v>8804946</v>
      </c>
      <c r="I204" s="25"/>
      <c r="J204" s="22">
        <f>INDEX(Notes!$I$2:$N$11,MATCH(Notes!$B$2,Notes!$I$2:$I$11,0),4)*$C204</f>
        <v>3773547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1257849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730055</v>
      </c>
      <c r="E205" s="163">
        <f>INDEX(Data[],MATCH($A205,Data[Dist],0),MATCH(E$6,Data[#Headers],0))</f>
        <v>730055</v>
      </c>
      <c r="F205" s="163">
        <f>INDEX(Data[],MATCH($A205,Data[Dist],0),MATCH(F$6,Data[#Headers],0))</f>
        <v>730053</v>
      </c>
      <c r="G205" s="22">
        <f>INDEX(Data[],MATCH($A205,Data[Dist],0),MATCH(G$6,Data[#Headers],0))</f>
        <v>2204247</v>
      </c>
      <c r="H205" s="22">
        <f>INDEX(Data[],MATCH($A205,Data[Dist],0),MATCH(H$6,Data[#Headers],0))-G205</f>
        <v>5143246</v>
      </c>
      <c r="I205" s="25"/>
      <c r="J205" s="22">
        <f>INDEX(Notes!$I$2:$N$11,MATCH(Notes!$B$2,Notes!$I$2:$I$11,0),4)*$C205</f>
        <v>2204247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734749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162236</v>
      </c>
      <c r="E206" s="163">
        <f>INDEX(Data[],MATCH($A206,Data[Dist],0),MATCH(E$6,Data[#Headers],0))</f>
        <v>162236</v>
      </c>
      <c r="F206" s="163">
        <f>INDEX(Data[],MATCH($A206,Data[Dist],0),MATCH(F$6,Data[#Headers],0))</f>
        <v>162235</v>
      </c>
      <c r="G206" s="22">
        <f>INDEX(Data[],MATCH($A206,Data[Dist],0),MATCH(G$6,Data[#Headers],0))</f>
        <v>489486</v>
      </c>
      <c r="H206" s="22">
        <f>INDEX(Data[],MATCH($A206,Data[Dist],0),MATCH(H$6,Data[#Headers],0))-G206</f>
        <v>1142129</v>
      </c>
      <c r="I206" s="25"/>
      <c r="J206" s="22">
        <f>INDEX(Notes!$I$2:$N$11,MATCH(Notes!$B$2,Notes!$I$2:$I$11,0),4)*$C206</f>
        <v>489486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163162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3304313</v>
      </c>
      <c r="E207" s="163">
        <f>INDEX(Data[],MATCH($A207,Data[Dist],0),MATCH(E$6,Data[#Headers],0))</f>
        <v>3304312</v>
      </c>
      <c r="F207" s="163">
        <f>INDEX(Data[],MATCH($A207,Data[Dist],0),MATCH(F$6,Data[#Headers],0))</f>
        <v>3304313</v>
      </c>
      <c r="G207" s="22">
        <f>INDEX(Data[],MATCH($A207,Data[Dist],0),MATCH(G$6,Data[#Headers],0))</f>
        <v>9971793</v>
      </c>
      <c r="H207" s="22">
        <f>INDEX(Data[],MATCH($A207,Data[Dist],0),MATCH(H$6,Data[#Headers],0))-G207</f>
        <v>23267513</v>
      </c>
      <c r="I207" s="25"/>
      <c r="J207" s="22">
        <f>INDEX(Notes!$I$2:$N$11,MATCH(Notes!$B$2,Notes!$I$2:$I$11,0),4)*$C207</f>
        <v>9971793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3323931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375295</v>
      </c>
      <c r="E208" s="163">
        <f>INDEX(Data[],MATCH($A208,Data[Dist],0),MATCH(E$6,Data[#Headers],0))</f>
        <v>375295</v>
      </c>
      <c r="F208" s="163">
        <f>INDEX(Data[],MATCH($A208,Data[Dist],0),MATCH(F$6,Data[#Headers],0))</f>
        <v>375296</v>
      </c>
      <c r="G208" s="22">
        <f>INDEX(Data[],MATCH($A208,Data[Dist],0),MATCH(G$6,Data[#Headers],0))</f>
        <v>1133358</v>
      </c>
      <c r="H208" s="22">
        <f>INDEX(Data[],MATCH($A208,Data[Dist],0),MATCH(H$6,Data[#Headers],0))-G208</f>
        <v>2644505</v>
      </c>
      <c r="I208" s="25"/>
      <c r="J208" s="22">
        <f>INDEX(Notes!$I$2:$N$11,MATCH(Notes!$B$2,Notes!$I$2:$I$11,0),4)*$C208</f>
        <v>1133358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377786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969793</v>
      </c>
      <c r="E209" s="163">
        <f>INDEX(Data[],MATCH($A209,Data[Dist],0),MATCH(E$6,Data[#Headers],0))</f>
        <v>969792</v>
      </c>
      <c r="F209" s="163">
        <f>INDEX(Data[],MATCH($A209,Data[Dist],0),MATCH(F$6,Data[#Headers],0))</f>
        <v>969793</v>
      </c>
      <c r="G209" s="22">
        <f>INDEX(Data[],MATCH($A209,Data[Dist],0),MATCH(G$6,Data[#Headers],0))</f>
        <v>2927835</v>
      </c>
      <c r="H209" s="22">
        <f>INDEX(Data[],MATCH($A209,Data[Dist],0),MATCH(H$6,Data[#Headers],0))-G209</f>
        <v>6831616</v>
      </c>
      <c r="I209" s="25"/>
      <c r="J209" s="22">
        <f>INDEX(Notes!$I$2:$N$11,MATCH(Notes!$B$2,Notes!$I$2:$I$11,0),4)*$C209</f>
        <v>2927835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975945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236850</v>
      </c>
      <c r="E210" s="163">
        <f>INDEX(Data[],MATCH($A210,Data[Dist],0),MATCH(E$6,Data[#Headers],0))</f>
        <v>236850</v>
      </c>
      <c r="F210" s="163">
        <f>INDEX(Data[],MATCH($A210,Data[Dist],0),MATCH(F$6,Data[#Headers],0))</f>
        <v>236850</v>
      </c>
      <c r="G210" s="22">
        <f>INDEX(Data[],MATCH($A210,Data[Dist],0),MATCH(G$6,Data[#Headers],0))</f>
        <v>716439</v>
      </c>
      <c r="H210" s="22">
        <f>INDEX(Data[],MATCH($A210,Data[Dist],0),MATCH(H$6,Data[#Headers],0))-G210</f>
        <v>1671689</v>
      </c>
      <c r="I210" s="25"/>
      <c r="J210" s="22">
        <f>INDEX(Notes!$I$2:$N$11,MATCH(Notes!$B$2,Notes!$I$2:$I$11,0),4)*$C210</f>
        <v>716439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238813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498963</v>
      </c>
      <c r="E211" s="163">
        <f>INDEX(Data[],MATCH($A211,Data[Dist],0),MATCH(E$6,Data[#Headers],0))</f>
        <v>498963</v>
      </c>
      <c r="F211" s="163">
        <f>INDEX(Data[],MATCH($A211,Data[Dist],0),MATCH(F$6,Data[#Headers],0))</f>
        <v>498961</v>
      </c>
      <c r="G211" s="22">
        <f>INDEX(Data[],MATCH($A211,Data[Dist],0),MATCH(G$6,Data[#Headers],0))</f>
        <v>1508535</v>
      </c>
      <c r="H211" s="22">
        <f>INDEX(Data[],MATCH($A211,Data[Dist],0),MATCH(H$6,Data[#Headers],0))-G211</f>
        <v>3519914</v>
      </c>
      <c r="I211" s="25"/>
      <c r="J211" s="22">
        <f>INDEX(Notes!$I$2:$N$11,MATCH(Notes!$B$2,Notes!$I$2:$I$11,0),4)*$C211</f>
        <v>1508535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502845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358843</v>
      </c>
      <c r="E212" s="163">
        <f>INDEX(Data[],MATCH($A212,Data[Dist],0),MATCH(E$6,Data[#Headers],0))</f>
        <v>358844</v>
      </c>
      <c r="F212" s="163">
        <f>INDEX(Data[],MATCH($A212,Data[Dist],0),MATCH(F$6,Data[#Headers],0))</f>
        <v>358842</v>
      </c>
      <c r="G212" s="22">
        <f>INDEX(Data[],MATCH($A212,Data[Dist],0),MATCH(G$6,Data[#Headers],0))</f>
        <v>1082832</v>
      </c>
      <c r="H212" s="22">
        <f>INDEX(Data[],MATCH($A212,Data[Dist],0),MATCH(H$6,Data[#Headers],0))-G212</f>
        <v>2526605</v>
      </c>
      <c r="I212" s="25"/>
      <c r="J212" s="22">
        <f>INDEX(Notes!$I$2:$N$11,MATCH(Notes!$B$2,Notes!$I$2:$I$11,0),4)*$C212</f>
        <v>1082832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360944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2117428</v>
      </c>
      <c r="E213" s="163">
        <f>INDEX(Data[],MATCH($A213,Data[Dist],0),MATCH(E$6,Data[#Headers],0))</f>
        <v>2117427</v>
      </c>
      <c r="F213" s="163">
        <f>INDEX(Data[],MATCH($A213,Data[Dist],0),MATCH(F$6,Data[#Headers],0))</f>
        <v>2117428</v>
      </c>
      <c r="G213" s="22">
        <f>INDEX(Data[],MATCH($A213,Data[Dist],0),MATCH(G$6,Data[#Headers],0))</f>
        <v>6389277</v>
      </c>
      <c r="H213" s="22">
        <f>INDEX(Data[],MATCH($A213,Data[Dist],0),MATCH(H$6,Data[#Headers],0))-G213</f>
        <v>14908309</v>
      </c>
      <c r="I213" s="25"/>
      <c r="J213" s="22">
        <f>INDEX(Notes!$I$2:$N$11,MATCH(Notes!$B$2,Notes!$I$2:$I$11,0),4)*$C213</f>
        <v>6389277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2129759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459764</v>
      </c>
      <c r="E214" s="163">
        <f>INDEX(Data[],MATCH($A214,Data[Dist],0),MATCH(E$6,Data[#Headers],0))</f>
        <v>459764</v>
      </c>
      <c r="F214" s="163">
        <f>INDEX(Data[],MATCH($A214,Data[Dist],0),MATCH(F$6,Data[#Headers],0))</f>
        <v>459763</v>
      </c>
      <c r="G214" s="22">
        <f>INDEX(Data[],MATCH($A214,Data[Dist],0),MATCH(G$6,Data[#Headers],0))</f>
        <v>1388970</v>
      </c>
      <c r="H214" s="22">
        <f>INDEX(Data[],MATCH($A214,Data[Dist],0),MATCH(H$6,Data[#Headers],0))-G214</f>
        <v>3240926</v>
      </c>
      <c r="I214" s="25"/>
      <c r="J214" s="22">
        <f>INDEX(Notes!$I$2:$N$11,MATCH(Notes!$B$2,Notes!$I$2:$I$11,0),4)*$C214</f>
        <v>1388970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462990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324965</v>
      </c>
      <c r="E215" s="163">
        <f>INDEX(Data[],MATCH($A215,Data[Dist],0),MATCH(E$6,Data[#Headers],0))</f>
        <v>324965</v>
      </c>
      <c r="F215" s="163">
        <f>INDEX(Data[],MATCH($A215,Data[Dist],0),MATCH(F$6,Data[#Headers],0))</f>
        <v>324964</v>
      </c>
      <c r="G215" s="22">
        <f>INDEX(Data[],MATCH($A215,Data[Dist],0),MATCH(G$6,Data[#Headers],0))</f>
        <v>981462</v>
      </c>
      <c r="H215" s="22">
        <f>INDEX(Data[],MATCH($A215,Data[Dist],0),MATCH(H$6,Data[#Headers],0))-G215</f>
        <v>2290082</v>
      </c>
      <c r="I215" s="25"/>
      <c r="J215" s="22">
        <f>INDEX(Notes!$I$2:$N$11,MATCH(Notes!$B$2,Notes!$I$2:$I$11,0),4)*$C215</f>
        <v>981462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327154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748388</v>
      </c>
      <c r="E216" s="163">
        <f>INDEX(Data[],MATCH($A216,Data[Dist],0),MATCH(E$6,Data[#Headers],0))</f>
        <v>748389</v>
      </c>
      <c r="F216" s="163">
        <f>INDEX(Data[],MATCH($A216,Data[Dist],0),MATCH(F$6,Data[#Headers],0))</f>
        <v>748387</v>
      </c>
      <c r="G216" s="22">
        <f>INDEX(Data[],MATCH($A216,Data[Dist],0),MATCH(G$6,Data[#Headers],0))</f>
        <v>2258949</v>
      </c>
      <c r="H216" s="22">
        <f>INDEX(Data[],MATCH($A216,Data[Dist],0),MATCH(H$6,Data[#Headers],0))-G216</f>
        <v>5270880</v>
      </c>
      <c r="I216" s="25"/>
      <c r="J216" s="22">
        <f>INDEX(Notes!$I$2:$N$11,MATCH(Notes!$B$2,Notes!$I$2:$I$11,0),4)*$C216</f>
        <v>2258949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752983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275486</v>
      </c>
      <c r="E217" s="163">
        <f>INDEX(Data[],MATCH($A217,Data[Dist],0),MATCH(E$6,Data[#Headers],0))</f>
        <v>275486</v>
      </c>
      <c r="F217" s="163">
        <f>INDEX(Data[],MATCH($A217,Data[Dist],0),MATCH(F$6,Data[#Headers],0))</f>
        <v>275486</v>
      </c>
      <c r="G217" s="22">
        <f>INDEX(Data[],MATCH($A217,Data[Dist],0),MATCH(G$6,Data[#Headers],0))</f>
        <v>832569</v>
      </c>
      <c r="H217" s="22">
        <f>INDEX(Data[],MATCH($A217,Data[Dist],0),MATCH(H$6,Data[#Headers],0))-G217</f>
        <v>1942656</v>
      </c>
      <c r="I217" s="25"/>
      <c r="J217" s="22">
        <f>INDEX(Notes!$I$2:$N$11,MATCH(Notes!$B$2,Notes!$I$2:$I$11,0),4)*$C217</f>
        <v>832569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277523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352400</v>
      </c>
      <c r="E218" s="163">
        <f>INDEX(Data[],MATCH($A218,Data[Dist],0),MATCH(E$6,Data[#Headers],0))</f>
        <v>352400</v>
      </c>
      <c r="F218" s="163">
        <f>INDEX(Data[],MATCH($A218,Data[Dist],0),MATCH(F$6,Data[#Headers],0))</f>
        <v>352400</v>
      </c>
      <c r="G218" s="22">
        <f>INDEX(Data[],MATCH($A218,Data[Dist],0),MATCH(G$6,Data[#Headers],0))</f>
        <v>1064547</v>
      </c>
      <c r="H218" s="22">
        <f>INDEX(Data[],MATCH($A218,Data[Dist],0),MATCH(H$6,Data[#Headers],0))-G218</f>
        <v>2483939</v>
      </c>
      <c r="I218" s="25"/>
      <c r="J218" s="22">
        <f>INDEX(Notes!$I$2:$N$11,MATCH(Notes!$B$2,Notes!$I$2:$I$11,0),4)*$C218</f>
        <v>1064547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354849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96199</v>
      </c>
      <c r="E219" s="163">
        <f>INDEX(Data[],MATCH($A219,Data[Dist],0),MATCH(E$6,Data[#Headers],0))</f>
        <v>96198</v>
      </c>
      <c r="F219" s="163">
        <f>INDEX(Data[],MATCH($A219,Data[Dist],0),MATCH(F$6,Data[#Headers],0))</f>
        <v>96199</v>
      </c>
      <c r="G219" s="22">
        <f>INDEX(Data[],MATCH($A219,Data[Dist],0),MATCH(G$6,Data[#Headers],0))</f>
        <v>291930</v>
      </c>
      <c r="H219" s="22">
        <f>INDEX(Data[],MATCH($A219,Data[Dist],0),MATCH(H$6,Data[#Headers],0))-G219</f>
        <v>681172</v>
      </c>
      <c r="I219" s="25"/>
      <c r="J219" s="22">
        <f>INDEX(Notes!$I$2:$N$11,MATCH(Notes!$B$2,Notes!$I$2:$I$11,0),4)*$C219</f>
        <v>291930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97310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1256831</v>
      </c>
      <c r="E220" s="163">
        <f>INDEX(Data[],MATCH($A220,Data[Dist],0),MATCH(E$6,Data[#Headers],0))</f>
        <v>1256831</v>
      </c>
      <c r="F220" s="163">
        <f>INDEX(Data[],MATCH($A220,Data[Dist],0),MATCH(F$6,Data[#Headers],0))</f>
        <v>1256831</v>
      </c>
      <c r="G220" s="22">
        <f>INDEX(Data[],MATCH($A220,Data[Dist],0),MATCH(G$6,Data[#Headers],0))</f>
        <v>3794295</v>
      </c>
      <c r="H220" s="22">
        <f>INDEX(Data[],MATCH($A220,Data[Dist],0),MATCH(H$6,Data[#Headers],0))-G220</f>
        <v>8853358</v>
      </c>
      <c r="I220" s="25"/>
      <c r="J220" s="22">
        <f>INDEX(Notes!$I$2:$N$11,MATCH(Notes!$B$2,Notes!$I$2:$I$11,0),4)*$C220</f>
        <v>3794295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1264765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1857577</v>
      </c>
      <c r="E221" s="163">
        <f>INDEX(Data[],MATCH($A221,Data[Dist],0),MATCH(E$6,Data[#Headers],0))</f>
        <v>1857577</v>
      </c>
      <c r="F221" s="163">
        <f>INDEX(Data[],MATCH($A221,Data[Dist],0),MATCH(F$6,Data[#Headers],0))</f>
        <v>1857576</v>
      </c>
      <c r="G221" s="22">
        <f>INDEX(Data[],MATCH($A221,Data[Dist],0),MATCH(G$6,Data[#Headers],0))</f>
        <v>5611269</v>
      </c>
      <c r="H221" s="22">
        <f>INDEX(Data[],MATCH($A221,Data[Dist],0),MATCH(H$6,Data[#Headers],0))-G221</f>
        <v>13092958</v>
      </c>
      <c r="I221" s="25"/>
      <c r="J221" s="22">
        <f>INDEX(Notes!$I$2:$N$11,MATCH(Notes!$B$2,Notes!$I$2:$I$11,0),4)*$C221</f>
        <v>5611269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1870423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254427</v>
      </c>
      <c r="E222" s="163">
        <f>INDEX(Data[],MATCH($A222,Data[Dist],0),MATCH(E$6,Data[#Headers],0))</f>
        <v>254428</v>
      </c>
      <c r="F222" s="163">
        <f>INDEX(Data[],MATCH($A222,Data[Dist],0),MATCH(F$6,Data[#Headers],0))</f>
        <v>254426</v>
      </c>
      <c r="G222" s="22">
        <f>INDEX(Data[],MATCH($A222,Data[Dist],0),MATCH(G$6,Data[#Headers],0))</f>
        <v>768744</v>
      </c>
      <c r="H222" s="22">
        <f>INDEX(Data[],MATCH($A222,Data[Dist],0),MATCH(H$6,Data[#Headers],0))-G222</f>
        <v>1793732</v>
      </c>
      <c r="I222" s="25"/>
      <c r="J222" s="22">
        <f>INDEX(Notes!$I$2:$N$11,MATCH(Notes!$B$2,Notes!$I$2:$I$11,0),4)*$C222</f>
        <v>768744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256248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299479</v>
      </c>
      <c r="E223" s="163">
        <f>INDEX(Data[],MATCH($A223,Data[Dist],0),MATCH(E$6,Data[#Headers],0))</f>
        <v>299480</v>
      </c>
      <c r="F223" s="163">
        <f>INDEX(Data[],MATCH($A223,Data[Dist],0),MATCH(F$6,Data[#Headers],0))</f>
        <v>299478</v>
      </c>
      <c r="G223" s="22">
        <f>INDEX(Data[],MATCH($A223,Data[Dist],0),MATCH(G$6,Data[#Headers],0))</f>
        <v>904758</v>
      </c>
      <c r="H223" s="22">
        <f>INDEX(Data[],MATCH($A223,Data[Dist],0),MATCH(H$6,Data[#Headers],0))-G223</f>
        <v>2111106</v>
      </c>
      <c r="I223" s="25"/>
      <c r="J223" s="22">
        <f>INDEX(Notes!$I$2:$N$11,MATCH(Notes!$B$2,Notes!$I$2:$I$11,0),4)*$C223</f>
        <v>904758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301586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2357532</v>
      </c>
      <c r="E224" s="163">
        <f>INDEX(Data[],MATCH($A224,Data[Dist],0),MATCH(E$6,Data[#Headers],0))</f>
        <v>2357533</v>
      </c>
      <c r="F224" s="163">
        <f>INDEX(Data[],MATCH($A224,Data[Dist],0),MATCH(F$6,Data[#Headers],0))</f>
        <v>2357531</v>
      </c>
      <c r="G224" s="22">
        <f>INDEX(Data[],MATCH($A224,Data[Dist],0),MATCH(G$6,Data[#Headers],0))</f>
        <v>7112628</v>
      </c>
      <c r="H224" s="22">
        <f>INDEX(Data[],MATCH($A224,Data[Dist],0),MATCH(H$6,Data[#Headers],0))-G224</f>
        <v>16596131</v>
      </c>
      <c r="I224" s="25"/>
      <c r="J224" s="22">
        <f>INDEX(Notes!$I$2:$N$11,MATCH(Notes!$B$2,Notes!$I$2:$I$11,0),4)*$C224</f>
        <v>7112628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2370876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388506</v>
      </c>
      <c r="E225" s="163">
        <f>INDEX(Data[],MATCH($A225,Data[Dist],0),MATCH(E$6,Data[#Headers],0))</f>
        <v>388507</v>
      </c>
      <c r="F225" s="163">
        <f>INDEX(Data[],MATCH($A225,Data[Dist],0),MATCH(F$6,Data[#Headers],0))</f>
        <v>388505</v>
      </c>
      <c r="G225" s="22">
        <f>INDEX(Data[],MATCH($A225,Data[Dist],0),MATCH(G$6,Data[#Headers],0))</f>
        <v>1174116</v>
      </c>
      <c r="H225" s="22">
        <f>INDEX(Data[],MATCH($A225,Data[Dist],0),MATCH(H$6,Data[#Headers],0))-G225</f>
        <v>2739607</v>
      </c>
      <c r="I225" s="25"/>
      <c r="J225" s="22">
        <f>INDEX(Notes!$I$2:$N$11,MATCH(Notes!$B$2,Notes!$I$2:$I$11,0),4)*$C225</f>
        <v>1174116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391372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552468</v>
      </c>
      <c r="E226" s="163">
        <f>INDEX(Data[],MATCH($A226,Data[Dist],0),MATCH(E$6,Data[#Headers],0))</f>
        <v>552468</v>
      </c>
      <c r="F226" s="163">
        <f>INDEX(Data[],MATCH($A226,Data[Dist],0),MATCH(F$6,Data[#Headers],0))</f>
        <v>552469</v>
      </c>
      <c r="G226" s="22">
        <f>INDEX(Data[],MATCH($A226,Data[Dist],0),MATCH(G$6,Data[#Headers],0))</f>
        <v>1669533</v>
      </c>
      <c r="H226" s="22">
        <f>INDEX(Data[],MATCH($A226,Data[Dist],0),MATCH(H$6,Data[#Headers],0))-G226</f>
        <v>3895579</v>
      </c>
      <c r="I226" s="25"/>
      <c r="J226" s="22">
        <f>INDEX(Notes!$I$2:$N$11,MATCH(Notes!$B$2,Notes!$I$2:$I$11,0),4)*$C226</f>
        <v>1669533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556511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996201</v>
      </c>
      <c r="E227" s="163">
        <f>INDEX(Data[],MATCH($A227,Data[Dist],0),MATCH(E$6,Data[#Headers],0))</f>
        <v>996201</v>
      </c>
      <c r="F227" s="163">
        <f>INDEX(Data[],MATCH($A227,Data[Dist],0),MATCH(F$6,Data[#Headers],0))</f>
        <v>996201</v>
      </c>
      <c r="G227" s="22">
        <f>INDEX(Data[],MATCH($A227,Data[Dist],0),MATCH(G$6,Data[#Headers],0))</f>
        <v>3005250</v>
      </c>
      <c r="H227" s="22">
        <f>INDEX(Data[],MATCH($A227,Data[Dist],0),MATCH(H$6,Data[#Headers],0))-G227</f>
        <v>7012248</v>
      </c>
      <c r="I227" s="25"/>
      <c r="J227" s="22">
        <f>INDEX(Notes!$I$2:$N$11,MATCH(Notes!$B$2,Notes!$I$2:$I$11,0),4)*$C227</f>
        <v>3005250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1001750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334337</v>
      </c>
      <c r="E228" s="163">
        <f>INDEX(Data[],MATCH($A228,Data[Dist],0),MATCH(E$6,Data[#Headers],0))</f>
        <v>334337</v>
      </c>
      <c r="F228" s="163">
        <f>INDEX(Data[],MATCH($A228,Data[Dist],0),MATCH(F$6,Data[#Headers],0))</f>
        <v>334337</v>
      </c>
      <c r="G228" s="22">
        <f>INDEX(Data[],MATCH($A228,Data[Dist],0),MATCH(G$6,Data[#Headers],0))</f>
        <v>1010640</v>
      </c>
      <c r="H228" s="22">
        <f>INDEX(Data[],MATCH($A228,Data[Dist],0),MATCH(H$6,Data[#Headers],0))-G228</f>
        <v>2358156</v>
      </c>
      <c r="I228" s="25"/>
      <c r="J228" s="22">
        <f>INDEX(Notes!$I$2:$N$11,MATCH(Notes!$B$2,Notes!$I$2:$I$11,0),4)*$C228</f>
        <v>1010640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336880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32581</v>
      </c>
      <c r="E229" s="163">
        <f>INDEX(Data[],MATCH($A229,Data[Dist],0),MATCH(E$6,Data[#Headers],0))</f>
        <v>32582</v>
      </c>
      <c r="F229" s="163">
        <f>INDEX(Data[],MATCH($A229,Data[Dist],0),MATCH(F$6,Data[#Headers],0))</f>
        <v>32580</v>
      </c>
      <c r="G229" s="22">
        <f>INDEX(Data[],MATCH($A229,Data[Dist],0),MATCH(G$6,Data[#Headers],0))</f>
        <v>110709</v>
      </c>
      <c r="H229" s="22">
        <f>INDEX(Data[],MATCH($A229,Data[Dist],0),MATCH(H$6,Data[#Headers],0))-G229</f>
        <v>258317</v>
      </c>
      <c r="I229" s="25"/>
      <c r="J229" s="22">
        <f>INDEX(Notes!$I$2:$N$11,MATCH(Notes!$B$2,Notes!$I$2:$I$11,0),4)*$C229</f>
        <v>110709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36903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141646</v>
      </c>
      <c r="E230" s="163">
        <f>INDEX(Data[],MATCH($A230,Data[Dist],0),MATCH(E$6,Data[#Headers],0))</f>
        <v>141646</v>
      </c>
      <c r="F230" s="163">
        <f>INDEX(Data[],MATCH($A230,Data[Dist],0),MATCH(F$6,Data[#Headers],0))</f>
        <v>141645</v>
      </c>
      <c r="G230" s="22">
        <f>INDEX(Data[],MATCH($A230,Data[Dist],0),MATCH(G$6,Data[#Headers],0))</f>
        <v>427674</v>
      </c>
      <c r="H230" s="22">
        <f>INDEX(Data[],MATCH($A230,Data[Dist],0),MATCH(H$6,Data[#Headers],0))-G230</f>
        <v>997904</v>
      </c>
      <c r="I230" s="25"/>
      <c r="J230" s="22">
        <f>INDEX(Notes!$I$2:$N$11,MATCH(Notes!$B$2,Notes!$I$2:$I$11,0),4)*$C230</f>
        <v>427674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142558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80939</v>
      </c>
      <c r="E231" s="163">
        <f>INDEX(Data[],MATCH($A231,Data[Dist],0),MATCH(E$6,Data[#Headers],0))</f>
        <v>80938</v>
      </c>
      <c r="F231" s="163">
        <f>INDEX(Data[],MATCH($A231,Data[Dist],0),MATCH(F$6,Data[#Headers],0))</f>
        <v>80939</v>
      </c>
      <c r="G231" s="22">
        <f>INDEX(Data[],MATCH($A231,Data[Dist],0),MATCH(G$6,Data[#Headers],0))</f>
        <v>244950</v>
      </c>
      <c r="H231" s="22">
        <f>INDEX(Data[],MATCH($A231,Data[Dist],0),MATCH(H$6,Data[#Headers],0))-G231</f>
        <v>571550</v>
      </c>
      <c r="I231" s="25"/>
      <c r="J231" s="22">
        <f>INDEX(Notes!$I$2:$N$11,MATCH(Notes!$B$2,Notes!$I$2:$I$11,0),4)*$C231</f>
        <v>244950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81650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546601</v>
      </c>
      <c r="E232" s="163">
        <f>INDEX(Data[],MATCH($A232,Data[Dist],0),MATCH(E$6,Data[#Headers],0))</f>
        <v>546601</v>
      </c>
      <c r="F232" s="163">
        <f>INDEX(Data[],MATCH($A232,Data[Dist],0),MATCH(F$6,Data[#Headers],0))</f>
        <v>546602</v>
      </c>
      <c r="G232" s="22">
        <f>INDEX(Data[],MATCH($A232,Data[Dist],0),MATCH(G$6,Data[#Headers],0))</f>
        <v>1650936</v>
      </c>
      <c r="H232" s="22">
        <f>INDEX(Data[],MATCH($A232,Data[Dist],0),MATCH(H$6,Data[#Headers],0))-G232</f>
        <v>3852183</v>
      </c>
      <c r="I232" s="25"/>
      <c r="J232" s="22">
        <f>INDEX(Notes!$I$2:$N$11,MATCH(Notes!$B$2,Notes!$I$2:$I$11,0),4)*$C232</f>
        <v>1650936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550312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1552012</v>
      </c>
      <c r="E233" s="163">
        <f>INDEX(Data[],MATCH($A233,Data[Dist],0),MATCH(E$6,Data[#Headers],0))</f>
        <v>1552013</v>
      </c>
      <c r="F233" s="163">
        <f>INDEX(Data[],MATCH($A233,Data[Dist],0),MATCH(F$6,Data[#Headers],0))</f>
        <v>1552011</v>
      </c>
      <c r="G233" s="22">
        <f>INDEX(Data[],MATCH($A233,Data[Dist],0),MATCH(G$6,Data[#Headers],0))</f>
        <v>4684209</v>
      </c>
      <c r="H233" s="22">
        <f>INDEX(Data[],MATCH($A233,Data[Dist],0),MATCH(H$6,Data[#Headers],0))-G233</f>
        <v>10929821</v>
      </c>
      <c r="I233" s="25"/>
      <c r="J233" s="22">
        <f>INDEX(Notes!$I$2:$N$11,MATCH(Notes!$B$2,Notes!$I$2:$I$11,0),4)*$C233</f>
        <v>4684209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1561403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3851725</v>
      </c>
      <c r="E234" s="163">
        <f>INDEX(Data[],MATCH($A234,Data[Dist],0),MATCH(E$6,Data[#Headers],0))</f>
        <v>3851725</v>
      </c>
      <c r="F234" s="163">
        <f>INDEX(Data[],MATCH($A234,Data[Dist],0),MATCH(F$6,Data[#Headers],0))</f>
        <v>3851725</v>
      </c>
      <c r="G234" s="22">
        <f>INDEX(Data[],MATCH($A234,Data[Dist],0),MATCH(G$6,Data[#Headers],0))</f>
        <v>11615208</v>
      </c>
      <c r="H234" s="22">
        <f>INDEX(Data[],MATCH($A234,Data[Dist],0),MATCH(H$6,Data[#Headers],0))-G234</f>
        <v>27102152</v>
      </c>
      <c r="I234" s="25"/>
      <c r="J234" s="22">
        <f>INDEX(Notes!$I$2:$N$11,MATCH(Notes!$B$2,Notes!$I$2:$I$11,0),4)*$C234</f>
        <v>11615208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3871736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357426</v>
      </c>
      <c r="E235" s="163">
        <f>INDEX(Data[],MATCH($A235,Data[Dist],0),MATCH(E$6,Data[#Headers],0))</f>
        <v>357426</v>
      </c>
      <c r="F235" s="163">
        <f>INDEX(Data[],MATCH($A235,Data[Dist],0),MATCH(F$6,Data[#Headers],0))</f>
        <v>357424</v>
      </c>
      <c r="G235" s="22">
        <f>INDEX(Data[],MATCH($A235,Data[Dist],0),MATCH(G$6,Data[#Headers],0))</f>
        <v>1080963</v>
      </c>
      <c r="H235" s="22">
        <f>INDEX(Data[],MATCH($A235,Data[Dist],0),MATCH(H$6,Data[#Headers],0))-G235</f>
        <v>2522250</v>
      </c>
      <c r="I235" s="25"/>
      <c r="J235" s="22">
        <f>INDEX(Notes!$I$2:$N$11,MATCH(Notes!$B$2,Notes!$I$2:$I$11,0),4)*$C235</f>
        <v>1080963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360321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114046</v>
      </c>
      <c r="E236" s="163">
        <f>INDEX(Data[],MATCH($A236,Data[Dist],0),MATCH(E$6,Data[#Headers],0))</f>
        <v>114046</v>
      </c>
      <c r="F236" s="163">
        <f>INDEX(Data[],MATCH($A236,Data[Dist],0),MATCH(F$6,Data[#Headers],0))</f>
        <v>114047</v>
      </c>
      <c r="G236" s="22">
        <f>INDEX(Data[],MATCH($A236,Data[Dist],0),MATCH(G$6,Data[#Headers],0))</f>
        <v>344697</v>
      </c>
      <c r="H236" s="22">
        <f>INDEX(Data[],MATCH($A236,Data[Dist],0),MATCH(H$6,Data[#Headers],0))-G236</f>
        <v>804296</v>
      </c>
      <c r="I236" s="25"/>
      <c r="J236" s="22">
        <f>INDEX(Notes!$I$2:$N$11,MATCH(Notes!$B$2,Notes!$I$2:$I$11,0),4)*$C236</f>
        <v>344697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114899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184631</v>
      </c>
      <c r="E237" s="163">
        <f>INDEX(Data[],MATCH($A237,Data[Dist],0),MATCH(E$6,Data[#Headers],0))</f>
        <v>184630</v>
      </c>
      <c r="F237" s="163">
        <f>INDEX(Data[],MATCH($A237,Data[Dist],0),MATCH(F$6,Data[#Headers],0))</f>
        <v>184631</v>
      </c>
      <c r="G237" s="22">
        <f>INDEX(Data[],MATCH($A237,Data[Dist],0),MATCH(G$6,Data[#Headers],0))</f>
        <v>561222</v>
      </c>
      <c r="H237" s="22">
        <f>INDEX(Data[],MATCH($A237,Data[Dist],0),MATCH(H$6,Data[#Headers],0))-G237</f>
        <v>1309516</v>
      </c>
      <c r="I237" s="25"/>
      <c r="J237" s="22">
        <f>INDEX(Notes!$I$2:$N$11,MATCH(Notes!$B$2,Notes!$I$2:$I$11,0),4)*$C237</f>
        <v>561222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187074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341993</v>
      </c>
      <c r="E238" s="163">
        <f>INDEX(Data[],MATCH($A238,Data[Dist],0),MATCH(E$6,Data[#Headers],0))</f>
        <v>341993</v>
      </c>
      <c r="F238" s="163">
        <f>INDEX(Data[],MATCH($A238,Data[Dist],0),MATCH(F$6,Data[#Headers],0))</f>
        <v>341994</v>
      </c>
      <c r="G238" s="22">
        <f>INDEX(Data[],MATCH($A238,Data[Dist],0),MATCH(G$6,Data[#Headers],0))</f>
        <v>1033386</v>
      </c>
      <c r="H238" s="22">
        <f>INDEX(Data[],MATCH($A238,Data[Dist],0),MATCH(H$6,Data[#Headers],0))-G238</f>
        <v>2411236</v>
      </c>
      <c r="I238" s="25"/>
      <c r="J238" s="22">
        <f>INDEX(Notes!$I$2:$N$11,MATCH(Notes!$B$2,Notes!$I$2:$I$11,0),4)*$C238</f>
        <v>1033386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344462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1231027</v>
      </c>
      <c r="E239" s="163">
        <f>INDEX(Data[],MATCH($A239,Data[Dist],0),MATCH(E$6,Data[#Headers],0))</f>
        <v>1231027</v>
      </c>
      <c r="F239" s="163">
        <f>INDEX(Data[],MATCH($A239,Data[Dist],0),MATCH(F$6,Data[#Headers],0))</f>
        <v>1231027</v>
      </c>
      <c r="G239" s="22">
        <f>INDEX(Data[],MATCH($A239,Data[Dist],0),MATCH(G$6,Data[#Headers],0))</f>
        <v>3719925</v>
      </c>
      <c r="H239" s="22">
        <f>INDEX(Data[],MATCH($A239,Data[Dist],0),MATCH(H$6,Data[#Headers],0))-G239</f>
        <v>8679826</v>
      </c>
      <c r="I239" s="25"/>
      <c r="J239" s="22">
        <f>INDEX(Notes!$I$2:$N$11,MATCH(Notes!$B$2,Notes!$I$2:$I$11,0),4)*$C239</f>
        <v>3719925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1239975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1428551</v>
      </c>
      <c r="E240" s="163">
        <f>INDEX(Data[],MATCH($A240,Data[Dist],0),MATCH(E$6,Data[#Headers],0))</f>
        <v>1428550</v>
      </c>
      <c r="F240" s="163">
        <f>INDEX(Data[],MATCH($A240,Data[Dist],0),MATCH(F$6,Data[#Headers],0))</f>
        <v>1428551</v>
      </c>
      <c r="G240" s="22">
        <f>INDEX(Data[],MATCH($A240,Data[Dist],0),MATCH(G$6,Data[#Headers],0))</f>
        <v>4308468</v>
      </c>
      <c r="H240" s="22">
        <f>INDEX(Data[],MATCH($A240,Data[Dist],0),MATCH(H$6,Data[#Headers],0))-G240</f>
        <v>10053096</v>
      </c>
      <c r="I240" s="25"/>
      <c r="J240" s="22">
        <f>INDEX(Notes!$I$2:$N$11,MATCH(Notes!$B$2,Notes!$I$2:$I$11,0),4)*$C240</f>
        <v>4308468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1436156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3152032</v>
      </c>
      <c r="E241" s="163">
        <f>INDEX(Data[],MATCH($A241,Data[Dist],0),MATCH(E$6,Data[#Headers],0))</f>
        <v>3152032</v>
      </c>
      <c r="F241" s="163">
        <f>INDEX(Data[],MATCH($A241,Data[Dist],0),MATCH(F$6,Data[#Headers],0))</f>
        <v>3152033</v>
      </c>
      <c r="G241" s="22">
        <f>INDEX(Data[],MATCH($A241,Data[Dist],0),MATCH(G$6,Data[#Headers],0))</f>
        <v>9521907</v>
      </c>
      <c r="H241" s="22">
        <f>INDEX(Data[],MATCH($A241,Data[Dist],0),MATCH(H$6,Data[#Headers],0))-G241</f>
        <v>22217778</v>
      </c>
      <c r="I241" s="25"/>
      <c r="J241" s="22">
        <f>INDEX(Notes!$I$2:$N$11,MATCH(Notes!$B$2,Notes!$I$2:$I$11,0),4)*$C241</f>
        <v>9521907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3173969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444023</v>
      </c>
      <c r="E242" s="163">
        <f>INDEX(Data[],MATCH($A242,Data[Dist],0),MATCH(E$6,Data[#Headers],0))</f>
        <v>444024</v>
      </c>
      <c r="F242" s="163">
        <f>INDEX(Data[],MATCH($A242,Data[Dist],0),MATCH(F$6,Data[#Headers],0))</f>
        <v>444022</v>
      </c>
      <c r="G242" s="22">
        <f>INDEX(Data[],MATCH($A242,Data[Dist],0),MATCH(G$6,Data[#Headers],0))</f>
        <v>1340226</v>
      </c>
      <c r="H242" s="22">
        <f>INDEX(Data[],MATCH($A242,Data[Dist],0),MATCH(H$6,Data[#Headers],0))-G242</f>
        <v>3127195</v>
      </c>
      <c r="I242" s="25"/>
      <c r="J242" s="22">
        <f>INDEX(Notes!$I$2:$N$11,MATCH(Notes!$B$2,Notes!$I$2:$I$11,0),4)*$C242</f>
        <v>1340226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446742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223882</v>
      </c>
      <c r="E243" s="163">
        <f>INDEX(Data[],MATCH($A243,Data[Dist],0),MATCH(E$6,Data[#Headers],0))</f>
        <v>223882</v>
      </c>
      <c r="F243" s="163">
        <f>INDEX(Data[],MATCH($A243,Data[Dist],0),MATCH(F$6,Data[#Headers],0))</f>
        <v>223882</v>
      </c>
      <c r="G243" s="22">
        <f>INDEX(Data[],MATCH($A243,Data[Dist],0),MATCH(G$6,Data[#Headers],0))</f>
        <v>679929</v>
      </c>
      <c r="H243" s="22">
        <f>INDEX(Data[],MATCH($A243,Data[Dist],0),MATCH(H$6,Data[#Headers],0))-G243</f>
        <v>1586502</v>
      </c>
      <c r="I243" s="25"/>
      <c r="J243" s="22">
        <f>INDEX(Notes!$I$2:$N$11,MATCH(Notes!$B$2,Notes!$I$2:$I$11,0),4)*$C243</f>
        <v>679929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226643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549064</v>
      </c>
      <c r="E244" s="163">
        <f>INDEX(Data[],MATCH($A244,Data[Dist],0),MATCH(E$6,Data[#Headers],0))</f>
        <v>549064</v>
      </c>
      <c r="F244" s="163">
        <f>INDEX(Data[],MATCH($A244,Data[Dist],0),MATCH(F$6,Data[#Headers],0))</f>
        <v>549063</v>
      </c>
      <c r="G244" s="22">
        <f>INDEX(Data[],MATCH($A244,Data[Dist],0),MATCH(G$6,Data[#Headers],0))</f>
        <v>1656327</v>
      </c>
      <c r="H244" s="22">
        <f>INDEX(Data[],MATCH($A244,Data[Dist],0),MATCH(H$6,Data[#Headers],0))-G244</f>
        <v>3864758</v>
      </c>
      <c r="I244" s="25"/>
      <c r="J244" s="22">
        <f>INDEX(Notes!$I$2:$N$11,MATCH(Notes!$B$2,Notes!$I$2:$I$11,0),4)*$C244</f>
        <v>1656327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552109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664320</v>
      </c>
      <c r="E245" s="163">
        <f>INDEX(Data[],MATCH($A245,Data[Dist],0),MATCH(E$6,Data[#Headers],0))</f>
        <v>664319</v>
      </c>
      <c r="F245" s="163">
        <f>INDEX(Data[],MATCH($A245,Data[Dist],0),MATCH(F$6,Data[#Headers],0))</f>
        <v>664320</v>
      </c>
      <c r="G245" s="22">
        <f>INDEX(Data[],MATCH($A245,Data[Dist],0),MATCH(G$6,Data[#Headers],0))</f>
        <v>2005806</v>
      </c>
      <c r="H245" s="22">
        <f>INDEX(Data[],MATCH($A245,Data[Dist],0),MATCH(H$6,Data[#Headers],0))-G245</f>
        <v>4680209</v>
      </c>
      <c r="I245" s="25"/>
      <c r="J245" s="22">
        <f>INDEX(Notes!$I$2:$N$11,MATCH(Notes!$B$2,Notes!$I$2:$I$11,0),4)*$C245</f>
        <v>2005806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668602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240641</v>
      </c>
      <c r="E246" s="163">
        <f>INDEX(Data[],MATCH($A246,Data[Dist],0),MATCH(E$6,Data[#Headers],0))</f>
        <v>240642</v>
      </c>
      <c r="F246" s="163">
        <f>INDEX(Data[],MATCH($A246,Data[Dist],0),MATCH(F$6,Data[#Headers],0))</f>
        <v>240640</v>
      </c>
      <c r="G246" s="22">
        <f>INDEX(Data[],MATCH($A246,Data[Dist],0),MATCH(G$6,Data[#Headers],0))</f>
        <v>729147</v>
      </c>
      <c r="H246" s="22">
        <f>INDEX(Data[],MATCH($A246,Data[Dist],0),MATCH(H$6,Data[#Headers],0))-G246</f>
        <v>1701346</v>
      </c>
      <c r="I246" s="25"/>
      <c r="J246" s="22">
        <f>INDEX(Notes!$I$2:$N$11,MATCH(Notes!$B$2,Notes!$I$2:$I$11,0),4)*$C246</f>
        <v>729147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243049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683381</v>
      </c>
      <c r="E247" s="163">
        <f>INDEX(Data[],MATCH($A247,Data[Dist],0),MATCH(E$6,Data[#Headers],0))</f>
        <v>683380</v>
      </c>
      <c r="F247" s="163">
        <f>INDEX(Data[],MATCH($A247,Data[Dist],0),MATCH(F$6,Data[#Headers],0))</f>
        <v>683381</v>
      </c>
      <c r="G247" s="22">
        <f>INDEX(Data[],MATCH($A247,Data[Dist],0),MATCH(G$6,Data[#Headers],0))</f>
        <v>2063148</v>
      </c>
      <c r="H247" s="22">
        <f>INDEX(Data[],MATCH($A247,Data[Dist],0),MATCH(H$6,Data[#Headers],0))-G247</f>
        <v>4814015</v>
      </c>
      <c r="I247" s="25"/>
      <c r="J247" s="22">
        <f>INDEX(Notes!$I$2:$N$11,MATCH(Notes!$B$2,Notes!$I$2:$I$11,0),4)*$C247</f>
        <v>2063148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687716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120866</v>
      </c>
      <c r="E248" s="163">
        <f>INDEX(Data[],MATCH($A248,Data[Dist],0),MATCH(E$6,Data[#Headers],0))</f>
        <v>120866</v>
      </c>
      <c r="F248" s="163">
        <f>INDEX(Data[],MATCH($A248,Data[Dist],0),MATCH(F$6,Data[#Headers],0))</f>
        <v>120867</v>
      </c>
      <c r="G248" s="22">
        <f>INDEX(Data[],MATCH($A248,Data[Dist],0),MATCH(G$6,Data[#Headers],0))</f>
        <v>366456</v>
      </c>
      <c r="H248" s="22">
        <f>INDEX(Data[],MATCH($A248,Data[Dist],0),MATCH(H$6,Data[#Headers],0))-G248</f>
        <v>855066</v>
      </c>
      <c r="I248" s="25"/>
      <c r="J248" s="22">
        <f>INDEX(Notes!$I$2:$N$11,MATCH(Notes!$B$2,Notes!$I$2:$I$11,0),4)*$C248</f>
        <v>366456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122152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125934</v>
      </c>
      <c r="E249" s="163">
        <f>INDEX(Data[],MATCH($A249,Data[Dist],0),MATCH(E$6,Data[#Headers],0))</f>
        <v>125934</v>
      </c>
      <c r="F249" s="163">
        <f>INDEX(Data[],MATCH($A249,Data[Dist],0),MATCH(F$6,Data[#Headers],0))</f>
        <v>125933</v>
      </c>
      <c r="G249" s="22">
        <f>INDEX(Data[],MATCH($A249,Data[Dist],0),MATCH(G$6,Data[#Headers],0))</f>
        <v>381990</v>
      </c>
      <c r="H249" s="22">
        <f>INDEX(Data[],MATCH($A249,Data[Dist],0),MATCH(H$6,Data[#Headers],0))-G249</f>
        <v>891306</v>
      </c>
      <c r="I249" s="25"/>
      <c r="J249" s="22">
        <f>INDEX(Notes!$I$2:$N$11,MATCH(Notes!$B$2,Notes!$I$2:$I$11,0),4)*$C249</f>
        <v>381990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127330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549244</v>
      </c>
      <c r="E250" s="163">
        <f>INDEX(Data[],MATCH($A250,Data[Dist],0),MATCH(E$6,Data[#Headers],0))</f>
        <v>549244</v>
      </c>
      <c r="F250" s="163">
        <f>INDEX(Data[],MATCH($A250,Data[Dist],0),MATCH(F$6,Data[#Headers],0))</f>
        <v>549243</v>
      </c>
      <c r="G250" s="22">
        <f>INDEX(Data[],MATCH($A250,Data[Dist],0),MATCH(G$6,Data[#Headers],0))</f>
        <v>1658070</v>
      </c>
      <c r="H250" s="22">
        <f>INDEX(Data[],MATCH($A250,Data[Dist],0),MATCH(H$6,Data[#Headers],0))-G250</f>
        <v>3868828</v>
      </c>
      <c r="I250" s="25"/>
      <c r="J250" s="22">
        <f>INDEX(Notes!$I$2:$N$11,MATCH(Notes!$B$2,Notes!$I$2:$I$11,0),4)*$C250</f>
        <v>1658070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552690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595498</v>
      </c>
      <c r="E251" s="163">
        <f>INDEX(Data[],MATCH($A251,Data[Dist],0),MATCH(E$6,Data[#Headers],0))</f>
        <v>595498</v>
      </c>
      <c r="F251" s="163">
        <f>INDEX(Data[],MATCH($A251,Data[Dist],0),MATCH(F$6,Data[#Headers],0))</f>
        <v>595499</v>
      </c>
      <c r="G251" s="22">
        <f>INDEX(Data[],MATCH($A251,Data[Dist],0),MATCH(G$6,Data[#Headers],0))</f>
        <v>1798656</v>
      </c>
      <c r="H251" s="22">
        <f>INDEX(Data[],MATCH($A251,Data[Dist],0),MATCH(H$6,Data[#Headers],0))-G251</f>
        <v>4196860</v>
      </c>
      <c r="I251" s="25"/>
      <c r="J251" s="22">
        <f>INDEX(Notes!$I$2:$N$11,MATCH(Notes!$B$2,Notes!$I$2:$I$11,0),4)*$C251</f>
        <v>1798656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599552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223889</v>
      </c>
      <c r="E252" s="163">
        <f>INDEX(Data[],MATCH($A252,Data[Dist],0),MATCH(E$6,Data[#Headers],0))</f>
        <v>223889</v>
      </c>
      <c r="F252" s="163">
        <f>INDEX(Data[],MATCH($A252,Data[Dist],0),MATCH(F$6,Data[#Headers],0))</f>
        <v>223888</v>
      </c>
      <c r="G252" s="22">
        <f>INDEX(Data[],MATCH($A252,Data[Dist],0),MATCH(G$6,Data[#Headers],0))</f>
        <v>676710</v>
      </c>
      <c r="H252" s="22">
        <f>INDEX(Data[],MATCH($A252,Data[Dist],0),MATCH(H$6,Data[#Headers],0))-G252</f>
        <v>1578992</v>
      </c>
      <c r="I252" s="25"/>
      <c r="J252" s="22">
        <f>INDEX(Notes!$I$2:$N$11,MATCH(Notes!$B$2,Notes!$I$2:$I$11,0),4)*$C252</f>
        <v>676710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225570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137933</v>
      </c>
      <c r="E253" s="163">
        <f>INDEX(Data[],MATCH($A253,Data[Dist],0),MATCH(E$6,Data[#Headers],0))</f>
        <v>137932</v>
      </c>
      <c r="F253" s="163">
        <f>INDEX(Data[],MATCH($A253,Data[Dist],0),MATCH(F$6,Data[#Headers],0))</f>
        <v>137933</v>
      </c>
      <c r="G253" s="22">
        <f>INDEX(Data[],MATCH($A253,Data[Dist],0),MATCH(G$6,Data[#Headers],0))</f>
        <v>416610</v>
      </c>
      <c r="H253" s="22">
        <f>INDEX(Data[],MATCH($A253,Data[Dist],0),MATCH(H$6,Data[#Headers],0))-G253</f>
        <v>972087</v>
      </c>
      <c r="I253" s="25"/>
      <c r="J253" s="22">
        <f>INDEX(Notes!$I$2:$N$11,MATCH(Notes!$B$2,Notes!$I$2:$I$11,0),4)*$C253</f>
        <v>416610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138870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302999</v>
      </c>
      <c r="E254" s="163">
        <f>INDEX(Data[],MATCH($A254,Data[Dist],0),MATCH(E$6,Data[#Headers],0))</f>
        <v>302999</v>
      </c>
      <c r="F254" s="163">
        <f>INDEX(Data[],MATCH($A254,Data[Dist],0),MATCH(F$6,Data[#Headers],0))</f>
        <v>303000</v>
      </c>
      <c r="G254" s="22">
        <f>INDEX(Data[],MATCH($A254,Data[Dist],0),MATCH(G$6,Data[#Headers],0))</f>
        <v>916347</v>
      </c>
      <c r="H254" s="22">
        <f>INDEX(Data[],MATCH($A254,Data[Dist],0),MATCH(H$6,Data[#Headers],0))-G254</f>
        <v>2138141</v>
      </c>
      <c r="I254" s="25"/>
      <c r="J254" s="22">
        <f>INDEX(Notes!$I$2:$N$11,MATCH(Notes!$B$2,Notes!$I$2:$I$11,0),4)*$C254</f>
        <v>916347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305449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362835</v>
      </c>
      <c r="E255" s="163">
        <f>INDEX(Data[],MATCH($A255,Data[Dist],0),MATCH(E$6,Data[#Headers],0))</f>
        <v>362836</v>
      </c>
      <c r="F255" s="163">
        <f>INDEX(Data[],MATCH($A255,Data[Dist],0),MATCH(F$6,Data[#Headers],0))</f>
        <v>362834</v>
      </c>
      <c r="G255" s="22">
        <f>INDEX(Data[],MATCH($A255,Data[Dist],0),MATCH(G$6,Data[#Headers],0))</f>
        <v>1101999</v>
      </c>
      <c r="H255" s="22">
        <f>INDEX(Data[],MATCH($A255,Data[Dist],0),MATCH(H$6,Data[#Headers],0))-G255</f>
        <v>2571335</v>
      </c>
      <c r="I255" s="25"/>
      <c r="J255" s="22">
        <f>INDEX(Notes!$I$2:$N$11,MATCH(Notes!$B$2,Notes!$I$2:$I$11,0),4)*$C255</f>
        <v>1101999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367333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201049</v>
      </c>
      <c r="E256" s="163">
        <f>INDEX(Data[],MATCH($A256,Data[Dist],0),MATCH(E$6,Data[#Headers],0))</f>
        <v>201049</v>
      </c>
      <c r="F256" s="163">
        <f>INDEX(Data[],MATCH($A256,Data[Dist],0),MATCH(F$6,Data[#Headers],0))</f>
        <v>201048</v>
      </c>
      <c r="G256" s="22">
        <f>INDEX(Data[],MATCH($A256,Data[Dist],0),MATCH(G$6,Data[#Headers],0))</f>
        <v>607791</v>
      </c>
      <c r="H256" s="22">
        <f>INDEX(Data[],MATCH($A256,Data[Dist],0),MATCH(H$6,Data[#Headers],0))-G256</f>
        <v>1418176</v>
      </c>
      <c r="I256" s="25"/>
      <c r="J256" s="22">
        <f>INDEX(Notes!$I$2:$N$11,MATCH(Notes!$B$2,Notes!$I$2:$I$11,0),4)*$C256</f>
        <v>607791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202597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119178</v>
      </c>
      <c r="E257" s="163">
        <f>INDEX(Data[],MATCH($A257,Data[Dist],0),MATCH(E$6,Data[#Headers],0))</f>
        <v>119179</v>
      </c>
      <c r="F257" s="163">
        <f>INDEX(Data[],MATCH($A257,Data[Dist],0),MATCH(F$6,Data[#Headers],0))</f>
        <v>119177</v>
      </c>
      <c r="G257" s="22">
        <f>INDEX(Data[],MATCH($A257,Data[Dist],0),MATCH(G$6,Data[#Headers],0))</f>
        <v>360660</v>
      </c>
      <c r="H257" s="22">
        <f>INDEX(Data[],MATCH($A257,Data[Dist],0),MATCH(H$6,Data[#Headers],0))-G257</f>
        <v>841539</v>
      </c>
      <c r="I257" s="25"/>
      <c r="J257" s="22">
        <f>INDEX(Notes!$I$2:$N$11,MATCH(Notes!$B$2,Notes!$I$2:$I$11,0),4)*$C257</f>
        <v>360660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120220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738490</v>
      </c>
      <c r="E258" s="163">
        <f>INDEX(Data[],MATCH($A258,Data[Dist],0),MATCH(E$6,Data[#Headers],0))</f>
        <v>738490</v>
      </c>
      <c r="F258" s="163">
        <f>INDEX(Data[],MATCH($A258,Data[Dist],0),MATCH(F$6,Data[#Headers],0))</f>
        <v>738490</v>
      </c>
      <c r="G258" s="22">
        <f>INDEX(Data[],MATCH($A258,Data[Dist],0),MATCH(G$6,Data[#Headers],0))</f>
        <v>2232855</v>
      </c>
      <c r="H258" s="22">
        <f>INDEX(Data[],MATCH($A258,Data[Dist],0),MATCH(H$6,Data[#Headers],0))-G258</f>
        <v>5209995</v>
      </c>
      <c r="I258" s="25"/>
      <c r="J258" s="22">
        <f>INDEX(Notes!$I$2:$N$11,MATCH(Notes!$B$2,Notes!$I$2:$I$11,0),4)*$C258</f>
        <v>2232855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744285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150489</v>
      </c>
      <c r="E259" s="163">
        <f>INDEX(Data[],MATCH($A259,Data[Dist],0),MATCH(E$6,Data[#Headers],0))</f>
        <v>150489</v>
      </c>
      <c r="F259" s="163">
        <f>INDEX(Data[],MATCH($A259,Data[Dist],0),MATCH(F$6,Data[#Headers],0))</f>
        <v>150488</v>
      </c>
      <c r="G259" s="22">
        <f>INDEX(Data[],MATCH($A259,Data[Dist],0),MATCH(G$6,Data[#Headers],0))</f>
        <v>454674</v>
      </c>
      <c r="H259" s="22">
        <f>INDEX(Data[],MATCH($A259,Data[Dist],0),MATCH(H$6,Data[#Headers],0))-G259</f>
        <v>1060906</v>
      </c>
      <c r="I259" s="25"/>
      <c r="J259" s="22">
        <f>INDEX(Notes!$I$2:$N$11,MATCH(Notes!$B$2,Notes!$I$2:$I$11,0),4)*$C259</f>
        <v>454674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151558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404434</v>
      </c>
      <c r="E260" s="163">
        <f>INDEX(Data[],MATCH($A260,Data[Dist],0),MATCH(E$6,Data[#Headers],0))</f>
        <v>404434</v>
      </c>
      <c r="F260" s="163">
        <f>INDEX(Data[],MATCH($A260,Data[Dist],0),MATCH(F$6,Data[#Headers],0))</f>
        <v>404432</v>
      </c>
      <c r="G260" s="22">
        <f>INDEX(Data[],MATCH($A260,Data[Dist],0),MATCH(G$6,Data[#Headers],0))</f>
        <v>1222419</v>
      </c>
      <c r="H260" s="22">
        <f>INDEX(Data[],MATCH($A260,Data[Dist],0),MATCH(H$6,Data[#Headers],0))-G260</f>
        <v>2852313</v>
      </c>
      <c r="I260" s="25"/>
      <c r="J260" s="22">
        <f>INDEX(Notes!$I$2:$N$11,MATCH(Notes!$B$2,Notes!$I$2:$I$11,0),4)*$C260</f>
        <v>1222419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407473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722604</v>
      </c>
      <c r="E261" s="163">
        <f>INDEX(Data[],MATCH($A261,Data[Dist],0),MATCH(E$6,Data[#Headers],0))</f>
        <v>722604</v>
      </c>
      <c r="F261" s="163">
        <f>INDEX(Data[],MATCH($A261,Data[Dist],0),MATCH(F$6,Data[#Headers],0))</f>
        <v>722603</v>
      </c>
      <c r="G261" s="22">
        <f>INDEX(Data[],MATCH($A261,Data[Dist],0),MATCH(G$6,Data[#Headers],0))</f>
        <v>2181567</v>
      </c>
      <c r="H261" s="22">
        <f>INDEX(Data[],MATCH($A261,Data[Dist],0),MATCH(H$6,Data[#Headers],0))-G261</f>
        <v>5090319</v>
      </c>
      <c r="I261" s="25"/>
      <c r="J261" s="22">
        <f>INDEX(Notes!$I$2:$N$11,MATCH(Notes!$B$2,Notes!$I$2:$I$11,0),4)*$C261</f>
        <v>2181567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727189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667293</v>
      </c>
      <c r="E262" s="163">
        <f>INDEX(Data[],MATCH($A262,Data[Dist],0),MATCH(E$6,Data[#Headers],0))</f>
        <v>667293</v>
      </c>
      <c r="F262" s="163">
        <f>INDEX(Data[],MATCH($A262,Data[Dist],0),MATCH(F$6,Data[#Headers],0))</f>
        <v>667292</v>
      </c>
      <c r="G262" s="22">
        <f>INDEX(Data[],MATCH($A262,Data[Dist],0),MATCH(G$6,Data[#Headers],0))</f>
        <v>2014632</v>
      </c>
      <c r="H262" s="22">
        <f>INDEX(Data[],MATCH($A262,Data[Dist],0),MATCH(H$6,Data[#Headers],0))-G262</f>
        <v>4700808</v>
      </c>
      <c r="I262" s="25"/>
      <c r="J262" s="22">
        <f>INDEX(Notes!$I$2:$N$11,MATCH(Notes!$B$2,Notes!$I$2:$I$11,0),4)*$C262</f>
        <v>2014632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671544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418665</v>
      </c>
      <c r="E263" s="163">
        <f>INDEX(Data[],MATCH($A263,Data[Dist],0),MATCH(E$6,Data[#Headers],0))</f>
        <v>418664</v>
      </c>
      <c r="F263" s="163">
        <f>INDEX(Data[],MATCH($A263,Data[Dist],0),MATCH(F$6,Data[#Headers],0))</f>
        <v>418665</v>
      </c>
      <c r="G263" s="22">
        <f>INDEX(Data[],MATCH($A263,Data[Dist],0),MATCH(G$6,Data[#Headers],0))</f>
        <v>1264887</v>
      </c>
      <c r="H263" s="22">
        <f>INDEX(Data[],MATCH($A263,Data[Dist],0),MATCH(H$6,Data[#Headers],0))-G263</f>
        <v>2951403</v>
      </c>
      <c r="I263" s="25"/>
      <c r="J263" s="22">
        <f>INDEX(Notes!$I$2:$N$11,MATCH(Notes!$B$2,Notes!$I$2:$I$11,0),4)*$C263</f>
        <v>1264887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421629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229632</v>
      </c>
      <c r="E264" s="163">
        <f>INDEX(Data[],MATCH($A264,Data[Dist],0),MATCH(E$6,Data[#Headers],0))</f>
        <v>229632</v>
      </c>
      <c r="F264" s="163">
        <f>INDEX(Data[],MATCH($A264,Data[Dist],0),MATCH(F$6,Data[#Headers],0))</f>
        <v>229630</v>
      </c>
      <c r="G264" s="22">
        <f>INDEX(Data[],MATCH($A264,Data[Dist],0),MATCH(G$6,Data[#Headers],0))</f>
        <v>693537</v>
      </c>
      <c r="H264" s="22">
        <f>INDEX(Data[],MATCH($A264,Data[Dist],0),MATCH(H$6,Data[#Headers],0))-G264</f>
        <v>1618250</v>
      </c>
      <c r="I264" s="25"/>
      <c r="J264" s="22">
        <f>INDEX(Notes!$I$2:$N$11,MATCH(Notes!$B$2,Notes!$I$2:$I$11,0),4)*$C264</f>
        <v>693537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231179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INDEX($A$7:$H$333,MATCH($S264,$A$7:$A$333,0),3)-Q264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359475</v>
      </c>
      <c r="E265" s="163">
        <f>INDEX(Data[],MATCH($A265,Data[Dist],0),MATCH(E$6,Data[#Headers],0))</f>
        <v>359475</v>
      </c>
      <c r="F265" s="163">
        <f>INDEX(Data[],MATCH($A265,Data[Dist],0),MATCH(F$6,Data[#Headers],0))</f>
        <v>359476</v>
      </c>
      <c r="G265" s="22">
        <f>INDEX(Data[],MATCH($A265,Data[Dist],0),MATCH(G$6,Data[#Headers],0))</f>
        <v>1085331</v>
      </c>
      <c r="H265" s="22">
        <f>INDEX(Data[],MATCH($A265,Data[Dist],0),MATCH(H$6,Data[#Headers],0))-G265</f>
        <v>2532442</v>
      </c>
      <c r="I265" s="25"/>
      <c r="J265" s="22">
        <f>INDEX(Notes!$I$2:$N$11,MATCH(Notes!$B$2,Notes!$I$2:$I$11,0),4)*$C265</f>
        <v>1085331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361777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927431</v>
      </c>
      <c r="E266" s="163">
        <f>INDEX(Data[],MATCH($A266,Data[Dist],0),MATCH(E$6,Data[#Headers],0))</f>
        <v>927431</v>
      </c>
      <c r="F266" s="163">
        <f>INDEX(Data[],MATCH($A266,Data[Dist],0),MATCH(F$6,Data[#Headers],0))</f>
        <v>927430</v>
      </c>
      <c r="G266" s="22">
        <f>INDEX(Data[],MATCH($A266,Data[Dist],0),MATCH(G$6,Data[#Headers],0))</f>
        <v>2800095</v>
      </c>
      <c r="H266" s="22">
        <f>INDEX(Data[],MATCH($A266,Data[Dist],0),MATCH(H$6,Data[#Headers],0))-G266</f>
        <v>6533558</v>
      </c>
      <c r="I266" s="25"/>
      <c r="J266" s="22">
        <f>INDEX(Notes!$I$2:$N$11,MATCH(Notes!$B$2,Notes!$I$2:$I$11,0),4)*$C266</f>
        <v>2800095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933365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12029621</v>
      </c>
      <c r="E267" s="163">
        <f>INDEX(Data[],MATCH($A267,Data[Dist],0),MATCH(E$6,Data[#Headers],0))</f>
        <v>12029621</v>
      </c>
      <c r="F267" s="163">
        <f>INDEX(Data[],MATCH($A267,Data[Dist],0),MATCH(F$6,Data[#Headers],0))</f>
        <v>12029620</v>
      </c>
      <c r="G267" s="22">
        <f>INDEX(Data[],MATCH($A267,Data[Dist],0),MATCH(G$6,Data[#Headers],0))</f>
        <v>36274773</v>
      </c>
      <c r="H267" s="22">
        <f>INDEX(Data[],MATCH($A267,Data[Dist],0),MATCH(H$6,Data[#Headers],0))-G267</f>
        <v>84641141</v>
      </c>
      <c r="I267" s="25"/>
      <c r="J267" s="22">
        <f>INDEX(Notes!$I$2:$N$11,MATCH(Notes!$B$2,Notes!$I$2:$I$11,0),4)*$C267</f>
        <v>36274773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12091591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257067</v>
      </c>
      <c r="E268" s="163">
        <f>INDEX(Data[],MATCH($A268,Data[Dist],0),MATCH(E$6,Data[#Headers],0))</f>
        <v>257067</v>
      </c>
      <c r="F268" s="163">
        <f>INDEX(Data[],MATCH($A268,Data[Dist],0),MATCH(F$6,Data[#Headers],0))</f>
        <v>257065</v>
      </c>
      <c r="G268" s="22">
        <f>INDEX(Data[],MATCH($A268,Data[Dist],0),MATCH(G$6,Data[#Headers],0))</f>
        <v>777012</v>
      </c>
      <c r="H268" s="22">
        <f>INDEX(Data[],MATCH($A268,Data[Dist],0),MATCH(H$6,Data[#Headers],0))-G268</f>
        <v>1813027</v>
      </c>
      <c r="I268" s="25"/>
      <c r="J268" s="22">
        <f>INDEX(Notes!$I$2:$N$11,MATCH(Notes!$B$2,Notes!$I$2:$I$11,0),4)*$C268</f>
        <v>777012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259004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502382</v>
      </c>
      <c r="E269" s="163">
        <f>INDEX(Data[],MATCH($A269,Data[Dist],0),MATCH(E$6,Data[#Headers],0))</f>
        <v>502381</v>
      </c>
      <c r="F269" s="163">
        <f>INDEX(Data[],MATCH($A269,Data[Dist],0),MATCH(F$6,Data[#Headers],0))</f>
        <v>502382</v>
      </c>
      <c r="G269" s="22">
        <f>INDEX(Data[],MATCH($A269,Data[Dist],0),MATCH(G$6,Data[#Headers],0))</f>
        <v>1518825</v>
      </c>
      <c r="H269" s="22">
        <f>INDEX(Data[],MATCH($A269,Data[Dist],0),MATCH(H$6,Data[#Headers],0))-G269</f>
        <v>3543927</v>
      </c>
      <c r="I269" s="25"/>
      <c r="J269" s="22">
        <f>INDEX(Notes!$I$2:$N$11,MATCH(Notes!$B$2,Notes!$I$2:$I$11,0),4)*$C269</f>
        <v>1518825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506275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834389</v>
      </c>
      <c r="E270" s="163">
        <f>INDEX(Data[],MATCH($A270,Data[Dist],0),MATCH(E$6,Data[#Headers],0))</f>
        <v>834390</v>
      </c>
      <c r="F270" s="163">
        <f>INDEX(Data[],MATCH($A270,Data[Dist],0),MATCH(F$6,Data[#Headers],0))</f>
        <v>834388</v>
      </c>
      <c r="G270" s="22">
        <f>INDEX(Data[],MATCH($A270,Data[Dist],0),MATCH(G$6,Data[#Headers],0))</f>
        <v>2520912</v>
      </c>
      <c r="H270" s="22">
        <f>INDEX(Data[],MATCH($A270,Data[Dist],0),MATCH(H$6,Data[#Headers],0))-G270</f>
        <v>5882130</v>
      </c>
      <c r="I270" s="25"/>
      <c r="J270" s="22">
        <f>INDEX(Notes!$I$2:$N$11,MATCH(Notes!$B$2,Notes!$I$2:$I$11,0),4)*$C270</f>
        <v>2520912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840304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380211</v>
      </c>
      <c r="E271" s="163">
        <f>INDEX(Data[],MATCH($A271,Data[Dist],0),MATCH(E$6,Data[#Headers],0))</f>
        <v>380210</v>
      </c>
      <c r="F271" s="163">
        <f>INDEX(Data[],MATCH($A271,Data[Dist],0),MATCH(F$6,Data[#Headers],0))</f>
        <v>380211</v>
      </c>
      <c r="G271" s="22">
        <f>INDEX(Data[],MATCH($A271,Data[Dist],0),MATCH(G$6,Data[#Headers],0))</f>
        <v>1147368</v>
      </c>
      <c r="H271" s="22">
        <f>INDEX(Data[],MATCH($A271,Data[Dist],0),MATCH(H$6,Data[#Headers],0))-G271</f>
        <v>2677191</v>
      </c>
      <c r="I271" s="25"/>
      <c r="J271" s="22">
        <f>INDEX(Notes!$I$2:$N$11,MATCH(Notes!$B$2,Notes!$I$2:$I$11,0),4)*$C271</f>
        <v>1147368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382456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340833</v>
      </c>
      <c r="E272" s="163">
        <f>INDEX(Data[],MATCH($A272,Data[Dist],0),MATCH(E$6,Data[#Headers],0))</f>
        <v>340833</v>
      </c>
      <c r="F272" s="163">
        <f>INDEX(Data[],MATCH($A272,Data[Dist],0),MATCH(F$6,Data[#Headers],0))</f>
        <v>340831</v>
      </c>
      <c r="G272" s="22">
        <f>INDEX(Data[],MATCH($A272,Data[Dist],0),MATCH(G$6,Data[#Headers],0))</f>
        <v>1030287</v>
      </c>
      <c r="H272" s="22">
        <f>INDEX(Data[],MATCH($A272,Data[Dist],0),MATCH(H$6,Data[#Headers],0))-G272</f>
        <v>2404001</v>
      </c>
      <c r="I272" s="25"/>
      <c r="J272" s="22">
        <f>INDEX(Notes!$I$2:$N$11,MATCH(Notes!$B$2,Notes!$I$2:$I$11,0),4)*$C272</f>
        <v>1030287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343429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274025</v>
      </c>
      <c r="E273" s="163">
        <f>INDEX(Data[],MATCH($A273,Data[Dist],0),MATCH(E$6,Data[#Headers],0))</f>
        <v>274024</v>
      </c>
      <c r="F273" s="163">
        <f>INDEX(Data[],MATCH($A273,Data[Dist],0),MATCH(F$6,Data[#Headers],0))</f>
        <v>274025</v>
      </c>
      <c r="G273" s="22">
        <f>INDEX(Data[],MATCH($A273,Data[Dist],0),MATCH(G$6,Data[#Headers],0))</f>
        <v>828651</v>
      </c>
      <c r="H273" s="22">
        <f>INDEX(Data[],MATCH($A273,Data[Dist],0),MATCH(H$6,Data[#Headers],0))-G273</f>
        <v>1933518</v>
      </c>
      <c r="I273" s="25"/>
      <c r="J273" s="22">
        <f>INDEX(Notes!$I$2:$N$11,MATCH(Notes!$B$2,Notes!$I$2:$I$11,0),4)*$C273</f>
        <v>828651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276217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140037</v>
      </c>
      <c r="E274" s="163">
        <f>INDEX(Data[],MATCH($A274,Data[Dist],0),MATCH(E$6,Data[#Headers],0))</f>
        <v>140037</v>
      </c>
      <c r="F274" s="163">
        <f>INDEX(Data[],MATCH($A274,Data[Dist],0),MATCH(F$6,Data[#Headers],0))</f>
        <v>140038</v>
      </c>
      <c r="G274" s="22">
        <f>INDEX(Data[],MATCH($A274,Data[Dist],0),MATCH(G$6,Data[#Headers],0))</f>
        <v>422796</v>
      </c>
      <c r="H274" s="22">
        <f>INDEX(Data[],MATCH($A274,Data[Dist],0),MATCH(H$6,Data[#Headers],0))-G274</f>
        <v>986528</v>
      </c>
      <c r="I274" s="25"/>
      <c r="J274" s="22">
        <f>INDEX(Notes!$I$2:$N$11,MATCH(Notes!$B$2,Notes!$I$2:$I$11,0),4)*$C274</f>
        <v>422796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140932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1154550</v>
      </c>
      <c r="E275" s="163">
        <f>INDEX(Data[],MATCH($A275,Data[Dist],0),MATCH(E$6,Data[#Headers],0))</f>
        <v>1154550</v>
      </c>
      <c r="F275" s="163">
        <f>INDEX(Data[],MATCH($A275,Data[Dist],0),MATCH(F$6,Data[#Headers],0))</f>
        <v>1154548</v>
      </c>
      <c r="G275" s="22">
        <f>INDEX(Data[],MATCH($A275,Data[Dist],0),MATCH(G$6,Data[#Headers],0))</f>
        <v>3482631</v>
      </c>
      <c r="H275" s="22">
        <f>INDEX(Data[],MATCH($A275,Data[Dist],0),MATCH(H$6,Data[#Headers],0))-G275</f>
        <v>8126137</v>
      </c>
      <c r="I275" s="25"/>
      <c r="J275" s="22">
        <f>INDEX(Notes!$I$2:$N$11,MATCH(Notes!$B$2,Notes!$I$2:$I$11,0),4)*$C275</f>
        <v>3482631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1160877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328194</v>
      </c>
      <c r="E276" s="163">
        <f>INDEX(Data[],MATCH($A276,Data[Dist],0),MATCH(E$6,Data[#Headers],0))</f>
        <v>328193</v>
      </c>
      <c r="F276" s="163">
        <f>INDEX(Data[],MATCH($A276,Data[Dist],0),MATCH(F$6,Data[#Headers],0))</f>
        <v>328194</v>
      </c>
      <c r="G276" s="22">
        <f>INDEX(Data[],MATCH($A276,Data[Dist],0),MATCH(G$6,Data[#Headers],0))</f>
        <v>990942</v>
      </c>
      <c r="H276" s="22">
        <f>INDEX(Data[],MATCH($A276,Data[Dist],0),MATCH(H$6,Data[#Headers],0))-G276</f>
        <v>2312202</v>
      </c>
      <c r="I276" s="25"/>
      <c r="J276" s="22">
        <f>INDEX(Notes!$I$2:$N$11,MATCH(Notes!$B$2,Notes!$I$2:$I$11,0),4)*$C276</f>
        <v>990942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330314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4735053</v>
      </c>
      <c r="E277" s="163">
        <f>INDEX(Data[],MATCH($A277,Data[Dist],0),MATCH(E$6,Data[#Headers],0))</f>
        <v>4735053</v>
      </c>
      <c r="F277" s="163">
        <f>INDEX(Data[],MATCH($A277,Data[Dist],0),MATCH(F$6,Data[#Headers],0))</f>
        <v>4735052</v>
      </c>
      <c r="G277" s="22">
        <f>INDEX(Data[],MATCH($A277,Data[Dist],0),MATCH(G$6,Data[#Headers],0))</f>
        <v>14291877</v>
      </c>
      <c r="H277" s="22">
        <f>INDEX(Data[],MATCH($A277,Data[Dist],0),MATCH(H$6,Data[#Headers],0))-G277</f>
        <v>33347712</v>
      </c>
      <c r="I277" s="25"/>
      <c r="J277" s="22">
        <f>INDEX(Notes!$I$2:$N$11,MATCH(Notes!$B$2,Notes!$I$2:$I$11,0),4)*$C277</f>
        <v>14291877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4763959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1359063</v>
      </c>
      <c r="E278" s="163">
        <f>INDEX(Data[],MATCH($A278,Data[Dist],0),MATCH(E$6,Data[#Headers],0))</f>
        <v>1359063</v>
      </c>
      <c r="F278" s="163">
        <f>INDEX(Data[],MATCH($A278,Data[Dist],0),MATCH(F$6,Data[#Headers],0))</f>
        <v>1359064</v>
      </c>
      <c r="G278" s="22">
        <f>INDEX(Data[],MATCH($A278,Data[Dist],0),MATCH(G$6,Data[#Headers],0))</f>
        <v>4101894</v>
      </c>
      <c r="H278" s="22">
        <f>INDEX(Data[],MATCH($A278,Data[Dist],0),MATCH(H$6,Data[#Headers],0))-G278</f>
        <v>9571084</v>
      </c>
      <c r="I278" s="25"/>
      <c r="J278" s="22">
        <f>INDEX(Notes!$I$2:$N$11,MATCH(Notes!$B$2,Notes!$I$2:$I$11,0),4)*$C278</f>
        <v>4101894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1367298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270344</v>
      </c>
      <c r="E279" s="163">
        <f>INDEX(Data[],MATCH($A279,Data[Dist],0),MATCH(E$6,Data[#Headers],0))</f>
        <v>270344</v>
      </c>
      <c r="F279" s="163">
        <f>INDEX(Data[],MATCH($A279,Data[Dist],0),MATCH(F$6,Data[#Headers],0))</f>
        <v>270343</v>
      </c>
      <c r="G279" s="22">
        <f>INDEX(Data[],MATCH($A279,Data[Dist],0),MATCH(G$6,Data[#Headers],0))</f>
        <v>825612</v>
      </c>
      <c r="H279" s="22">
        <f>INDEX(Data[],MATCH($A279,Data[Dist],0),MATCH(H$6,Data[#Headers],0))-G279</f>
        <v>1926430</v>
      </c>
      <c r="I279" s="25"/>
      <c r="J279" s="22">
        <f>INDEX(Notes!$I$2:$N$11,MATCH(Notes!$B$2,Notes!$I$2:$I$11,0),4)*$C279</f>
        <v>825612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275204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265516</v>
      </c>
      <c r="E280" s="163">
        <f>INDEX(Data[],MATCH($A280,Data[Dist],0),MATCH(E$6,Data[#Headers],0))</f>
        <v>265516</v>
      </c>
      <c r="F280" s="163">
        <f>INDEX(Data[],MATCH($A280,Data[Dist],0),MATCH(F$6,Data[#Headers],0))</f>
        <v>265515</v>
      </c>
      <c r="G280" s="22">
        <f>INDEX(Data[],MATCH($A280,Data[Dist],0),MATCH(G$6,Data[#Headers],0))</f>
        <v>801618</v>
      </c>
      <c r="H280" s="22">
        <f>INDEX(Data[],MATCH($A280,Data[Dist],0),MATCH(H$6,Data[#Headers],0))-G280</f>
        <v>1870440</v>
      </c>
      <c r="I280" s="25"/>
      <c r="J280" s="22">
        <f>INDEX(Notes!$I$2:$N$11,MATCH(Notes!$B$2,Notes!$I$2:$I$11,0),4)*$C280</f>
        <v>801618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267206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133389</v>
      </c>
      <c r="E281" s="163">
        <f>INDEX(Data[],MATCH($A281,Data[Dist],0),MATCH(E$6,Data[#Headers],0))</f>
        <v>133389</v>
      </c>
      <c r="F281" s="163">
        <f>INDEX(Data[],MATCH($A281,Data[Dist],0),MATCH(F$6,Data[#Headers],0))</f>
        <v>133388</v>
      </c>
      <c r="G281" s="22">
        <f>INDEX(Data[],MATCH($A281,Data[Dist],0),MATCH(G$6,Data[#Headers],0))</f>
        <v>402513</v>
      </c>
      <c r="H281" s="22">
        <f>INDEX(Data[],MATCH($A281,Data[Dist],0),MATCH(H$6,Data[#Headers],0))-G281</f>
        <v>939200</v>
      </c>
      <c r="I281" s="25"/>
      <c r="J281" s="22">
        <f>INDEX(Notes!$I$2:$N$11,MATCH(Notes!$B$2,Notes!$I$2:$I$11,0),4)*$C281</f>
        <v>402513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134171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398987</v>
      </c>
      <c r="E282" s="163">
        <f>INDEX(Data[],MATCH($A282,Data[Dist],0),MATCH(E$6,Data[#Headers],0))</f>
        <v>398987</v>
      </c>
      <c r="F282" s="163">
        <f>INDEX(Data[],MATCH($A282,Data[Dist],0),MATCH(F$6,Data[#Headers],0))</f>
        <v>398987</v>
      </c>
      <c r="G282" s="22">
        <f>INDEX(Data[],MATCH($A282,Data[Dist],0),MATCH(G$6,Data[#Headers],0))</f>
        <v>1204608</v>
      </c>
      <c r="H282" s="22">
        <f>INDEX(Data[],MATCH($A282,Data[Dist],0),MATCH(H$6,Data[#Headers],0))-G282</f>
        <v>2810752</v>
      </c>
      <c r="I282" s="25"/>
      <c r="J282" s="22">
        <f>INDEX(Notes!$I$2:$N$11,MATCH(Notes!$B$2,Notes!$I$2:$I$11,0),4)*$C282</f>
        <v>1204608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401536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2127280</v>
      </c>
      <c r="E283" s="163">
        <f>INDEX(Data[],MATCH($A283,Data[Dist],0),MATCH(E$6,Data[#Headers],0))</f>
        <v>2127280</v>
      </c>
      <c r="F283" s="163">
        <f>INDEX(Data[],MATCH($A283,Data[Dist],0),MATCH(F$6,Data[#Headers],0))</f>
        <v>2127281</v>
      </c>
      <c r="G283" s="22">
        <f>INDEX(Data[],MATCH($A283,Data[Dist],0),MATCH(G$6,Data[#Headers],0))</f>
        <v>6414513</v>
      </c>
      <c r="H283" s="22">
        <f>INDEX(Data[],MATCH($A283,Data[Dist],0),MATCH(H$6,Data[#Headers],0))-G283</f>
        <v>14967196</v>
      </c>
      <c r="I283" s="25"/>
      <c r="J283" s="22">
        <f>INDEX(Notes!$I$2:$N$11,MATCH(Notes!$B$2,Notes!$I$2:$I$11,0),4)*$C283</f>
        <v>6414513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2138171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81276</v>
      </c>
      <c r="E284" s="163">
        <f>INDEX(Data[],MATCH($A284,Data[Dist],0),MATCH(E$6,Data[#Headers],0))</f>
        <v>81277</v>
      </c>
      <c r="F284" s="163">
        <f>INDEX(Data[],MATCH($A284,Data[Dist],0),MATCH(F$6,Data[#Headers],0))</f>
        <v>81275</v>
      </c>
      <c r="G284" s="22">
        <f>INDEX(Data[],MATCH($A284,Data[Dist],0),MATCH(G$6,Data[#Headers],0))</f>
        <v>245442</v>
      </c>
      <c r="H284" s="22">
        <f>INDEX(Data[],MATCH($A284,Data[Dist],0),MATCH(H$6,Data[#Headers],0))-G284</f>
        <v>572702</v>
      </c>
      <c r="I284" s="25"/>
      <c r="J284" s="22">
        <f>INDEX(Notes!$I$2:$N$11,MATCH(Notes!$B$2,Notes!$I$2:$I$11,0),4)*$C284</f>
        <v>245442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81814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541576</v>
      </c>
      <c r="E285" s="163">
        <f>INDEX(Data[],MATCH($A285,Data[Dist],0),MATCH(E$6,Data[#Headers],0))</f>
        <v>541576</v>
      </c>
      <c r="F285" s="163">
        <f>INDEX(Data[],MATCH($A285,Data[Dist],0),MATCH(F$6,Data[#Headers],0))</f>
        <v>541577</v>
      </c>
      <c r="G285" s="22">
        <f>INDEX(Data[],MATCH($A285,Data[Dist],0),MATCH(G$6,Data[#Headers],0))</f>
        <v>1636710</v>
      </c>
      <c r="H285" s="22">
        <f>INDEX(Data[],MATCH($A285,Data[Dist],0),MATCH(H$6,Data[#Headers],0))-G285</f>
        <v>3818988</v>
      </c>
      <c r="I285" s="25"/>
      <c r="J285" s="22">
        <f>INDEX(Notes!$I$2:$N$11,MATCH(Notes!$B$2,Notes!$I$2:$I$11,0),4)*$C285</f>
        <v>1636710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545570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480424</v>
      </c>
      <c r="E286" s="163">
        <f>INDEX(Data[],MATCH($A286,Data[Dist],0),MATCH(E$6,Data[#Headers],0))</f>
        <v>480424</v>
      </c>
      <c r="F286" s="163">
        <f>INDEX(Data[],MATCH($A286,Data[Dist],0),MATCH(F$6,Data[#Headers],0))</f>
        <v>480424</v>
      </c>
      <c r="G286" s="22">
        <f>INDEX(Data[],MATCH($A286,Data[Dist],0),MATCH(G$6,Data[#Headers],0))</f>
        <v>1451070</v>
      </c>
      <c r="H286" s="22">
        <f>INDEX(Data[],MATCH($A286,Data[Dist],0),MATCH(H$6,Data[#Headers],0))-G286</f>
        <v>3385828</v>
      </c>
      <c r="I286" s="25"/>
      <c r="J286" s="22">
        <f>INDEX(Notes!$I$2:$N$11,MATCH(Notes!$B$2,Notes!$I$2:$I$11,0),4)*$C286</f>
        <v>1451070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483690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573554</v>
      </c>
      <c r="E287" s="163">
        <f>INDEX(Data[],MATCH($A287,Data[Dist],0),MATCH(E$6,Data[#Headers],0))</f>
        <v>573554</v>
      </c>
      <c r="F287" s="163">
        <f>INDEX(Data[],MATCH($A287,Data[Dist],0),MATCH(F$6,Data[#Headers],0))</f>
        <v>573553</v>
      </c>
      <c r="G287" s="22">
        <f>INDEX(Data[],MATCH($A287,Data[Dist],0),MATCH(G$6,Data[#Headers],0))</f>
        <v>1731618</v>
      </c>
      <c r="H287" s="22">
        <f>INDEX(Data[],MATCH($A287,Data[Dist],0),MATCH(H$6,Data[#Headers],0))-G287</f>
        <v>4040439</v>
      </c>
      <c r="I287" s="25"/>
      <c r="J287" s="22">
        <f>INDEX(Notes!$I$2:$N$11,MATCH(Notes!$B$2,Notes!$I$2:$I$11,0),4)*$C287</f>
        <v>1731618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577206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329230</v>
      </c>
      <c r="E288" s="163">
        <f>INDEX(Data[],MATCH($A288,Data[Dist],0),MATCH(E$6,Data[#Headers],0))</f>
        <v>329230</v>
      </c>
      <c r="F288" s="163">
        <f>INDEX(Data[],MATCH($A288,Data[Dist],0),MATCH(F$6,Data[#Headers],0))</f>
        <v>329229</v>
      </c>
      <c r="G288" s="22">
        <f>INDEX(Data[],MATCH($A288,Data[Dist],0),MATCH(G$6,Data[#Headers],0))</f>
        <v>995088</v>
      </c>
      <c r="H288" s="22">
        <f>INDEX(Data[],MATCH($A288,Data[Dist],0),MATCH(H$6,Data[#Headers],0))-G288</f>
        <v>2321872</v>
      </c>
      <c r="I288" s="25"/>
      <c r="J288" s="22">
        <f>INDEX(Notes!$I$2:$N$11,MATCH(Notes!$B$2,Notes!$I$2:$I$11,0),4)*$C288</f>
        <v>995088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331696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434121</v>
      </c>
      <c r="E289" s="163">
        <f>INDEX(Data[],MATCH($A289,Data[Dist],0),MATCH(E$6,Data[#Headers],0))</f>
        <v>434121</v>
      </c>
      <c r="F289" s="163">
        <f>INDEX(Data[],MATCH($A289,Data[Dist],0),MATCH(F$6,Data[#Headers],0))</f>
        <v>434119</v>
      </c>
      <c r="G289" s="22">
        <f>INDEX(Data[],MATCH($A289,Data[Dist],0),MATCH(G$6,Data[#Headers],0))</f>
        <v>1310679</v>
      </c>
      <c r="H289" s="22">
        <f>INDEX(Data[],MATCH($A289,Data[Dist],0),MATCH(H$6,Data[#Headers],0))-G289</f>
        <v>3058254</v>
      </c>
      <c r="I289" s="25"/>
      <c r="J289" s="22">
        <f>INDEX(Notes!$I$2:$N$11,MATCH(Notes!$B$2,Notes!$I$2:$I$11,0),4)*$C289</f>
        <v>1310679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436893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173449</v>
      </c>
      <c r="E290" s="163">
        <f>INDEX(Data[],MATCH($A290,Data[Dist],0),MATCH(E$6,Data[#Headers],0))</f>
        <v>173449</v>
      </c>
      <c r="F290" s="163">
        <f>INDEX(Data[],MATCH($A290,Data[Dist],0),MATCH(F$6,Data[#Headers],0))</f>
        <v>173448</v>
      </c>
      <c r="G290" s="22">
        <f>INDEX(Data[],MATCH($A290,Data[Dist],0),MATCH(G$6,Data[#Headers],0))</f>
        <v>523842</v>
      </c>
      <c r="H290" s="22">
        <f>INDEX(Data[],MATCH($A290,Data[Dist],0),MATCH(H$6,Data[#Headers],0))-G290</f>
        <v>1222299</v>
      </c>
      <c r="I290" s="25"/>
      <c r="J290" s="22">
        <f>INDEX(Notes!$I$2:$N$11,MATCH(Notes!$B$2,Notes!$I$2:$I$11,0),4)*$C290</f>
        <v>523842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174614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276496</v>
      </c>
      <c r="E291" s="163">
        <f>INDEX(Data[],MATCH($A291,Data[Dist],0),MATCH(E$6,Data[#Headers],0))</f>
        <v>276496</v>
      </c>
      <c r="F291" s="163">
        <f>INDEX(Data[],MATCH($A291,Data[Dist],0),MATCH(F$6,Data[#Headers],0))</f>
        <v>276494</v>
      </c>
      <c r="G291" s="22">
        <f>INDEX(Data[],MATCH($A291,Data[Dist],0),MATCH(G$6,Data[#Headers],0))</f>
        <v>834444</v>
      </c>
      <c r="H291" s="22">
        <f>INDEX(Data[],MATCH($A291,Data[Dist],0),MATCH(H$6,Data[#Headers],0))-G291</f>
        <v>1947036</v>
      </c>
      <c r="I291" s="25"/>
      <c r="J291" s="22">
        <f>INDEX(Notes!$I$2:$N$11,MATCH(Notes!$B$2,Notes!$I$2:$I$11,0),4)*$C291</f>
        <v>834444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278148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188893</v>
      </c>
      <c r="E292" s="163">
        <f>INDEX(Data[],MATCH($A292,Data[Dist],0),MATCH(E$6,Data[#Headers],0))</f>
        <v>188893</v>
      </c>
      <c r="F292" s="163">
        <f>INDEX(Data[],MATCH($A292,Data[Dist],0),MATCH(F$6,Data[#Headers],0))</f>
        <v>188893</v>
      </c>
      <c r="G292" s="22">
        <f>INDEX(Data[],MATCH($A292,Data[Dist],0),MATCH(G$6,Data[#Headers],0))</f>
        <v>571041</v>
      </c>
      <c r="H292" s="22">
        <f>INDEX(Data[],MATCH($A292,Data[Dist],0),MATCH(H$6,Data[#Headers],0))-G292</f>
        <v>1332431</v>
      </c>
      <c r="I292" s="25"/>
      <c r="J292" s="22">
        <f>INDEX(Notes!$I$2:$N$11,MATCH(Notes!$B$2,Notes!$I$2:$I$11,0),4)*$C292</f>
        <v>571041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190347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216640</v>
      </c>
      <c r="E293" s="163">
        <f>INDEX(Data[],MATCH($A293,Data[Dist],0),MATCH(E$6,Data[#Headers],0))</f>
        <v>216640</v>
      </c>
      <c r="F293" s="163">
        <f>INDEX(Data[],MATCH($A293,Data[Dist],0),MATCH(F$6,Data[#Headers],0))</f>
        <v>216639</v>
      </c>
      <c r="G293" s="22">
        <f>INDEX(Data[],MATCH($A293,Data[Dist],0),MATCH(G$6,Data[#Headers],0))</f>
        <v>653808</v>
      </c>
      <c r="H293" s="22">
        <f>INDEX(Data[],MATCH($A293,Data[Dist],0),MATCH(H$6,Data[#Headers],0))-G293</f>
        <v>1525553</v>
      </c>
      <c r="I293" s="25"/>
      <c r="J293" s="22">
        <f>INDEX(Notes!$I$2:$N$11,MATCH(Notes!$B$2,Notes!$I$2:$I$11,0),4)*$C293</f>
        <v>653808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217936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76914</v>
      </c>
      <c r="E294" s="163">
        <f>INDEX(Data[],MATCH($A294,Data[Dist],0),MATCH(E$6,Data[#Headers],0))</f>
        <v>76914</v>
      </c>
      <c r="F294" s="163">
        <f>INDEX(Data[],MATCH($A294,Data[Dist],0),MATCH(F$6,Data[#Headers],0))</f>
        <v>76913</v>
      </c>
      <c r="G294" s="22">
        <f>INDEX(Data[],MATCH($A294,Data[Dist],0),MATCH(G$6,Data[#Headers],0))</f>
        <v>232737</v>
      </c>
      <c r="H294" s="22">
        <f>INDEX(Data[],MATCH($A294,Data[Dist],0),MATCH(H$6,Data[#Headers],0))-G294</f>
        <v>543053</v>
      </c>
      <c r="I294" s="25"/>
      <c r="J294" s="22">
        <f>INDEX(Notes!$I$2:$N$11,MATCH(Notes!$B$2,Notes!$I$2:$I$11,0),4)*$C294</f>
        <v>232737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77579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443039</v>
      </c>
      <c r="E295" s="163">
        <f>INDEX(Data[],MATCH($A295,Data[Dist],0),MATCH(E$6,Data[#Headers],0))</f>
        <v>443038</v>
      </c>
      <c r="F295" s="163">
        <f>INDEX(Data[],MATCH($A295,Data[Dist],0),MATCH(F$6,Data[#Headers],0))</f>
        <v>443039</v>
      </c>
      <c r="G295" s="22">
        <f>INDEX(Data[],MATCH($A295,Data[Dist],0),MATCH(G$6,Data[#Headers],0))</f>
        <v>1338228</v>
      </c>
      <c r="H295" s="22">
        <f>INDEX(Data[],MATCH($A295,Data[Dist],0),MATCH(H$6,Data[#Headers],0))-G295</f>
        <v>3122530</v>
      </c>
      <c r="I295" s="25"/>
      <c r="J295" s="22">
        <f>INDEX(Notes!$I$2:$N$11,MATCH(Notes!$B$2,Notes!$I$2:$I$11,0),4)*$C295</f>
        <v>1338228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446076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147834</v>
      </c>
      <c r="E296" s="163">
        <f>INDEX(Data[],MATCH($A296,Data[Dist],0),MATCH(E$6,Data[#Headers],0))</f>
        <v>147835</v>
      </c>
      <c r="F296" s="163">
        <f>INDEX(Data[],MATCH($A296,Data[Dist],0),MATCH(F$6,Data[#Headers],0))</f>
        <v>147833</v>
      </c>
      <c r="G296" s="22">
        <f>INDEX(Data[],MATCH($A296,Data[Dist],0),MATCH(G$6,Data[#Headers],0))</f>
        <v>448170</v>
      </c>
      <c r="H296" s="22">
        <f>INDEX(Data[],MATCH($A296,Data[Dist],0),MATCH(H$6,Data[#Headers],0))-G296</f>
        <v>1045732</v>
      </c>
      <c r="I296" s="25"/>
      <c r="J296" s="22">
        <f>INDEX(Notes!$I$2:$N$11,MATCH(Notes!$B$2,Notes!$I$2:$I$11,0),4)*$C296</f>
        <v>448170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149390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2062657</v>
      </c>
      <c r="E297" s="163">
        <f>INDEX(Data[],MATCH($A297,Data[Dist],0),MATCH(E$6,Data[#Headers],0))</f>
        <v>2062657</v>
      </c>
      <c r="F297" s="163">
        <f>INDEX(Data[],MATCH($A297,Data[Dist],0),MATCH(F$6,Data[#Headers],0))</f>
        <v>2062656</v>
      </c>
      <c r="G297" s="22">
        <f>INDEX(Data[],MATCH($A297,Data[Dist],0),MATCH(G$6,Data[#Headers],0))</f>
        <v>6230235</v>
      </c>
      <c r="H297" s="22">
        <f>INDEX(Data[],MATCH($A297,Data[Dist],0),MATCH(H$6,Data[#Headers],0))-G297</f>
        <v>14537214</v>
      </c>
      <c r="I297" s="25"/>
      <c r="J297" s="22">
        <f>INDEX(Notes!$I$2:$N$11,MATCH(Notes!$B$2,Notes!$I$2:$I$11,0),4)*$C297</f>
        <v>6230235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2076745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585234</v>
      </c>
      <c r="E298" s="163">
        <f>INDEX(Data[],MATCH($A298,Data[Dist],0),MATCH(E$6,Data[#Headers],0))</f>
        <v>585233</v>
      </c>
      <c r="F298" s="163">
        <f>INDEX(Data[],MATCH($A298,Data[Dist],0),MATCH(F$6,Data[#Headers],0))</f>
        <v>585234</v>
      </c>
      <c r="G298" s="22">
        <f>INDEX(Data[],MATCH($A298,Data[Dist],0),MATCH(G$6,Data[#Headers],0))</f>
        <v>1767492</v>
      </c>
      <c r="H298" s="22">
        <f>INDEX(Data[],MATCH($A298,Data[Dist],0),MATCH(H$6,Data[#Headers],0))-G298</f>
        <v>4124149</v>
      </c>
      <c r="I298" s="25"/>
      <c r="J298" s="22">
        <f>INDEX(Notes!$I$2:$N$11,MATCH(Notes!$B$2,Notes!$I$2:$I$11,0),4)*$C298</f>
        <v>1767492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589164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485588</v>
      </c>
      <c r="E299" s="163">
        <f>INDEX(Data[],MATCH($A299,Data[Dist],0),MATCH(E$6,Data[#Headers],0))</f>
        <v>485588</v>
      </c>
      <c r="F299" s="163">
        <f>INDEX(Data[],MATCH($A299,Data[Dist],0),MATCH(F$6,Data[#Headers],0))</f>
        <v>485587</v>
      </c>
      <c r="G299" s="22">
        <f>INDEX(Data[],MATCH($A299,Data[Dist],0),MATCH(G$6,Data[#Headers],0))</f>
        <v>1466541</v>
      </c>
      <c r="H299" s="22">
        <f>INDEX(Data[],MATCH($A299,Data[Dist],0),MATCH(H$6,Data[#Headers],0))-G299</f>
        <v>3421932</v>
      </c>
      <c r="I299" s="25"/>
      <c r="J299" s="22">
        <f>INDEX(Notes!$I$2:$N$11,MATCH(Notes!$B$2,Notes!$I$2:$I$11,0),4)*$C299</f>
        <v>1466541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488847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167420</v>
      </c>
      <c r="E300" s="163">
        <f>INDEX(Data[],MATCH($A300,Data[Dist],0),MATCH(E$6,Data[#Headers],0))</f>
        <v>167420</v>
      </c>
      <c r="F300" s="163">
        <f>INDEX(Data[],MATCH($A300,Data[Dist],0),MATCH(F$6,Data[#Headers],0))</f>
        <v>167421</v>
      </c>
      <c r="G300" s="22">
        <f>INDEX(Data[],MATCH($A300,Data[Dist],0),MATCH(G$6,Data[#Headers],0))</f>
        <v>505686</v>
      </c>
      <c r="H300" s="22">
        <f>INDEX(Data[],MATCH($A300,Data[Dist],0),MATCH(H$6,Data[#Headers],0))-G300</f>
        <v>1179935</v>
      </c>
      <c r="I300" s="25"/>
      <c r="J300" s="22">
        <f>INDEX(Notes!$I$2:$N$11,MATCH(Notes!$B$2,Notes!$I$2:$I$11,0),4)*$C300</f>
        <v>505686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168562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1020743</v>
      </c>
      <c r="E301" s="163">
        <f>INDEX(Data[],MATCH($A301,Data[Dist],0),MATCH(E$6,Data[#Headers],0))</f>
        <v>1020743</v>
      </c>
      <c r="F301" s="163">
        <f>INDEX(Data[],MATCH($A301,Data[Dist],0),MATCH(F$6,Data[#Headers],0))</f>
        <v>1020743</v>
      </c>
      <c r="G301" s="22">
        <f>INDEX(Data[],MATCH($A301,Data[Dist],0),MATCH(G$6,Data[#Headers],0))</f>
        <v>3081648</v>
      </c>
      <c r="H301" s="22">
        <f>INDEX(Data[],MATCH($A301,Data[Dist],0),MATCH(H$6,Data[#Headers],0))-G301</f>
        <v>7190510</v>
      </c>
      <c r="I301" s="25"/>
      <c r="J301" s="22">
        <f>INDEX(Notes!$I$2:$N$11,MATCH(Notes!$B$2,Notes!$I$2:$I$11,0),4)*$C301</f>
        <v>3081648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1027216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312519</v>
      </c>
      <c r="E302" s="163">
        <f>INDEX(Data[],MATCH($A302,Data[Dist],0),MATCH(E$6,Data[#Headers],0))</f>
        <v>312520</v>
      </c>
      <c r="F302" s="163">
        <f>INDEX(Data[],MATCH($A302,Data[Dist],0),MATCH(F$6,Data[#Headers],0))</f>
        <v>312518</v>
      </c>
      <c r="G302" s="22">
        <f>INDEX(Data[],MATCH($A302,Data[Dist],0),MATCH(G$6,Data[#Headers],0))</f>
        <v>943317</v>
      </c>
      <c r="H302" s="22">
        <f>INDEX(Data[],MATCH($A302,Data[Dist],0),MATCH(H$6,Data[#Headers],0))-G302</f>
        <v>2201075</v>
      </c>
      <c r="I302" s="25"/>
      <c r="J302" s="22">
        <f>INDEX(Notes!$I$2:$N$11,MATCH(Notes!$B$2,Notes!$I$2:$I$11,0),4)*$C302</f>
        <v>943317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314439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445541</v>
      </c>
      <c r="E303" s="163">
        <f>INDEX(Data[],MATCH($A303,Data[Dist],0),MATCH(E$6,Data[#Headers],0))</f>
        <v>445541</v>
      </c>
      <c r="F303" s="163">
        <f>INDEX(Data[],MATCH($A303,Data[Dist],0),MATCH(F$6,Data[#Headers],0))</f>
        <v>445542</v>
      </c>
      <c r="G303" s="22">
        <f>INDEX(Data[],MATCH($A303,Data[Dist],0),MATCH(G$6,Data[#Headers],0))</f>
        <v>1346499</v>
      </c>
      <c r="H303" s="22">
        <f>INDEX(Data[],MATCH($A303,Data[Dist],0),MATCH(H$6,Data[#Headers],0))-G303</f>
        <v>3141829</v>
      </c>
      <c r="I303" s="25"/>
      <c r="J303" s="22">
        <f>INDEX(Notes!$I$2:$N$11,MATCH(Notes!$B$2,Notes!$I$2:$I$11,0),4)*$C303</f>
        <v>1346499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448833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362352</v>
      </c>
      <c r="E304" s="163">
        <f>INDEX(Data[],MATCH($A304,Data[Dist],0),MATCH(E$6,Data[#Headers],0))</f>
        <v>362352</v>
      </c>
      <c r="F304" s="163">
        <f>INDEX(Data[],MATCH($A304,Data[Dist],0),MATCH(F$6,Data[#Headers],0))</f>
        <v>362352</v>
      </c>
      <c r="G304" s="22">
        <f>INDEX(Data[],MATCH($A304,Data[Dist],0),MATCH(G$6,Data[#Headers],0))</f>
        <v>1094049</v>
      </c>
      <c r="H304" s="22">
        <f>INDEX(Data[],MATCH($A304,Data[Dist],0),MATCH(H$6,Data[#Headers],0))-G304</f>
        <v>2552782</v>
      </c>
      <c r="I304" s="25"/>
      <c r="J304" s="22">
        <f>INDEX(Notes!$I$2:$N$11,MATCH(Notes!$B$2,Notes!$I$2:$I$11,0),4)*$C304</f>
        <v>1094049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364683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455163</v>
      </c>
      <c r="E305" s="163">
        <f>INDEX(Data[],MATCH($A305,Data[Dist],0),MATCH(E$6,Data[#Headers],0))</f>
        <v>455163</v>
      </c>
      <c r="F305" s="163">
        <f>INDEX(Data[],MATCH($A305,Data[Dist],0),MATCH(F$6,Data[#Headers],0))</f>
        <v>455163</v>
      </c>
      <c r="G305" s="22">
        <f>INDEX(Data[],MATCH($A305,Data[Dist],0),MATCH(G$6,Data[#Headers],0))</f>
        <v>1373982</v>
      </c>
      <c r="H305" s="22">
        <f>INDEX(Data[],MATCH($A305,Data[Dist],0),MATCH(H$6,Data[#Headers],0))-G305</f>
        <v>3205958</v>
      </c>
      <c r="I305" s="25"/>
      <c r="J305" s="22">
        <f>INDEX(Notes!$I$2:$N$11,MATCH(Notes!$B$2,Notes!$I$2:$I$11,0),4)*$C305</f>
        <v>1373982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457994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1146415</v>
      </c>
      <c r="E306" s="163">
        <f>INDEX(Data[],MATCH($A306,Data[Dist],0),MATCH(E$6,Data[#Headers],0))</f>
        <v>1146415</v>
      </c>
      <c r="F306" s="163">
        <f>INDEX(Data[],MATCH($A306,Data[Dist],0),MATCH(F$6,Data[#Headers],0))</f>
        <v>1146413</v>
      </c>
      <c r="G306" s="22">
        <f>INDEX(Data[],MATCH($A306,Data[Dist],0),MATCH(G$6,Data[#Headers],0))</f>
        <v>3459519</v>
      </c>
      <c r="H306" s="22">
        <f>INDEX(Data[],MATCH($A306,Data[Dist],0),MATCH(H$6,Data[#Headers],0))-G306</f>
        <v>8072206</v>
      </c>
      <c r="I306" s="25"/>
      <c r="J306" s="22">
        <f>INDEX(Notes!$I$2:$N$11,MATCH(Notes!$B$2,Notes!$I$2:$I$11,0),4)*$C306</f>
        <v>3459519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1153173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8368964</v>
      </c>
      <c r="E307" s="163">
        <f>INDEX(Data[],MATCH($A307,Data[Dist],0),MATCH(E$6,Data[#Headers],0))</f>
        <v>8368963</v>
      </c>
      <c r="F307" s="163">
        <f>INDEX(Data[],MATCH($A307,Data[Dist],0),MATCH(F$6,Data[#Headers],0))</f>
        <v>8368964</v>
      </c>
      <c r="G307" s="22">
        <f>INDEX(Data[],MATCH($A307,Data[Dist],0),MATCH(G$6,Data[#Headers],0))</f>
        <v>25240239</v>
      </c>
      <c r="H307" s="22">
        <f>INDEX(Data[],MATCH($A307,Data[Dist],0),MATCH(H$6,Data[#Headers],0))-G307</f>
        <v>58893895</v>
      </c>
      <c r="I307" s="25"/>
      <c r="J307" s="22">
        <f>INDEX(Notes!$I$2:$N$11,MATCH(Notes!$B$2,Notes!$I$2:$I$11,0),4)*$C307</f>
        <v>25240239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8413413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6859299</v>
      </c>
      <c r="E308" s="163">
        <f>INDEX(Data[],MATCH($A308,Data[Dist],0),MATCH(E$6,Data[#Headers],0))</f>
        <v>6859299</v>
      </c>
      <c r="F308" s="163">
        <f>INDEX(Data[],MATCH($A308,Data[Dist],0),MATCH(F$6,Data[#Headers],0))</f>
        <v>6859297</v>
      </c>
      <c r="G308" s="22">
        <f>INDEX(Data[],MATCH($A308,Data[Dist],0),MATCH(G$6,Data[#Headers],0))</f>
        <v>20728413</v>
      </c>
      <c r="H308" s="22">
        <f>INDEX(Data[],MATCH($A308,Data[Dist],0),MATCH(H$6,Data[#Headers],0))-G308</f>
        <v>48366300</v>
      </c>
      <c r="I308" s="25"/>
      <c r="J308" s="22">
        <f>INDEX(Notes!$I$2:$N$11,MATCH(Notes!$B$2,Notes!$I$2:$I$11,0),4)*$C308</f>
        <v>20728413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6909471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1365922</v>
      </c>
      <c r="E309" s="163">
        <f>INDEX(Data[],MATCH($A309,Data[Dist],0),MATCH(E$6,Data[#Headers],0))</f>
        <v>1365922</v>
      </c>
      <c r="F309" s="163">
        <f>INDEX(Data[],MATCH($A309,Data[Dist],0),MATCH(F$6,Data[#Headers],0))</f>
        <v>1365920</v>
      </c>
      <c r="G309" s="22">
        <f>INDEX(Data[],MATCH($A309,Data[Dist],0),MATCH(G$6,Data[#Headers],0))</f>
        <v>4124355</v>
      </c>
      <c r="H309" s="22">
        <f>INDEX(Data[],MATCH($A309,Data[Dist],0),MATCH(H$6,Data[#Headers],0))-G309</f>
        <v>9623499</v>
      </c>
      <c r="I309" s="25"/>
      <c r="J309" s="22">
        <f>INDEX(Notes!$I$2:$N$11,MATCH(Notes!$B$2,Notes!$I$2:$I$11,0),4)*$C309</f>
        <v>4124355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1374785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329031</v>
      </c>
      <c r="E310" s="163">
        <f>INDEX(Data[],MATCH($A310,Data[Dist],0),MATCH(E$6,Data[#Headers],0))</f>
        <v>329031</v>
      </c>
      <c r="F310" s="163">
        <f>INDEX(Data[],MATCH($A310,Data[Dist],0),MATCH(F$6,Data[#Headers],0))</f>
        <v>329030</v>
      </c>
      <c r="G310" s="22">
        <f>INDEX(Data[],MATCH($A310,Data[Dist],0),MATCH(G$6,Data[#Headers],0))</f>
        <v>993933</v>
      </c>
      <c r="H310" s="22">
        <f>INDEX(Data[],MATCH($A310,Data[Dist],0),MATCH(H$6,Data[#Headers],0))-G310</f>
        <v>2319179</v>
      </c>
      <c r="I310" s="25"/>
      <c r="J310" s="22">
        <f>INDEX(Notes!$I$2:$N$11,MATCH(Notes!$B$2,Notes!$I$2:$I$11,0),4)*$C310</f>
        <v>993933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331311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1218454</v>
      </c>
      <c r="E311" s="163">
        <f>INDEX(Data[],MATCH($A311,Data[Dist],0),MATCH(E$6,Data[#Headers],0))</f>
        <v>1218455</v>
      </c>
      <c r="F311" s="163">
        <f>INDEX(Data[],MATCH($A311,Data[Dist],0),MATCH(F$6,Data[#Headers],0))</f>
        <v>1218453</v>
      </c>
      <c r="G311" s="22">
        <f>INDEX(Data[],MATCH($A311,Data[Dist],0),MATCH(G$6,Data[#Headers],0))</f>
        <v>3677199</v>
      </c>
      <c r="H311" s="22">
        <f>INDEX(Data[],MATCH($A311,Data[Dist],0),MATCH(H$6,Data[#Headers],0))-G311</f>
        <v>8580129</v>
      </c>
      <c r="I311" s="25"/>
      <c r="J311" s="22">
        <f>INDEX(Notes!$I$2:$N$11,MATCH(Notes!$B$2,Notes!$I$2:$I$11,0),4)*$C311</f>
        <v>3677199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1225733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153571</v>
      </c>
      <c r="E312" s="163">
        <f>INDEX(Data[],MATCH($A312,Data[Dist],0),MATCH(E$6,Data[#Headers],0))</f>
        <v>153571</v>
      </c>
      <c r="F312" s="163">
        <f>INDEX(Data[],MATCH($A312,Data[Dist],0),MATCH(F$6,Data[#Headers],0))</f>
        <v>153571</v>
      </c>
      <c r="G312" s="22">
        <f>INDEX(Data[],MATCH($A312,Data[Dist],0),MATCH(G$6,Data[#Headers],0))</f>
        <v>464565</v>
      </c>
      <c r="H312" s="22">
        <f>INDEX(Data[],MATCH($A312,Data[Dist],0),MATCH(H$6,Data[#Headers],0))-G312</f>
        <v>1083986</v>
      </c>
      <c r="I312" s="25"/>
      <c r="J312" s="22">
        <f>INDEX(Notes!$I$2:$N$11,MATCH(Notes!$B$2,Notes!$I$2:$I$11,0),4)*$C312</f>
        <v>464565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154855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427110</v>
      </c>
      <c r="E313" s="163">
        <f>INDEX(Data[],MATCH($A313,Data[Dist],0),MATCH(E$6,Data[#Headers],0))</f>
        <v>427110</v>
      </c>
      <c r="F313" s="163">
        <f>INDEX(Data[],MATCH($A313,Data[Dist],0),MATCH(F$6,Data[#Headers],0))</f>
        <v>427111</v>
      </c>
      <c r="G313" s="22">
        <f>INDEX(Data[],MATCH($A313,Data[Dist],0),MATCH(G$6,Data[#Headers],0))</f>
        <v>1290843</v>
      </c>
      <c r="H313" s="22">
        <f>INDEX(Data[],MATCH($A313,Data[Dist],0),MATCH(H$6,Data[#Headers],0))-G313</f>
        <v>3011963</v>
      </c>
      <c r="I313" s="25"/>
      <c r="J313" s="22">
        <f>INDEX(Notes!$I$2:$N$11,MATCH(Notes!$B$2,Notes!$I$2:$I$11,0),4)*$C313</f>
        <v>1290843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430281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295419</v>
      </c>
      <c r="E314" s="163">
        <f>INDEX(Data[],MATCH($A314,Data[Dist],0),MATCH(E$6,Data[#Headers],0))</f>
        <v>295419</v>
      </c>
      <c r="F314" s="163">
        <f>INDEX(Data[],MATCH($A314,Data[Dist],0),MATCH(F$6,Data[#Headers],0))</f>
        <v>295419</v>
      </c>
      <c r="G314" s="22">
        <f>INDEX(Data[],MATCH($A314,Data[Dist],0),MATCH(G$6,Data[#Headers],0))</f>
        <v>891843</v>
      </c>
      <c r="H314" s="22">
        <f>INDEX(Data[],MATCH($A314,Data[Dist],0),MATCH(H$6,Data[#Headers],0))-G314</f>
        <v>2080963</v>
      </c>
      <c r="I314" s="25"/>
      <c r="J314" s="22">
        <f>INDEX(Notes!$I$2:$N$11,MATCH(Notes!$B$2,Notes!$I$2:$I$11,0),4)*$C314</f>
        <v>891843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297281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140940</v>
      </c>
      <c r="E315" s="163">
        <f>INDEX(Data[],MATCH($A315,Data[Dist],0),MATCH(E$6,Data[#Headers],0))</f>
        <v>140939</v>
      </c>
      <c r="F315" s="163">
        <f>INDEX(Data[],MATCH($A315,Data[Dist],0),MATCH(F$6,Data[#Headers],0))</f>
        <v>140940</v>
      </c>
      <c r="G315" s="22">
        <f>INDEX(Data[],MATCH($A315,Data[Dist],0),MATCH(G$6,Data[#Headers],0))</f>
        <v>426105</v>
      </c>
      <c r="H315" s="22">
        <f>INDEX(Data[],MATCH($A315,Data[Dist],0),MATCH(H$6,Data[#Headers],0))-G315</f>
        <v>994248</v>
      </c>
      <c r="I315" s="25"/>
      <c r="J315" s="22">
        <f>INDEX(Notes!$I$2:$N$11,MATCH(Notes!$B$2,Notes!$I$2:$I$11,0),4)*$C315</f>
        <v>426105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142035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836469</v>
      </c>
      <c r="E316" s="163">
        <f>INDEX(Data[],MATCH($A316,Data[Dist],0),MATCH(E$6,Data[#Headers],0))</f>
        <v>836470</v>
      </c>
      <c r="F316" s="163">
        <f>INDEX(Data[],MATCH($A316,Data[Dist],0),MATCH(F$6,Data[#Headers],0))</f>
        <v>836468</v>
      </c>
      <c r="G316" s="22">
        <f>INDEX(Data[],MATCH($A316,Data[Dist],0),MATCH(G$6,Data[#Headers],0))</f>
        <v>2526969</v>
      </c>
      <c r="H316" s="22">
        <f>INDEX(Data[],MATCH($A316,Data[Dist],0),MATCH(H$6,Data[#Headers],0))-G316</f>
        <v>5896258</v>
      </c>
      <c r="I316" s="25"/>
      <c r="J316" s="22">
        <f>INDEX(Notes!$I$2:$N$11,MATCH(Notes!$B$2,Notes!$I$2:$I$11,0),4)*$C316</f>
        <v>2526969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842323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4637125</v>
      </c>
      <c r="E317" s="163">
        <f>INDEX(Data[],MATCH($A317,Data[Dist],0),MATCH(E$6,Data[#Headers],0))</f>
        <v>4637125</v>
      </c>
      <c r="F317" s="163">
        <f>INDEX(Data[],MATCH($A317,Data[Dist],0),MATCH(F$6,Data[#Headers],0))</f>
        <v>4637123</v>
      </c>
      <c r="G317" s="22">
        <f>INDEX(Data[],MATCH($A317,Data[Dist],0),MATCH(G$6,Data[#Headers],0))</f>
        <v>14022057</v>
      </c>
      <c r="H317" s="22">
        <f>INDEX(Data[],MATCH($A317,Data[Dist],0),MATCH(H$6,Data[#Headers],0))-G317</f>
        <v>32718130</v>
      </c>
      <c r="I317" s="25"/>
      <c r="J317" s="22">
        <f>INDEX(Notes!$I$2:$N$11,MATCH(Notes!$B$2,Notes!$I$2:$I$11,0),4)*$C317</f>
        <v>14022057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4674019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1873979</v>
      </c>
      <c r="E318" s="163">
        <f>INDEX(Data[],MATCH($A318,Data[Dist],0),MATCH(E$6,Data[#Headers],0))</f>
        <v>1873979</v>
      </c>
      <c r="F318" s="163">
        <f>INDEX(Data[],MATCH($A318,Data[Dist],0),MATCH(F$6,Data[#Headers],0))</f>
        <v>1873977</v>
      </c>
      <c r="G318" s="22">
        <f>INDEX(Data[],MATCH($A318,Data[Dist],0),MATCH(G$6,Data[#Headers],0))</f>
        <v>5662065</v>
      </c>
      <c r="H318" s="22">
        <f>INDEX(Data[],MATCH($A318,Data[Dist],0),MATCH(H$6,Data[#Headers],0))-G318</f>
        <v>13211481</v>
      </c>
      <c r="I318" s="25"/>
      <c r="J318" s="22">
        <f>INDEX(Notes!$I$2:$N$11,MATCH(Notes!$B$2,Notes!$I$2:$I$11,0),4)*$C318</f>
        <v>5662065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1887355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167064</v>
      </c>
      <c r="E319" s="163">
        <f>INDEX(Data[],MATCH($A319,Data[Dist],0),MATCH(E$6,Data[#Headers],0))</f>
        <v>167065</v>
      </c>
      <c r="F319" s="163">
        <f>INDEX(Data[],MATCH($A319,Data[Dist],0),MATCH(F$6,Data[#Headers],0))</f>
        <v>167063</v>
      </c>
      <c r="G319" s="22">
        <f>INDEX(Data[],MATCH($A319,Data[Dist],0),MATCH(G$6,Data[#Headers],0))</f>
        <v>505455</v>
      </c>
      <c r="H319" s="22">
        <f>INDEX(Data[],MATCH($A319,Data[Dist],0),MATCH(H$6,Data[#Headers],0))-G319</f>
        <v>1179397</v>
      </c>
      <c r="I319" s="25"/>
      <c r="J319" s="22">
        <f>INDEX(Notes!$I$2:$N$11,MATCH(Notes!$B$2,Notes!$I$2:$I$11,0),4)*$C319</f>
        <v>505455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168485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932657</v>
      </c>
      <c r="E320" s="163">
        <f>INDEX(Data[],MATCH($A320,Data[Dist],0),MATCH(E$6,Data[#Headers],0))</f>
        <v>932657</v>
      </c>
      <c r="F320" s="163">
        <f>INDEX(Data[],MATCH($A320,Data[Dist],0),MATCH(F$6,Data[#Headers],0))</f>
        <v>932656</v>
      </c>
      <c r="G320" s="22">
        <f>INDEX(Data[],MATCH($A320,Data[Dist],0),MATCH(G$6,Data[#Headers],0))</f>
        <v>2813514</v>
      </c>
      <c r="H320" s="22">
        <f>INDEX(Data[],MATCH($A320,Data[Dist],0),MATCH(H$6,Data[#Headers],0))-G320</f>
        <v>6564862</v>
      </c>
      <c r="I320" s="25"/>
      <c r="J320" s="22">
        <f>INDEX(Notes!$I$2:$N$11,MATCH(Notes!$B$2,Notes!$I$2:$I$11,0),4)*$C320</f>
        <v>2813514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937838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494141</v>
      </c>
      <c r="E321" s="163">
        <f>INDEX(Data[],MATCH($A321,Data[Dist],0),MATCH(E$6,Data[#Headers],0))</f>
        <v>494141</v>
      </c>
      <c r="F321" s="163">
        <f>INDEX(Data[],MATCH($A321,Data[Dist],0),MATCH(F$6,Data[#Headers],0))</f>
        <v>494142</v>
      </c>
      <c r="G321" s="22">
        <f>INDEX(Data[],MATCH($A321,Data[Dist],0),MATCH(G$6,Data[#Headers],0))</f>
        <v>1494228</v>
      </c>
      <c r="H321" s="22">
        <f>INDEX(Data[],MATCH($A321,Data[Dist],0),MATCH(H$6,Data[#Headers],0))-G321</f>
        <v>3486530</v>
      </c>
      <c r="I321" s="25"/>
      <c r="J321" s="22">
        <f>INDEX(Notes!$I$2:$N$11,MATCH(Notes!$B$2,Notes!$I$2:$I$11,0),4)*$C321</f>
        <v>1494228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498076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511118</v>
      </c>
      <c r="E322" s="163">
        <f>INDEX(Data[],MATCH($A322,Data[Dist],0),MATCH(E$6,Data[#Headers],0))</f>
        <v>511118</v>
      </c>
      <c r="F322" s="163">
        <f>INDEX(Data[],MATCH($A322,Data[Dist],0),MATCH(F$6,Data[#Headers],0))</f>
        <v>511119</v>
      </c>
      <c r="G322" s="22">
        <f>INDEX(Data[],MATCH($A322,Data[Dist],0),MATCH(G$6,Data[#Headers],0))</f>
        <v>1543584</v>
      </c>
      <c r="H322" s="22">
        <f>INDEX(Data[],MATCH($A322,Data[Dist],0),MATCH(H$6,Data[#Headers],0))-G322</f>
        <v>3601699</v>
      </c>
      <c r="I322" s="25"/>
      <c r="J322" s="22">
        <f>INDEX(Notes!$I$2:$N$11,MATCH(Notes!$B$2,Notes!$I$2:$I$11,0),4)*$C322</f>
        <v>1543584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514528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388901</v>
      </c>
      <c r="E323" s="163">
        <f>INDEX(Data[],MATCH($A323,Data[Dist],0),MATCH(E$6,Data[#Headers],0))</f>
        <v>388901</v>
      </c>
      <c r="F323" s="163">
        <f>INDEX(Data[],MATCH($A323,Data[Dist],0),MATCH(F$6,Data[#Headers],0))</f>
        <v>388902</v>
      </c>
      <c r="G323" s="22">
        <f>INDEX(Data[],MATCH($A323,Data[Dist],0),MATCH(G$6,Data[#Headers],0))</f>
        <v>1174611</v>
      </c>
      <c r="H323" s="22">
        <f>INDEX(Data[],MATCH($A323,Data[Dist],0),MATCH(H$6,Data[#Headers],0))-G323</f>
        <v>2740760</v>
      </c>
      <c r="I323" s="25"/>
      <c r="J323" s="22">
        <f>INDEX(Notes!$I$2:$N$11,MATCH(Notes!$B$2,Notes!$I$2:$I$11,0),4)*$C323</f>
        <v>1174611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391537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632785</v>
      </c>
      <c r="E324" s="163">
        <f>INDEX(Data[],MATCH($A324,Data[Dist],0),MATCH(E$6,Data[#Headers],0))</f>
        <v>632785</v>
      </c>
      <c r="F324" s="163">
        <f>INDEX(Data[],MATCH($A324,Data[Dist],0),MATCH(F$6,Data[#Headers],0))</f>
        <v>632784</v>
      </c>
      <c r="G324" s="22">
        <f>INDEX(Data[],MATCH($A324,Data[Dist],0),MATCH(G$6,Data[#Headers],0))</f>
        <v>1908768</v>
      </c>
      <c r="H324" s="22">
        <f>INDEX(Data[],MATCH($A324,Data[Dist],0),MATCH(H$6,Data[#Headers],0))-G324</f>
        <v>4453791</v>
      </c>
      <c r="I324" s="25"/>
      <c r="J324" s="22">
        <f>INDEX(Notes!$I$2:$N$11,MATCH(Notes!$B$2,Notes!$I$2:$I$11,0),4)*$C324</f>
        <v>1908768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636256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273678</v>
      </c>
      <c r="E325" s="163">
        <f>INDEX(Data[],MATCH($A325,Data[Dist],0),MATCH(E$6,Data[#Headers],0))</f>
        <v>273678</v>
      </c>
      <c r="F325" s="163">
        <f>INDEX(Data[],MATCH($A325,Data[Dist],0),MATCH(F$6,Data[#Headers],0))</f>
        <v>273679</v>
      </c>
      <c r="G325" s="22">
        <f>INDEX(Data[],MATCH($A325,Data[Dist],0),MATCH(G$6,Data[#Headers],0))</f>
        <v>827718</v>
      </c>
      <c r="H325" s="22">
        <f>INDEX(Data[],MATCH($A325,Data[Dist],0),MATCH(H$6,Data[#Headers],0))-G325</f>
        <v>1931337</v>
      </c>
      <c r="I325" s="25"/>
      <c r="J325" s="22">
        <f>INDEX(Notes!$I$2:$N$11,MATCH(Notes!$B$2,Notes!$I$2:$I$11,0),4)*$C325</f>
        <v>827718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275906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104216</v>
      </c>
      <c r="E326" s="163">
        <f>INDEX(Data[],MATCH($A326,Data[Dist],0),MATCH(E$6,Data[#Headers],0))</f>
        <v>104216</v>
      </c>
      <c r="F326" s="163">
        <f>INDEX(Data[],MATCH($A326,Data[Dist],0),MATCH(F$6,Data[#Headers],0))</f>
        <v>104216</v>
      </c>
      <c r="G326" s="22">
        <f>INDEX(Data[],MATCH($A326,Data[Dist],0),MATCH(G$6,Data[#Headers],0))</f>
        <v>314994</v>
      </c>
      <c r="H326" s="22">
        <f>INDEX(Data[],MATCH($A326,Data[Dist],0),MATCH(H$6,Data[#Headers],0))-G326</f>
        <v>734990</v>
      </c>
      <c r="I326" s="25"/>
      <c r="J326" s="22">
        <f>INDEX(Notes!$I$2:$N$11,MATCH(Notes!$B$2,Notes!$I$2:$I$11,0),4)*$C326</f>
        <v>314994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104998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697490</v>
      </c>
      <c r="E327" s="163">
        <f>INDEX(Data[],MATCH($A327,Data[Dist],0),MATCH(E$6,Data[#Headers],0))</f>
        <v>697490</v>
      </c>
      <c r="F327" s="163">
        <f>INDEX(Data[],MATCH($A327,Data[Dist],0),MATCH(F$6,Data[#Headers],0))</f>
        <v>697488</v>
      </c>
      <c r="G327" s="22">
        <f>INDEX(Data[],MATCH($A327,Data[Dist],0),MATCH(G$6,Data[#Headers],0))</f>
        <v>2106807</v>
      </c>
      <c r="H327" s="22">
        <f>INDEX(Data[],MATCH($A327,Data[Dist],0),MATCH(H$6,Data[#Headers],0))-G327</f>
        <v>4915883</v>
      </c>
      <c r="I327" s="25"/>
      <c r="J327" s="22">
        <f>INDEX(Notes!$I$2:$N$11,MATCH(Notes!$B$2,Notes!$I$2:$I$11,0),4)*$C327</f>
        <v>2106807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702269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551435</v>
      </c>
      <c r="E328" s="163">
        <f>INDEX(Data[],MATCH($A328,Data[Dist],0),MATCH(E$6,Data[#Headers],0))</f>
        <v>551435</v>
      </c>
      <c r="F328" s="163">
        <f>INDEX(Data[],MATCH($A328,Data[Dist],0),MATCH(F$6,Data[#Headers],0))</f>
        <v>551436</v>
      </c>
      <c r="G328" s="22">
        <f>INDEX(Data[],MATCH($A328,Data[Dist],0),MATCH(G$6,Data[#Headers],0))</f>
        <v>1664889</v>
      </c>
      <c r="H328" s="22">
        <f>INDEX(Data[],MATCH($A328,Data[Dist],0),MATCH(H$6,Data[#Headers],0))-G328</f>
        <v>3884741</v>
      </c>
      <c r="I328" s="25"/>
      <c r="J328" s="22">
        <f>INDEX(Notes!$I$2:$N$11,MATCH(Notes!$B$2,Notes!$I$2:$I$11,0),4)*$C328</f>
        <v>1664889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554963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INDEX($A$7:$H$333,MATCH($S328,$A$7:$A$333,0),3)-Q328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195024</v>
      </c>
      <c r="E329" s="163">
        <f>INDEX(Data[],MATCH($A329,Data[Dist],0),MATCH(E$6,Data[#Headers],0))</f>
        <v>195024</v>
      </c>
      <c r="F329" s="163">
        <f>INDEX(Data[],MATCH($A329,Data[Dist],0),MATCH(F$6,Data[#Headers],0))</f>
        <v>195023</v>
      </c>
      <c r="G329" s="22">
        <f>INDEX(Data[],MATCH($A329,Data[Dist],0),MATCH(G$6,Data[#Headers],0))</f>
        <v>589011</v>
      </c>
      <c r="H329" s="22">
        <f>INDEX(Data[],MATCH($A329,Data[Dist],0),MATCH(H$6,Data[#Headers],0))-G329</f>
        <v>1374361</v>
      </c>
      <c r="I329" s="25"/>
      <c r="J329" s="22">
        <f>INDEX(Notes!$I$2:$N$11,MATCH(Notes!$B$2,Notes!$I$2:$I$11,0),4)*$C329</f>
        <v>589011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196337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1084894</v>
      </c>
      <c r="E330" s="163">
        <f>INDEX(Data[],MATCH($A330,Data[Dist],0),MATCH(E$6,Data[#Headers],0))</f>
        <v>1084894</v>
      </c>
      <c r="F330" s="163">
        <f>INDEX(Data[],MATCH($A330,Data[Dist],0),MATCH(F$6,Data[#Headers],0))</f>
        <v>1084893</v>
      </c>
      <c r="G330" s="22">
        <f>INDEX(Data[],MATCH($A330,Data[Dist],0),MATCH(G$6,Data[#Headers],0))</f>
        <v>3275634</v>
      </c>
      <c r="H330" s="22">
        <f>INDEX(Data[],MATCH($A330,Data[Dist],0),MATCH(H$6,Data[#Headers],0))-G330</f>
        <v>7643144</v>
      </c>
      <c r="I330" s="25"/>
      <c r="J330" s="22">
        <f>INDEX(Notes!$I$2:$N$11,MATCH(Notes!$B$2,Notes!$I$2:$I$11,0),4)*$C330</f>
        <v>3275634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1091878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301964</v>
      </c>
      <c r="E331" s="163">
        <f>INDEX(Data[],MATCH($A331,Data[Dist],0),MATCH(E$6,Data[#Headers],0))</f>
        <v>301964</v>
      </c>
      <c r="F331" s="163">
        <f>INDEX(Data[],MATCH($A331,Data[Dist],0),MATCH(F$6,Data[#Headers],0))</f>
        <v>301965</v>
      </c>
      <c r="G331" s="22">
        <f>INDEX(Data[],MATCH($A331,Data[Dist],0),MATCH(G$6,Data[#Headers],0))</f>
        <v>911796</v>
      </c>
      <c r="H331" s="22">
        <f>INDEX(Data[],MATCH($A331,Data[Dist],0),MATCH(H$6,Data[#Headers],0))-G331</f>
        <v>2127520</v>
      </c>
      <c r="I331" s="25"/>
      <c r="J331" s="22">
        <f>INDEX(Notes!$I$2:$N$11,MATCH(Notes!$B$2,Notes!$I$2:$I$11,0),4)*$C331</f>
        <v>911796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303932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357961</v>
      </c>
      <c r="E332" s="163">
        <f>INDEX(Data[],MATCH($A332,Data[Dist],0),MATCH(E$6,Data[#Headers],0))</f>
        <v>357961</v>
      </c>
      <c r="F332" s="163">
        <f>INDEX(Data[],MATCH($A332,Data[Dist],0),MATCH(F$6,Data[#Headers],0))</f>
        <v>357959</v>
      </c>
      <c r="G332" s="22">
        <f>INDEX(Data[],MATCH($A332,Data[Dist],0),MATCH(G$6,Data[#Headers],0))</f>
        <v>1080546</v>
      </c>
      <c r="H332" s="22">
        <f>INDEX(Data[],MATCH($A332,Data[Dist],0),MATCH(H$6,Data[#Headers],0))-G332</f>
        <v>2521273</v>
      </c>
      <c r="I332" s="23"/>
      <c r="J332" s="22">
        <f>INDEX(Notes!$I$2:$N$11,MATCH(Notes!$B$2,Notes!$I$2:$I$11,0),4)*$C332</f>
        <v>1080546</v>
      </c>
      <c r="K332" s="22">
        <f>INDEX(Notes!$I$2:$N$11,MATCH(Notes!$B$2,Notes!$I$2:$I$11,0),5)*$D332</f>
        <v>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360182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655453</v>
      </c>
      <c r="E333" s="163">
        <f>INDEX(Data[],MATCH($A333,Data[Dist],0),MATCH(E$6,Data[#Headers],0))</f>
        <v>655454</v>
      </c>
      <c r="F333" s="163">
        <f>INDEX(Data[],MATCH($A333,Data[Dist],0),MATCH(F$6,Data[#Headers],0))</f>
        <v>655452</v>
      </c>
      <c r="G333" s="22">
        <f>INDEX(Data[],MATCH($A333,Data[Dist],0),MATCH(G$6,Data[#Headers],0))</f>
        <v>1978995</v>
      </c>
      <c r="H333" s="22">
        <f>INDEX(Data[],MATCH($A333,Data[Dist],0),MATCH(H$6,Data[#Headers],0))-G333</f>
        <v>4617651</v>
      </c>
      <c r="I333" s="23"/>
      <c r="J333" s="22">
        <f>INDEX(Notes!$I$2:$N$11,MATCH(Notes!$B$2,Notes!$I$2:$I$11,0),4)*$C333</f>
        <v>1978995</v>
      </c>
      <c r="K333" s="22">
        <f>INDEX(Notes!$I$2:$N$11,MATCH(Notes!$B$2,Notes!$I$2:$I$11,0),5)*$D333</f>
        <v>0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659665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316747997</v>
      </c>
      <c r="E334" s="164">
        <f t="shared" si="24"/>
        <v>316748000</v>
      </c>
      <c r="F334" s="164">
        <f t="shared" si="24"/>
        <v>316747868</v>
      </c>
      <c r="G334" s="24">
        <f t="shared" si="24"/>
        <v>956319588</v>
      </c>
      <c r="H334" s="24">
        <f t="shared" si="24"/>
        <v>2231412227</v>
      </c>
      <c r="Q334" s="21">
        <f>SUM(Q7:Q333)</f>
        <v>318773196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(November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November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255879</v>
      </c>
      <c r="I6" s="22">
        <f>INDEX(Data[],MATCH($A6,Data[Dist],0),MATCH(I$5,Data[#Headers],0))</f>
        <v>348435</v>
      </c>
      <c r="K6" s="69">
        <f>INDEX('Payment Total'!$A$7:$H$333,MATCH('Payment by Source'!$A6,'Payment Total'!$A$7:$A$333,0),3)-I6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2558799</v>
      </c>
      <c r="V6" s="155">
        <f>ROUND(U6/10,0)</f>
        <v>255880</v>
      </c>
      <c r="W6" s="155">
        <f>V6*10</f>
        <v>2558800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110343</v>
      </c>
      <c r="I7" s="22">
        <f>INDEX(Data[],MATCH($A7,Data[Dist],0),MATCH(I$5,Data[#Headers],0))</f>
        <v>151179</v>
      </c>
      <c r="K7" s="69">
        <f>INDEX('Payment Total'!$A$7:$H$333,MATCH('Payment by Source'!$A7,'Payment Total'!$A$7:$A$333,0),3)-I7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1103439</v>
      </c>
      <c r="V7" s="155">
        <f t="shared" ref="V7:V70" si="1">ROUND(U7/10,0)</f>
        <v>110344</v>
      </c>
      <c r="W7" s="155">
        <f t="shared" ref="W7:W70" si="2">V7*10</f>
        <v>1103440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1128291</v>
      </c>
      <c r="I8" s="22">
        <f>INDEX(Data[],MATCH($A8,Data[Dist],0),MATCH(I$5,Data[#Headers],0))</f>
        <v>1352866</v>
      </c>
      <c r="K8" s="69">
        <f>INDEX('Payment Total'!$A$7:$H$333,MATCH('Payment by Source'!$A8,'Payment Total'!$A$7:$A$333,0),3)-I8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11282918</v>
      </c>
      <c r="V8" s="155">
        <f t="shared" si="1"/>
        <v>1128292</v>
      </c>
      <c r="W8" s="155">
        <f t="shared" si="2"/>
        <v>11282920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293492</v>
      </c>
      <c r="I9" s="22">
        <f>INDEX(Data[],MATCH($A9,Data[Dist],0),MATCH(I$5,Data[#Headers],0))</f>
        <v>369048</v>
      </c>
      <c r="K9" s="69">
        <f>INDEX('Payment Total'!$A$7:$H$333,MATCH('Payment by Source'!$A9,'Payment Total'!$A$7:$A$333,0),3)-I9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2934917</v>
      </c>
      <c r="V9" s="155">
        <f t="shared" si="1"/>
        <v>293492</v>
      </c>
      <c r="W9" s="155">
        <f t="shared" si="2"/>
        <v>2934920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88106</v>
      </c>
      <c r="I10" s="22">
        <f>INDEX(Data[],MATCH($A10,Data[Dist],0),MATCH(I$5,Data[#Headers],0))</f>
        <v>113302</v>
      </c>
      <c r="K10" s="69">
        <f>INDEX('Payment Total'!$A$7:$H$333,MATCH('Payment by Source'!$A10,'Payment Total'!$A$7:$A$333,0),3)-I10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881067</v>
      </c>
      <c r="V10" s="155">
        <f t="shared" si="1"/>
        <v>88107</v>
      </c>
      <c r="W10" s="155">
        <f t="shared" si="2"/>
        <v>881070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664337</v>
      </c>
      <c r="I11" s="22">
        <f>INDEX(Data[],MATCH($A11,Data[Dist],0),MATCH(I$5,Data[#Headers],0))</f>
        <v>811698</v>
      </c>
      <c r="K11" s="69">
        <f>INDEX('Payment Total'!$A$7:$H$333,MATCH('Payment by Source'!$A11,'Payment Total'!$A$7:$A$333,0),3)-I11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6643381</v>
      </c>
      <c r="V11" s="155">
        <f t="shared" si="1"/>
        <v>664338</v>
      </c>
      <c r="W11" s="155">
        <f t="shared" si="2"/>
        <v>6643380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240905</v>
      </c>
      <c r="I12" s="22">
        <f>INDEX(Data[],MATCH($A12,Data[Dist],0),MATCH(I$5,Data[#Headers],0))</f>
        <v>311159</v>
      </c>
      <c r="K12" s="69">
        <f>INDEX('Payment Total'!$A$7:$H$333,MATCH('Payment by Source'!$A12,'Payment Total'!$A$7:$A$333,0),3)-I12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2409053</v>
      </c>
      <c r="V12" s="155">
        <f t="shared" si="1"/>
        <v>240905</v>
      </c>
      <c r="W12" s="155">
        <f t="shared" si="2"/>
        <v>2409050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114783</v>
      </c>
      <c r="I13" s="22">
        <f>INDEX(Data[],MATCH($A13,Data[Dist],0),MATCH(I$5,Data[#Headers],0))</f>
        <v>149414</v>
      </c>
      <c r="K13" s="69">
        <f>INDEX('Payment Total'!$A$7:$H$333,MATCH('Payment by Source'!$A13,'Payment Total'!$A$7:$A$333,0),3)-I13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1147827</v>
      </c>
      <c r="V13" s="155">
        <f t="shared" si="1"/>
        <v>114783</v>
      </c>
      <c r="W13" s="155">
        <f t="shared" si="2"/>
        <v>1147830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561456</v>
      </c>
      <c r="I14" s="22">
        <f>INDEX(Data[],MATCH($A14,Data[Dist],0),MATCH(I$5,Data[#Headers],0))</f>
        <v>743955</v>
      </c>
      <c r="K14" s="69">
        <f>INDEX('Payment Total'!$A$7:$H$333,MATCH('Payment by Source'!$A14,'Payment Total'!$A$7:$A$333,0),3)-I14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5614565</v>
      </c>
      <c r="V14" s="155">
        <f t="shared" si="1"/>
        <v>561457</v>
      </c>
      <c r="W14" s="155">
        <f t="shared" si="2"/>
        <v>5614570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485653</v>
      </c>
      <c r="I15" s="22">
        <f>INDEX(Data[],MATCH($A15,Data[Dist],0),MATCH(I$5,Data[#Headers],0))</f>
        <v>627190</v>
      </c>
      <c r="K15" s="69">
        <f>INDEX('Payment Total'!$A$7:$H$333,MATCH('Payment by Source'!$A15,'Payment Total'!$A$7:$A$333,0),3)-I15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4856534</v>
      </c>
      <c r="V15" s="155">
        <f t="shared" si="1"/>
        <v>485653</v>
      </c>
      <c r="W15" s="155">
        <f t="shared" si="2"/>
        <v>4856530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264408</v>
      </c>
      <c r="I16" s="22">
        <f>INDEX(Data[],MATCH($A16,Data[Dist],0),MATCH(I$5,Data[#Headers],0))</f>
        <v>339854</v>
      </c>
      <c r="K16" s="69">
        <f>INDEX('Payment Total'!$A$7:$H$333,MATCH('Payment by Source'!$A16,'Payment Total'!$A$7:$A$333,0),3)-I16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2644093</v>
      </c>
      <c r="V16" s="155">
        <f t="shared" si="1"/>
        <v>264409</v>
      </c>
      <c r="W16" s="155">
        <f t="shared" si="2"/>
        <v>2644090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364027</v>
      </c>
      <c r="I17" s="22">
        <f>INDEX(Data[],MATCH($A17,Data[Dist],0),MATCH(I$5,Data[#Headers],0))</f>
        <v>483708</v>
      </c>
      <c r="K17" s="69">
        <f>INDEX('Payment Total'!$A$7:$H$333,MATCH('Payment by Source'!$A17,'Payment Total'!$A$7:$A$333,0),3)-I17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3640274</v>
      </c>
      <c r="V17" s="155">
        <f t="shared" si="1"/>
        <v>364027</v>
      </c>
      <c r="W17" s="155">
        <f t="shared" si="2"/>
        <v>3640270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1468416</v>
      </c>
      <c r="I18" s="22">
        <f>INDEX(Data[],MATCH($A18,Data[Dist],0),MATCH(I$5,Data[#Headers],0))</f>
        <v>2046600</v>
      </c>
      <c r="K18" s="69">
        <f>INDEX('Payment Total'!$A$7:$H$333,MATCH('Payment by Source'!$A18,'Payment Total'!$A$7:$A$333,0),3)-I18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14684167</v>
      </c>
      <c r="V18" s="155">
        <f t="shared" si="1"/>
        <v>1468417</v>
      </c>
      <c r="W18" s="155">
        <f t="shared" si="2"/>
        <v>14684170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688972</v>
      </c>
      <c r="I19" s="22">
        <f>INDEX(Data[],MATCH($A19,Data[Dist],0),MATCH(I$5,Data[#Headers],0))</f>
        <v>856013</v>
      </c>
      <c r="K19" s="69">
        <f>INDEX('Payment Total'!$A$7:$H$333,MATCH('Payment by Source'!$A19,'Payment Total'!$A$7:$A$333,0),3)-I19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6889730</v>
      </c>
      <c r="V19" s="155">
        <f t="shared" si="1"/>
        <v>688973</v>
      </c>
      <c r="W19" s="155">
        <f t="shared" si="2"/>
        <v>6889730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100436</v>
      </c>
      <c r="I20" s="22">
        <f>INDEX(Data[],MATCH($A20,Data[Dist],0),MATCH(I$5,Data[#Headers],0))</f>
        <v>130490</v>
      </c>
      <c r="K20" s="69">
        <f>INDEX('Payment Total'!$A$7:$H$333,MATCH('Payment by Source'!$A20,'Payment Total'!$A$7:$A$333,0),3)-I20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1004358</v>
      </c>
      <c r="V20" s="155">
        <f t="shared" si="1"/>
        <v>100436</v>
      </c>
      <c r="W20" s="155">
        <f t="shared" si="2"/>
        <v>1004360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6173076</v>
      </c>
      <c r="I21" s="22">
        <f>INDEX(Data[],MATCH($A21,Data[Dist],0),MATCH(I$5,Data[#Headers],0))</f>
        <v>7537955</v>
      </c>
      <c r="K21" s="69">
        <f>INDEX('Payment Total'!$A$7:$H$333,MATCH('Payment by Source'!$A21,'Payment Total'!$A$7:$A$333,0),3)-I21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61730766</v>
      </c>
      <c r="V21" s="155">
        <f t="shared" si="1"/>
        <v>6173077</v>
      </c>
      <c r="W21" s="155">
        <f t="shared" si="2"/>
        <v>61730770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421276</v>
      </c>
      <c r="I22" s="22">
        <f>INDEX(Data[],MATCH($A22,Data[Dist],0),MATCH(I$5,Data[#Headers],0))</f>
        <v>530895</v>
      </c>
      <c r="K22" s="69">
        <f>INDEX('Payment Total'!$A$7:$H$333,MATCH('Payment by Source'!$A22,'Payment Total'!$A$7:$A$333,0),3)-I22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4212776</v>
      </c>
      <c r="V22" s="155">
        <f t="shared" si="1"/>
        <v>421278</v>
      </c>
      <c r="W22" s="155">
        <f t="shared" si="2"/>
        <v>4212780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107612</v>
      </c>
      <c r="I23" s="22">
        <f>INDEX(Data[],MATCH($A23,Data[Dist],0),MATCH(I$5,Data[#Headers],0))</f>
        <v>161799</v>
      </c>
      <c r="K23" s="69">
        <f>INDEX('Payment Total'!$A$7:$H$333,MATCH('Payment by Source'!$A23,'Payment Total'!$A$7:$A$333,0),3)-I23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1076119</v>
      </c>
      <c r="V23" s="155">
        <f t="shared" si="1"/>
        <v>107612</v>
      </c>
      <c r="W23" s="155">
        <f t="shared" si="2"/>
        <v>1076120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70124</v>
      </c>
      <c r="I24" s="22">
        <f>INDEX(Data[],MATCH($A24,Data[Dist],0),MATCH(I$5,Data[#Headers],0))</f>
        <v>107958</v>
      </c>
      <c r="K24" s="69">
        <f>INDEX('Payment Total'!$A$7:$H$333,MATCH('Payment by Source'!$A24,'Payment Total'!$A$7:$A$333,0),3)-I24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701245</v>
      </c>
      <c r="V24" s="155">
        <f t="shared" si="1"/>
        <v>70125</v>
      </c>
      <c r="W24" s="155">
        <f t="shared" si="2"/>
        <v>701250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731422</v>
      </c>
      <c r="I25" s="22">
        <f>INDEX(Data[],MATCH($A25,Data[Dist],0),MATCH(I$5,Data[#Headers],0))</f>
        <v>913970</v>
      </c>
      <c r="K25" s="69">
        <f>INDEX('Payment Total'!$A$7:$H$333,MATCH('Payment by Source'!$A25,'Payment Total'!$A$7:$A$333,0),3)-I25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7314219</v>
      </c>
      <c r="V25" s="155">
        <f t="shared" si="1"/>
        <v>731422</v>
      </c>
      <c r="W25" s="155">
        <f t="shared" si="2"/>
        <v>7314220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231202</v>
      </c>
      <c r="I26" s="22">
        <f>INDEX(Data[],MATCH($A26,Data[Dist],0),MATCH(I$5,Data[#Headers],0))</f>
        <v>299445</v>
      </c>
      <c r="K26" s="69">
        <f>INDEX('Payment Total'!$A$7:$H$333,MATCH('Payment by Source'!$A26,'Payment Total'!$A$7:$A$333,0),3)-I26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2312028</v>
      </c>
      <c r="V26" s="155">
        <f t="shared" si="1"/>
        <v>231203</v>
      </c>
      <c r="W26" s="155">
        <f t="shared" si="2"/>
        <v>2312030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281378</v>
      </c>
      <c r="I27" s="22">
        <f>INDEX(Data[],MATCH($A27,Data[Dist],0),MATCH(I$5,Data[#Headers],0))</f>
        <v>379216</v>
      </c>
      <c r="K27" s="69">
        <f>INDEX('Payment Total'!$A$7:$H$333,MATCH('Payment by Source'!$A27,'Payment Total'!$A$7:$A$333,0),3)-I27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2813775</v>
      </c>
      <c r="V27" s="155">
        <f t="shared" si="1"/>
        <v>281378</v>
      </c>
      <c r="W27" s="155">
        <f t="shared" si="2"/>
        <v>2813780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930258</v>
      </c>
      <c r="I28" s="22">
        <f>INDEX(Data[],MATCH($A28,Data[Dist],0),MATCH(I$5,Data[#Headers],0))</f>
        <v>1149731</v>
      </c>
      <c r="K28" s="69">
        <f>INDEX('Payment Total'!$A$7:$H$333,MATCH('Payment by Source'!$A28,'Payment Total'!$A$7:$A$333,0),3)-I28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9302591</v>
      </c>
      <c r="V28" s="155">
        <f t="shared" si="1"/>
        <v>930259</v>
      </c>
      <c r="W28" s="155">
        <f t="shared" si="2"/>
        <v>9302590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189180</v>
      </c>
      <c r="I29" s="22">
        <f>INDEX(Data[],MATCH($A29,Data[Dist],0),MATCH(I$5,Data[#Headers],0))</f>
        <v>237286</v>
      </c>
      <c r="K29" s="69">
        <f>INDEX('Payment Total'!$A$7:$H$333,MATCH('Payment by Source'!$A29,'Payment Total'!$A$7:$A$333,0),3)-I29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1891799</v>
      </c>
      <c r="V29" s="155">
        <f t="shared" si="1"/>
        <v>189180</v>
      </c>
      <c r="W29" s="155">
        <f t="shared" si="2"/>
        <v>1891800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198728</v>
      </c>
      <c r="I30" s="22">
        <f>INDEX(Data[],MATCH($A30,Data[Dist],0),MATCH(I$5,Data[#Headers],0))</f>
        <v>261198</v>
      </c>
      <c r="K30" s="69">
        <f>INDEX('Payment Total'!$A$7:$H$333,MATCH('Payment by Source'!$A30,'Payment Total'!$A$7:$A$333,0),3)-I30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1987281</v>
      </c>
      <c r="V30" s="155">
        <f t="shared" si="1"/>
        <v>198728</v>
      </c>
      <c r="W30" s="155">
        <f t="shared" si="2"/>
        <v>1987280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233974</v>
      </c>
      <c r="I31" s="22">
        <f>INDEX(Data[],MATCH($A31,Data[Dist],0),MATCH(I$5,Data[#Headers],0))</f>
        <v>304005</v>
      </c>
      <c r="K31" s="69">
        <f>INDEX('Payment Total'!$A$7:$H$333,MATCH('Payment by Source'!$A31,'Payment Total'!$A$7:$A$333,0),3)-I31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2339744</v>
      </c>
      <c r="V31" s="155">
        <f t="shared" si="1"/>
        <v>233974</v>
      </c>
      <c r="W31" s="155">
        <f t="shared" si="2"/>
        <v>2339740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234695</v>
      </c>
      <c r="I32" s="22">
        <f>INDEX(Data[],MATCH($A32,Data[Dist],0),MATCH(I$5,Data[#Headers],0))</f>
        <v>293834</v>
      </c>
      <c r="K32" s="69">
        <f>INDEX('Payment Total'!$A$7:$H$333,MATCH('Payment by Source'!$A32,'Payment Total'!$A$7:$A$333,0),3)-I32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2346935</v>
      </c>
      <c r="V32" s="155">
        <f t="shared" si="1"/>
        <v>234694</v>
      </c>
      <c r="W32" s="155">
        <f t="shared" si="2"/>
        <v>2346940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253987</v>
      </c>
      <c r="I33" s="22">
        <f>INDEX(Data[],MATCH($A33,Data[Dist],0),MATCH(I$5,Data[#Headers],0))</f>
        <v>346493</v>
      </c>
      <c r="K33" s="69">
        <f>INDEX('Payment Total'!$A$7:$H$333,MATCH('Payment by Source'!$A33,'Payment Total'!$A$7:$A$333,0),3)-I33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2539877</v>
      </c>
      <c r="V33" s="155">
        <f t="shared" si="1"/>
        <v>253988</v>
      </c>
      <c r="W33" s="155">
        <f t="shared" si="2"/>
        <v>2539880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381978</v>
      </c>
      <c r="I34" s="22">
        <f>INDEX(Data[],MATCH($A34,Data[Dist],0),MATCH(I$5,Data[#Headers],0))</f>
        <v>475937</v>
      </c>
      <c r="K34" s="69">
        <f>INDEX('Payment Total'!$A$7:$H$333,MATCH('Payment by Source'!$A34,'Payment Total'!$A$7:$A$333,0),3)-I34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3819790</v>
      </c>
      <c r="V34" s="155">
        <f t="shared" si="1"/>
        <v>381979</v>
      </c>
      <c r="W34" s="155">
        <f t="shared" si="2"/>
        <v>3819790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94126</v>
      </c>
      <c r="I35" s="22">
        <f>INDEX(Data[],MATCH($A35,Data[Dist],0),MATCH(I$5,Data[#Headers],0))</f>
        <v>117825</v>
      </c>
      <c r="K35" s="69">
        <f>INDEX('Payment Total'!$A$7:$H$333,MATCH('Payment by Source'!$A35,'Payment Total'!$A$7:$A$333,0),3)-I35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941261</v>
      </c>
      <c r="V35" s="155">
        <f t="shared" si="1"/>
        <v>94126</v>
      </c>
      <c r="W35" s="155">
        <f t="shared" si="2"/>
        <v>941260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673311</v>
      </c>
      <c r="I36" s="22">
        <f>INDEX(Data[],MATCH($A36,Data[Dist],0),MATCH(I$5,Data[#Headers],0))</f>
        <v>873631</v>
      </c>
      <c r="K36" s="69">
        <f>INDEX('Payment Total'!$A$7:$H$333,MATCH('Payment by Source'!$A36,'Payment Total'!$A$7:$A$333,0),3)-I36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6733127</v>
      </c>
      <c r="V36" s="155">
        <f t="shared" si="1"/>
        <v>673313</v>
      </c>
      <c r="W36" s="155">
        <f t="shared" si="2"/>
        <v>6733130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2009112</v>
      </c>
      <c r="I37" s="22">
        <f>INDEX(Data[],MATCH($A37,Data[Dist],0),MATCH(I$5,Data[#Headers],0))</f>
        <v>2535922</v>
      </c>
      <c r="K37" s="69">
        <f>INDEX('Payment Total'!$A$7:$H$333,MATCH('Payment by Source'!$A37,'Payment Total'!$A$7:$A$333,0),3)-I37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20091118</v>
      </c>
      <c r="V37" s="155">
        <f t="shared" si="1"/>
        <v>2009112</v>
      </c>
      <c r="W37" s="155">
        <f t="shared" si="2"/>
        <v>20091120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327494</v>
      </c>
      <c r="I38" s="22">
        <f>INDEX(Data[],MATCH($A38,Data[Dist],0),MATCH(I$5,Data[#Headers],0))</f>
        <v>441579</v>
      </c>
      <c r="K38" s="69">
        <f>INDEX('Payment Total'!$A$7:$H$333,MATCH('Payment by Source'!$A38,'Payment Total'!$A$7:$A$333,0),3)-I38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3274945</v>
      </c>
      <c r="V38" s="155">
        <f t="shared" si="1"/>
        <v>327495</v>
      </c>
      <c r="W38" s="155">
        <f t="shared" si="2"/>
        <v>3274950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1350033</v>
      </c>
      <c r="I39" s="22">
        <f>INDEX(Data[],MATCH($A39,Data[Dist],0),MATCH(I$5,Data[#Headers],0))</f>
        <v>1635004</v>
      </c>
      <c r="K39" s="69">
        <f>INDEX('Payment Total'!$A$7:$H$333,MATCH('Payment by Source'!$A39,'Payment Total'!$A$7:$A$333,0),3)-I39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13500328</v>
      </c>
      <c r="V39" s="155">
        <f t="shared" si="1"/>
        <v>1350033</v>
      </c>
      <c r="W39" s="155">
        <f t="shared" si="2"/>
        <v>13500330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1232538</v>
      </c>
      <c r="I40" s="22">
        <f>INDEX(Data[],MATCH($A40,Data[Dist],0),MATCH(I$5,Data[#Headers],0))</f>
        <v>1495861</v>
      </c>
      <c r="K40" s="69">
        <f>INDEX('Payment Total'!$A$7:$H$333,MATCH('Payment by Source'!$A40,'Payment Total'!$A$7:$A$333,0),3)-I40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12325392</v>
      </c>
      <c r="V40" s="155">
        <f t="shared" si="1"/>
        <v>1232539</v>
      </c>
      <c r="W40" s="155">
        <f t="shared" si="2"/>
        <v>12325390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301000</v>
      </c>
      <c r="I41" s="22">
        <f>INDEX(Data[],MATCH($A41,Data[Dist],0),MATCH(I$5,Data[#Headers],0))</f>
        <v>389787</v>
      </c>
      <c r="K41" s="69">
        <f>INDEX('Payment Total'!$A$7:$H$333,MATCH('Payment by Source'!$A41,'Payment Total'!$A$7:$A$333,0),3)-I41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3010003</v>
      </c>
      <c r="V41" s="155">
        <f t="shared" si="1"/>
        <v>301000</v>
      </c>
      <c r="W41" s="155">
        <f t="shared" si="2"/>
        <v>3010000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227811</v>
      </c>
      <c r="I42" s="22">
        <f>INDEX(Data[],MATCH($A42,Data[Dist],0),MATCH(I$5,Data[#Headers],0))</f>
        <v>305501</v>
      </c>
      <c r="K42" s="69">
        <f>INDEX('Payment Total'!$A$7:$H$333,MATCH('Payment by Source'!$A42,'Payment Total'!$A$7:$A$333,0),3)-I42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2278114</v>
      </c>
      <c r="V42" s="155">
        <f t="shared" si="1"/>
        <v>227811</v>
      </c>
      <c r="W42" s="155">
        <f t="shared" si="2"/>
        <v>2278110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259347</v>
      </c>
      <c r="I43" s="22">
        <f>INDEX(Data[],MATCH($A43,Data[Dist],0),MATCH(I$5,Data[#Headers],0))</f>
        <v>333566</v>
      </c>
      <c r="K43" s="69">
        <f>INDEX('Payment Total'!$A$7:$H$333,MATCH('Payment by Source'!$A43,'Payment Total'!$A$7:$A$333,0),3)-I43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2593484</v>
      </c>
      <c r="V43" s="155">
        <f t="shared" si="1"/>
        <v>259348</v>
      </c>
      <c r="W43" s="155">
        <f t="shared" si="2"/>
        <v>2593480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115894</v>
      </c>
      <c r="I44" s="22">
        <f>INDEX(Data[],MATCH($A44,Data[Dist],0),MATCH(I$5,Data[#Headers],0))</f>
        <v>176590</v>
      </c>
      <c r="K44" s="69">
        <f>INDEX('Payment Total'!$A$7:$H$333,MATCH('Payment by Source'!$A44,'Payment Total'!$A$7:$A$333,0),3)-I44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1158945</v>
      </c>
      <c r="V44" s="155">
        <f t="shared" si="1"/>
        <v>115895</v>
      </c>
      <c r="W44" s="155">
        <f t="shared" si="2"/>
        <v>1158950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2492190</v>
      </c>
      <c r="I45" s="22">
        <f>INDEX(Data[],MATCH($A45,Data[Dist],0),MATCH(I$5,Data[#Headers],0))</f>
        <v>2975874</v>
      </c>
      <c r="K45" s="69">
        <f>INDEX('Payment Total'!$A$7:$H$333,MATCH('Payment by Source'!$A45,'Payment Total'!$A$7:$A$333,0),3)-I45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24921906</v>
      </c>
      <c r="V45" s="155">
        <f t="shared" si="1"/>
        <v>2492191</v>
      </c>
      <c r="W45" s="155">
        <f t="shared" si="2"/>
        <v>24921910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117732</v>
      </c>
      <c r="I46" s="22">
        <f>INDEX(Data[],MATCH($A46,Data[Dist],0),MATCH(I$5,Data[#Headers],0))</f>
        <v>184987</v>
      </c>
      <c r="K46" s="69">
        <f>INDEX('Payment Total'!$A$7:$H$333,MATCH('Payment by Source'!$A46,'Payment Total'!$A$7:$A$333,0),3)-I46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1177321</v>
      </c>
      <c r="V46" s="155">
        <f t="shared" si="1"/>
        <v>117732</v>
      </c>
      <c r="W46" s="155">
        <f t="shared" si="2"/>
        <v>1177320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115246</v>
      </c>
      <c r="I47" s="22">
        <f>INDEX(Data[],MATCH($A47,Data[Dist],0),MATCH(I$5,Data[#Headers],0))</f>
        <v>151599</v>
      </c>
      <c r="K47" s="69">
        <f>INDEX('Payment Total'!$A$7:$H$333,MATCH('Payment by Source'!$A47,'Payment Total'!$A$7:$A$333,0),3)-I47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1152457</v>
      </c>
      <c r="V47" s="155">
        <f t="shared" si="1"/>
        <v>115246</v>
      </c>
      <c r="W47" s="155">
        <f t="shared" si="2"/>
        <v>1152460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182892</v>
      </c>
      <c r="I48" s="22">
        <f>INDEX(Data[],MATCH($A48,Data[Dist],0),MATCH(I$5,Data[#Headers],0))</f>
        <v>240299</v>
      </c>
      <c r="K48" s="69">
        <f>INDEX('Payment Total'!$A$7:$H$333,MATCH('Payment by Source'!$A48,'Payment Total'!$A$7:$A$333,0),3)-I48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1828912</v>
      </c>
      <c r="V48" s="155">
        <f t="shared" si="1"/>
        <v>182891</v>
      </c>
      <c r="W48" s="155">
        <f t="shared" si="2"/>
        <v>1828910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383744</v>
      </c>
      <c r="I49" s="22">
        <f>INDEX(Data[],MATCH($A49,Data[Dist],0),MATCH(I$5,Data[#Headers],0))</f>
        <v>491889</v>
      </c>
      <c r="K49" s="69">
        <f>INDEX('Payment Total'!$A$7:$H$333,MATCH('Payment by Source'!$A49,'Payment Total'!$A$7:$A$333,0),3)-I49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3837450</v>
      </c>
      <c r="V49" s="155">
        <f t="shared" si="1"/>
        <v>383745</v>
      </c>
      <c r="W49" s="155">
        <f t="shared" si="2"/>
        <v>3837450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365208</v>
      </c>
      <c r="I50" s="22">
        <f>INDEX(Data[],MATCH($A50,Data[Dist],0),MATCH(I$5,Data[#Headers],0))</f>
        <v>454536</v>
      </c>
      <c r="K50" s="69">
        <f>INDEX('Payment Total'!$A$7:$H$333,MATCH('Payment by Source'!$A50,'Payment Total'!$A$7:$A$333,0),3)-I50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3652083</v>
      </c>
      <c r="V50" s="155">
        <f t="shared" si="1"/>
        <v>365208</v>
      </c>
      <c r="W50" s="155">
        <f t="shared" si="2"/>
        <v>3652080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1222827</v>
      </c>
      <c r="I51" s="22">
        <f>INDEX(Data[],MATCH($A51,Data[Dist],0),MATCH(I$5,Data[#Headers],0))</f>
        <v>1472519</v>
      </c>
      <c r="K51" s="69">
        <f>INDEX('Payment Total'!$A$7:$H$333,MATCH('Payment by Source'!$A51,'Payment Total'!$A$7:$A$333,0),3)-I51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12228267</v>
      </c>
      <c r="V51" s="155">
        <f t="shared" si="1"/>
        <v>1222827</v>
      </c>
      <c r="W51" s="155">
        <f t="shared" si="2"/>
        <v>12228270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675669</v>
      </c>
      <c r="I52" s="22">
        <f>INDEX(Data[],MATCH($A52,Data[Dist],0),MATCH(I$5,Data[#Headers],0))</f>
        <v>922265</v>
      </c>
      <c r="K52" s="69">
        <f>INDEX('Payment Total'!$A$7:$H$333,MATCH('Payment by Source'!$A52,'Payment Total'!$A$7:$A$333,0),3)-I52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6756689</v>
      </c>
      <c r="V52" s="155">
        <f t="shared" si="1"/>
        <v>675669</v>
      </c>
      <c r="W52" s="155">
        <f t="shared" si="2"/>
        <v>6756690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2813178</v>
      </c>
      <c r="I53" s="22">
        <f>INDEX(Data[],MATCH($A53,Data[Dist],0),MATCH(I$5,Data[#Headers],0))</f>
        <v>3476161</v>
      </c>
      <c r="K53" s="69">
        <f>INDEX('Payment Total'!$A$7:$H$333,MATCH('Payment by Source'!$A53,'Payment Total'!$A$7:$A$333,0),3)-I53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28131787</v>
      </c>
      <c r="V53" s="155">
        <f t="shared" si="1"/>
        <v>2813179</v>
      </c>
      <c r="W53" s="155">
        <f t="shared" si="2"/>
        <v>28131790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8764196</v>
      </c>
      <c r="I54" s="22">
        <f>INDEX(Data[],MATCH($A54,Data[Dist],0),MATCH(I$5,Data[#Headers],0))</f>
        <v>10830041</v>
      </c>
      <c r="K54" s="69">
        <f>INDEX('Payment Total'!$A$7:$H$333,MATCH('Payment by Source'!$A54,'Payment Total'!$A$7:$A$333,0),3)-I54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87641961</v>
      </c>
      <c r="V54" s="155">
        <f t="shared" si="1"/>
        <v>8764196</v>
      </c>
      <c r="W54" s="155">
        <f t="shared" si="2"/>
        <v>87641960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764127</v>
      </c>
      <c r="I55" s="22">
        <f>INDEX(Data[],MATCH($A55,Data[Dist],0),MATCH(I$5,Data[#Headers],0))</f>
        <v>940036</v>
      </c>
      <c r="K55" s="69">
        <f>INDEX('Payment Total'!$A$7:$H$333,MATCH('Payment by Source'!$A55,'Payment Total'!$A$7:$A$333,0),3)-I55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7641278</v>
      </c>
      <c r="V55" s="155">
        <f t="shared" si="1"/>
        <v>764128</v>
      </c>
      <c r="W55" s="155">
        <f t="shared" si="2"/>
        <v>7641280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860167</v>
      </c>
      <c r="I56" s="22">
        <f>INDEX(Data[],MATCH($A56,Data[Dist],0),MATCH(I$5,Data[#Headers],0))</f>
        <v>1033031</v>
      </c>
      <c r="K56" s="69">
        <f>INDEX('Payment Total'!$A$7:$H$333,MATCH('Payment by Source'!$A56,'Payment Total'!$A$7:$A$333,0),3)-I56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8601656</v>
      </c>
      <c r="V56" s="155">
        <f t="shared" si="1"/>
        <v>860166</v>
      </c>
      <c r="W56" s="155">
        <f t="shared" si="2"/>
        <v>8601660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345794</v>
      </c>
      <c r="I57" s="22">
        <f>INDEX(Data[],MATCH($A57,Data[Dist],0),MATCH(I$5,Data[#Headers],0))</f>
        <v>457484</v>
      </c>
      <c r="K57" s="69">
        <f>INDEX('Payment Total'!$A$7:$H$333,MATCH('Payment by Source'!$A57,'Payment Total'!$A$7:$A$333,0),3)-I57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3457942</v>
      </c>
      <c r="V57" s="155">
        <f t="shared" si="1"/>
        <v>345794</v>
      </c>
      <c r="W57" s="155">
        <f t="shared" si="2"/>
        <v>3457940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206740</v>
      </c>
      <c r="I58" s="22">
        <f>INDEX(Data[],MATCH($A58,Data[Dist],0),MATCH(I$5,Data[#Headers],0))</f>
        <v>263921</v>
      </c>
      <c r="K58" s="69">
        <f>INDEX('Payment Total'!$A$7:$H$333,MATCH('Payment by Source'!$A58,'Payment Total'!$A$7:$A$333,0),3)-I58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2067407</v>
      </c>
      <c r="V58" s="155">
        <f t="shared" si="1"/>
        <v>206741</v>
      </c>
      <c r="W58" s="155">
        <f t="shared" si="2"/>
        <v>2067410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737369</v>
      </c>
      <c r="I59" s="22">
        <f>INDEX(Data[],MATCH($A59,Data[Dist],0),MATCH(I$5,Data[#Headers],0))</f>
        <v>931541</v>
      </c>
      <c r="K59" s="69">
        <f>INDEX('Payment Total'!$A$7:$H$333,MATCH('Payment by Source'!$A59,'Payment Total'!$A$7:$A$333,0),3)-I59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7373694</v>
      </c>
      <c r="V59" s="155">
        <f t="shared" si="1"/>
        <v>737369</v>
      </c>
      <c r="W59" s="155">
        <f t="shared" si="2"/>
        <v>7373690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264754</v>
      </c>
      <c r="I60" s="22">
        <f>INDEX(Data[],MATCH($A60,Data[Dist],0),MATCH(I$5,Data[#Headers],0))</f>
        <v>328918</v>
      </c>
      <c r="K60" s="69">
        <f>INDEX('Payment Total'!$A$7:$H$333,MATCH('Payment by Source'!$A60,'Payment Total'!$A$7:$A$333,0),3)-I60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2647542</v>
      </c>
      <c r="V60" s="155">
        <f t="shared" si="1"/>
        <v>264754</v>
      </c>
      <c r="W60" s="155">
        <f t="shared" si="2"/>
        <v>2647540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415425</v>
      </c>
      <c r="I61" s="22">
        <f>INDEX(Data[],MATCH($A61,Data[Dist],0),MATCH(I$5,Data[#Headers],0))</f>
        <v>500908</v>
      </c>
      <c r="K61" s="69">
        <f>INDEX('Payment Total'!$A$7:$H$333,MATCH('Payment by Source'!$A61,'Payment Total'!$A$7:$A$333,0),3)-I61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4154249</v>
      </c>
      <c r="V61" s="155">
        <f t="shared" si="1"/>
        <v>415425</v>
      </c>
      <c r="W61" s="155">
        <f t="shared" si="2"/>
        <v>4154250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370874</v>
      </c>
      <c r="I62" s="22">
        <f>INDEX(Data[],MATCH($A62,Data[Dist],0),MATCH(I$5,Data[#Headers],0))</f>
        <v>468500</v>
      </c>
      <c r="K62" s="69">
        <f>INDEX('Payment Total'!$A$7:$H$333,MATCH('Payment by Source'!$A62,'Payment Total'!$A$7:$A$333,0),3)-I62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3708730</v>
      </c>
      <c r="V62" s="155">
        <f t="shared" si="1"/>
        <v>370873</v>
      </c>
      <c r="W62" s="155">
        <f t="shared" si="2"/>
        <v>3708730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722850</v>
      </c>
      <c r="I63" s="22">
        <f>INDEX(Data[],MATCH($A63,Data[Dist],0),MATCH(I$5,Data[#Headers],0))</f>
        <v>881069</v>
      </c>
      <c r="K63" s="69">
        <f>INDEX('Payment Total'!$A$7:$H$333,MATCH('Payment by Source'!$A63,'Payment Total'!$A$7:$A$333,0),3)-I63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7228492</v>
      </c>
      <c r="V63" s="155">
        <f t="shared" si="1"/>
        <v>722849</v>
      </c>
      <c r="W63" s="155">
        <f t="shared" si="2"/>
        <v>7228490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848610</v>
      </c>
      <c r="I64" s="22">
        <f>INDEX(Data[],MATCH($A64,Data[Dist],0),MATCH(I$5,Data[#Headers],0))</f>
        <v>1052051</v>
      </c>
      <c r="K64" s="69">
        <f>INDEX('Payment Total'!$A$7:$H$333,MATCH('Payment by Source'!$A64,'Payment Total'!$A$7:$A$333,0),3)-I64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8486099</v>
      </c>
      <c r="V64" s="155">
        <f t="shared" si="1"/>
        <v>848610</v>
      </c>
      <c r="W64" s="155">
        <f t="shared" si="2"/>
        <v>8486100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110579</v>
      </c>
      <c r="I65" s="22">
        <f>INDEX(Data[],MATCH($A65,Data[Dist],0),MATCH(I$5,Data[#Headers],0))</f>
        <v>147452</v>
      </c>
      <c r="K65" s="69">
        <f>INDEX('Payment Total'!$A$7:$H$333,MATCH('Payment by Source'!$A65,'Payment Total'!$A$7:$A$333,0),3)-I65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1105779</v>
      </c>
      <c r="V65" s="155">
        <f t="shared" si="1"/>
        <v>110578</v>
      </c>
      <c r="W65" s="155">
        <f t="shared" si="2"/>
        <v>1105780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559229</v>
      </c>
      <c r="I66" s="22">
        <f>INDEX(Data[],MATCH($A66,Data[Dist],0),MATCH(I$5,Data[#Headers],0))</f>
        <v>688391</v>
      </c>
      <c r="K66" s="69">
        <f>INDEX('Payment Total'!$A$7:$H$333,MATCH('Payment by Source'!$A66,'Payment Total'!$A$7:$A$333,0),3)-I66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5592295</v>
      </c>
      <c r="V66" s="155">
        <f t="shared" si="1"/>
        <v>559230</v>
      </c>
      <c r="W66" s="155">
        <f t="shared" si="2"/>
        <v>5592300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500251</v>
      </c>
      <c r="I67" s="22">
        <f>INDEX(Data[],MATCH($A67,Data[Dist],0),MATCH(I$5,Data[#Headers],0))</f>
        <v>616708</v>
      </c>
      <c r="K67" s="69">
        <f>INDEX('Payment Total'!$A$7:$H$333,MATCH('Payment by Source'!$A67,'Payment Total'!$A$7:$A$333,0),3)-I67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5002514</v>
      </c>
      <c r="V67" s="155">
        <f t="shared" si="1"/>
        <v>500251</v>
      </c>
      <c r="W67" s="155">
        <f t="shared" si="2"/>
        <v>5002510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426906</v>
      </c>
      <c r="I68" s="22">
        <f>INDEX(Data[],MATCH($A68,Data[Dist],0),MATCH(I$5,Data[#Headers],0))</f>
        <v>554652</v>
      </c>
      <c r="K68" s="69">
        <f>INDEX('Payment Total'!$A$7:$H$333,MATCH('Payment by Source'!$A68,'Payment Total'!$A$7:$A$333,0),3)-I68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4269057</v>
      </c>
      <c r="V68" s="155">
        <f t="shared" si="1"/>
        <v>426906</v>
      </c>
      <c r="W68" s="155">
        <f t="shared" si="2"/>
        <v>4269060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854911</v>
      </c>
      <c r="I69" s="22">
        <f>INDEX(Data[],MATCH($A69,Data[Dist],0),MATCH(I$5,Data[#Headers],0))</f>
        <v>1026463</v>
      </c>
      <c r="K69" s="69">
        <f>INDEX('Payment Total'!$A$7:$H$333,MATCH('Payment by Source'!$A69,'Payment Total'!$A$7:$A$333,0),3)-I69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8549123</v>
      </c>
      <c r="V69" s="155">
        <f t="shared" si="1"/>
        <v>854912</v>
      </c>
      <c r="W69" s="155">
        <f t="shared" si="2"/>
        <v>8549120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163418</v>
      </c>
      <c r="I70" s="22">
        <f>INDEX(Data[],MATCH($A70,Data[Dist],0),MATCH(I$5,Data[#Headers],0))</f>
        <v>203707</v>
      </c>
      <c r="K70" s="69">
        <f>INDEX('Payment Total'!$A$7:$H$333,MATCH('Payment by Source'!$A70,'Payment Total'!$A$7:$A$333,0),3)-I70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1634179</v>
      </c>
      <c r="V70" s="155">
        <f t="shared" si="1"/>
        <v>163418</v>
      </c>
      <c r="W70" s="155">
        <f t="shared" si="2"/>
        <v>1634180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89197</v>
      </c>
      <c r="I71" s="22">
        <f>INDEX(Data[],MATCH($A71,Data[Dist],0),MATCH(I$5,Data[#Headers],0))</f>
        <v>127723</v>
      </c>
      <c r="K71" s="69">
        <f>INDEX('Payment Total'!$A$7:$H$333,MATCH('Payment by Source'!$A71,'Payment Total'!$A$7:$A$333,0),3)-I71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891992</v>
      </c>
      <c r="V71" s="155">
        <f t="shared" ref="V71:V134" si="4">ROUND(U71/10,0)</f>
        <v>89199</v>
      </c>
      <c r="W71" s="155">
        <f t="shared" ref="W71:W134" si="5">V71*10</f>
        <v>891990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1212423</v>
      </c>
      <c r="I72" s="22">
        <f>INDEX(Data[],MATCH($A72,Data[Dist],0),MATCH(I$5,Data[#Headers],0))</f>
        <v>1559133</v>
      </c>
      <c r="K72" s="69">
        <f>INDEX('Payment Total'!$A$7:$H$333,MATCH('Payment by Source'!$A72,'Payment Total'!$A$7:$A$333,0),3)-I72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12124239</v>
      </c>
      <c r="V72" s="155">
        <f t="shared" si="4"/>
        <v>1212424</v>
      </c>
      <c r="W72" s="155">
        <f t="shared" si="5"/>
        <v>12124240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406552</v>
      </c>
      <c r="I73" s="22">
        <f>INDEX(Data[],MATCH($A73,Data[Dist],0),MATCH(I$5,Data[#Headers],0))</f>
        <v>561281</v>
      </c>
      <c r="K73" s="69">
        <f>INDEX('Payment Total'!$A$7:$H$333,MATCH('Payment by Source'!$A73,'Payment Total'!$A$7:$A$333,0),3)-I73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4065510</v>
      </c>
      <c r="V73" s="155">
        <f t="shared" si="4"/>
        <v>406551</v>
      </c>
      <c r="W73" s="155">
        <f t="shared" si="5"/>
        <v>4065510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2431885</v>
      </c>
      <c r="I74" s="22">
        <f>INDEX(Data[],MATCH($A74,Data[Dist],0),MATCH(I$5,Data[#Headers],0))</f>
        <v>2904006</v>
      </c>
      <c r="K74" s="69">
        <f>INDEX('Payment Total'!$A$7:$H$333,MATCH('Payment by Source'!$A74,'Payment Total'!$A$7:$A$333,0),3)-I74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24318860</v>
      </c>
      <c r="V74" s="155">
        <f t="shared" si="4"/>
        <v>2431886</v>
      </c>
      <c r="W74" s="155">
        <f t="shared" si="5"/>
        <v>24318860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394147</v>
      </c>
      <c r="I75" s="22">
        <f>INDEX(Data[],MATCH($A75,Data[Dist],0),MATCH(I$5,Data[#Headers],0))</f>
        <v>491031</v>
      </c>
      <c r="K75" s="69">
        <f>INDEX('Payment Total'!$A$7:$H$333,MATCH('Payment by Source'!$A75,'Payment Total'!$A$7:$A$333,0),3)-I75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3941473</v>
      </c>
      <c r="V75" s="155">
        <f t="shared" si="4"/>
        <v>394147</v>
      </c>
      <c r="W75" s="155">
        <f t="shared" si="5"/>
        <v>3941470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2338018</v>
      </c>
      <c r="I76" s="22">
        <f>INDEX(Data[],MATCH($A76,Data[Dist],0),MATCH(I$5,Data[#Headers],0))</f>
        <v>2978265</v>
      </c>
      <c r="K76" s="69">
        <f>INDEX('Payment Total'!$A$7:$H$333,MATCH('Payment by Source'!$A76,'Payment Total'!$A$7:$A$333,0),3)-I76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23380175</v>
      </c>
      <c r="V76" s="155">
        <f t="shared" si="4"/>
        <v>2338018</v>
      </c>
      <c r="W76" s="155">
        <f t="shared" si="5"/>
        <v>23380180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226349</v>
      </c>
      <c r="I77" s="22">
        <f>INDEX(Data[],MATCH($A77,Data[Dist],0),MATCH(I$5,Data[#Headers],0))</f>
        <v>281528</v>
      </c>
      <c r="K77" s="69">
        <f>INDEX('Payment Total'!$A$7:$H$333,MATCH('Payment by Source'!$A77,'Payment Total'!$A$7:$A$333,0),3)-I77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2263483</v>
      </c>
      <c r="V77" s="155">
        <f t="shared" si="4"/>
        <v>226348</v>
      </c>
      <c r="W77" s="155">
        <f t="shared" si="5"/>
        <v>2263480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175453</v>
      </c>
      <c r="I78" s="22">
        <f>INDEX(Data[],MATCH($A78,Data[Dist],0),MATCH(I$5,Data[#Headers],0))</f>
        <v>243446</v>
      </c>
      <c r="K78" s="69">
        <f>INDEX('Payment Total'!$A$7:$H$333,MATCH('Payment by Source'!$A78,'Payment Total'!$A$7:$A$333,0),3)-I78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1754527</v>
      </c>
      <c r="V78" s="155">
        <f t="shared" si="4"/>
        <v>175453</v>
      </c>
      <c r="W78" s="155">
        <f t="shared" si="5"/>
        <v>1754530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414523</v>
      </c>
      <c r="I79" s="22">
        <f>INDEX(Data[],MATCH($A79,Data[Dist],0),MATCH(I$5,Data[#Headers],0))</f>
        <v>513109</v>
      </c>
      <c r="K79" s="69">
        <f>INDEX('Payment Total'!$A$7:$H$333,MATCH('Payment by Source'!$A79,'Payment Total'!$A$7:$A$333,0),3)-I79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4145231</v>
      </c>
      <c r="V79" s="155">
        <f t="shared" si="4"/>
        <v>414523</v>
      </c>
      <c r="W79" s="155">
        <f t="shared" si="5"/>
        <v>4145230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204627</v>
      </c>
      <c r="I80" s="22">
        <f>INDEX(Data[],MATCH($A80,Data[Dist],0),MATCH(I$5,Data[#Headers],0))</f>
        <v>263206</v>
      </c>
      <c r="K80" s="69">
        <f>INDEX('Payment Total'!$A$7:$H$333,MATCH('Payment by Source'!$A80,'Payment Total'!$A$7:$A$333,0),3)-I80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2046266</v>
      </c>
      <c r="V80" s="155">
        <f t="shared" si="4"/>
        <v>204627</v>
      </c>
      <c r="W80" s="155">
        <f t="shared" si="5"/>
        <v>2046270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168059</v>
      </c>
      <c r="I81" s="22">
        <f>INDEX(Data[],MATCH($A81,Data[Dist],0),MATCH(I$5,Data[#Headers],0))</f>
        <v>226736</v>
      </c>
      <c r="K81" s="69">
        <f>INDEX('Payment Total'!$A$7:$H$333,MATCH('Payment by Source'!$A81,'Payment Total'!$A$7:$A$333,0),3)-I81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1680588</v>
      </c>
      <c r="V81" s="155">
        <f t="shared" si="4"/>
        <v>168059</v>
      </c>
      <c r="W81" s="155">
        <f t="shared" si="5"/>
        <v>1680590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5950940</v>
      </c>
      <c r="I82" s="22">
        <f>INDEX(Data[],MATCH($A82,Data[Dist],0),MATCH(I$5,Data[#Headers],0))</f>
        <v>7051146</v>
      </c>
      <c r="K82" s="69">
        <f>INDEX('Payment Total'!$A$7:$H$333,MATCH('Payment by Source'!$A82,'Payment Total'!$A$7:$A$333,0),3)-I82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59509395</v>
      </c>
      <c r="V82" s="155">
        <f t="shared" si="4"/>
        <v>5950940</v>
      </c>
      <c r="W82" s="155">
        <f t="shared" si="5"/>
        <v>59509400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813988</v>
      </c>
      <c r="I83" s="22">
        <f>INDEX(Data[],MATCH($A83,Data[Dist],0),MATCH(I$5,Data[#Headers],0))</f>
        <v>1009586</v>
      </c>
      <c r="K83" s="69">
        <f>INDEX('Payment Total'!$A$7:$H$333,MATCH('Payment by Source'!$A83,'Payment Total'!$A$7:$A$333,0),3)-I83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8139891</v>
      </c>
      <c r="V83" s="155">
        <f t="shared" si="4"/>
        <v>813989</v>
      </c>
      <c r="W83" s="155">
        <f t="shared" si="5"/>
        <v>8139890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1638978</v>
      </c>
      <c r="I84" s="22">
        <f>INDEX(Data[],MATCH($A84,Data[Dist],0),MATCH(I$5,Data[#Headers],0))</f>
        <v>2043186</v>
      </c>
      <c r="K84" s="69">
        <f>INDEX('Payment Total'!$A$7:$H$333,MATCH('Payment by Source'!$A84,'Payment Total'!$A$7:$A$333,0),3)-I84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16389778</v>
      </c>
      <c r="V84" s="155">
        <f t="shared" si="4"/>
        <v>1638978</v>
      </c>
      <c r="W84" s="155">
        <f t="shared" si="5"/>
        <v>16389780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255833</v>
      </c>
      <c r="I85" s="22">
        <f>INDEX(Data[],MATCH($A85,Data[Dist],0),MATCH(I$5,Data[#Headers],0))</f>
        <v>324105</v>
      </c>
      <c r="K85" s="69">
        <f>INDEX('Payment Total'!$A$7:$H$333,MATCH('Payment by Source'!$A85,'Payment Total'!$A$7:$A$333,0),3)-I85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2558342</v>
      </c>
      <c r="V85" s="155">
        <f t="shared" si="4"/>
        <v>255834</v>
      </c>
      <c r="W85" s="155">
        <f t="shared" si="5"/>
        <v>2558340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8348017</v>
      </c>
      <c r="I86" s="22">
        <f>INDEX(Data[],MATCH($A86,Data[Dist],0),MATCH(I$5,Data[#Headers],0))</f>
        <v>10210712</v>
      </c>
      <c r="K86" s="69">
        <f>INDEX('Payment Total'!$A$7:$H$333,MATCH('Payment by Source'!$A86,'Payment Total'!$A$7:$A$333,0),3)-I86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83480186</v>
      </c>
      <c r="V86" s="155">
        <f t="shared" si="4"/>
        <v>8348019</v>
      </c>
      <c r="W86" s="155">
        <f t="shared" si="5"/>
        <v>83480190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600956</v>
      </c>
      <c r="I87" s="22">
        <f>INDEX(Data[],MATCH($A87,Data[Dist],0),MATCH(I$5,Data[#Headers],0))</f>
        <v>746749</v>
      </c>
      <c r="K87" s="69">
        <f>INDEX('Payment Total'!$A$7:$H$333,MATCH('Payment by Source'!$A87,'Payment Total'!$A$7:$A$333,0),3)-I87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6009555</v>
      </c>
      <c r="V87" s="155">
        <f t="shared" si="4"/>
        <v>600956</v>
      </c>
      <c r="W87" s="155">
        <f t="shared" si="5"/>
        <v>6009560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677715</v>
      </c>
      <c r="I88" s="22">
        <f>INDEX(Data[],MATCH($A88,Data[Dist],0),MATCH(I$5,Data[#Headers],0))</f>
        <v>880708</v>
      </c>
      <c r="K88" s="69">
        <f>INDEX('Payment Total'!$A$7:$H$333,MATCH('Payment by Source'!$A88,'Payment Total'!$A$7:$A$333,0),3)-I88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6777164</v>
      </c>
      <c r="V88" s="155">
        <f t="shared" si="4"/>
        <v>677716</v>
      </c>
      <c r="W88" s="155">
        <f t="shared" si="5"/>
        <v>6777160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109933</v>
      </c>
      <c r="I89" s="22">
        <f>INDEX(Data[],MATCH($A89,Data[Dist],0),MATCH(I$5,Data[#Headers],0))</f>
        <v>135196</v>
      </c>
      <c r="K89" s="69">
        <f>INDEX('Payment Total'!$A$7:$H$333,MATCH('Payment by Source'!$A89,'Payment Total'!$A$7:$A$333,0),3)-I89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1099332</v>
      </c>
      <c r="V89" s="155">
        <f t="shared" si="4"/>
        <v>109933</v>
      </c>
      <c r="W89" s="155">
        <f t="shared" si="5"/>
        <v>1099330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1396788</v>
      </c>
      <c r="I90" s="22">
        <f>INDEX(Data[],MATCH($A90,Data[Dist],0),MATCH(I$5,Data[#Headers],0))</f>
        <v>1665516</v>
      </c>
      <c r="K90" s="69">
        <f>INDEX('Payment Total'!$A$7:$H$333,MATCH('Payment by Source'!$A90,'Payment Total'!$A$7:$A$333,0),3)-I90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13967889</v>
      </c>
      <c r="V90" s="155">
        <f t="shared" si="4"/>
        <v>1396789</v>
      </c>
      <c r="W90" s="155">
        <f t="shared" si="5"/>
        <v>13967890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468600</v>
      </c>
      <c r="I91" s="22">
        <f>INDEX(Data[],MATCH($A91,Data[Dist],0),MATCH(I$5,Data[#Headers],0))</f>
        <v>580481</v>
      </c>
      <c r="K91" s="69">
        <f>INDEX('Payment Total'!$A$7:$H$333,MATCH('Payment by Source'!$A91,'Payment Total'!$A$7:$A$333,0),3)-I91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4686006</v>
      </c>
      <c r="V91" s="155">
        <f t="shared" si="4"/>
        <v>468601</v>
      </c>
      <c r="W91" s="155">
        <f t="shared" si="5"/>
        <v>4686010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20651154</v>
      </c>
      <c r="I92" s="22">
        <f>INDEX(Data[],MATCH($A92,Data[Dist],0),MATCH(I$5,Data[#Headers],0))</f>
        <v>24832185</v>
      </c>
      <c r="K92" s="69">
        <f>INDEX('Payment Total'!$A$7:$H$333,MATCH('Payment by Source'!$A92,'Payment Total'!$A$7:$A$333,0),3)-I92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206511553</v>
      </c>
      <c r="V92" s="155">
        <f t="shared" si="4"/>
        <v>20651155</v>
      </c>
      <c r="W92" s="155">
        <f t="shared" si="5"/>
        <v>206511550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58147</v>
      </c>
      <c r="I93" s="22">
        <f>INDEX(Data[],MATCH($A93,Data[Dist],0),MATCH(I$5,Data[#Headers],0))</f>
        <v>76794</v>
      </c>
      <c r="K93" s="69">
        <f>INDEX('Payment Total'!$A$7:$H$333,MATCH('Payment by Source'!$A93,'Payment Total'!$A$7:$A$333,0),3)-I93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581473</v>
      </c>
      <c r="V93" s="155">
        <f t="shared" si="4"/>
        <v>58147</v>
      </c>
      <c r="W93" s="155">
        <f t="shared" si="5"/>
        <v>581470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465923</v>
      </c>
      <c r="I94" s="22">
        <f>INDEX(Data[],MATCH($A94,Data[Dist],0),MATCH(I$5,Data[#Headers],0))</f>
        <v>581274</v>
      </c>
      <c r="K94" s="69">
        <f>INDEX('Payment Total'!$A$7:$H$333,MATCH('Payment by Source'!$A94,'Payment Total'!$A$7:$A$333,0),3)-I94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4659242</v>
      </c>
      <c r="V94" s="155">
        <f t="shared" si="4"/>
        <v>465924</v>
      </c>
      <c r="W94" s="155">
        <f t="shared" si="5"/>
        <v>4659240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5612626</v>
      </c>
      <c r="I95" s="22">
        <f>INDEX(Data[],MATCH($A95,Data[Dist],0),MATCH(I$5,Data[#Headers],0))</f>
        <v>7015124</v>
      </c>
      <c r="K95" s="69">
        <f>INDEX('Payment Total'!$A$7:$H$333,MATCH('Payment by Source'!$A95,'Payment Total'!$A$7:$A$333,0),3)-I95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56126268</v>
      </c>
      <c r="V95" s="155">
        <f t="shared" si="4"/>
        <v>5612627</v>
      </c>
      <c r="W95" s="155">
        <f t="shared" si="5"/>
        <v>56126270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186752</v>
      </c>
      <c r="I96" s="22">
        <f>INDEX(Data[],MATCH($A96,Data[Dist],0),MATCH(I$5,Data[#Headers],0))</f>
        <v>239974</v>
      </c>
      <c r="K96" s="69">
        <f>INDEX('Payment Total'!$A$7:$H$333,MATCH('Payment by Source'!$A96,'Payment Total'!$A$7:$A$333,0),3)-I96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1867522</v>
      </c>
      <c r="V96" s="155">
        <f t="shared" si="4"/>
        <v>186752</v>
      </c>
      <c r="W96" s="155">
        <f t="shared" si="5"/>
        <v>1867520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166725</v>
      </c>
      <c r="I97" s="22">
        <f>INDEX(Data[],MATCH($A97,Data[Dist],0),MATCH(I$5,Data[#Headers],0))</f>
        <v>221171</v>
      </c>
      <c r="K97" s="69">
        <f>INDEX('Payment Total'!$A$7:$H$333,MATCH('Payment by Source'!$A97,'Payment Total'!$A$7:$A$333,0),3)-I97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1667257</v>
      </c>
      <c r="V97" s="155">
        <f t="shared" si="4"/>
        <v>166726</v>
      </c>
      <c r="W97" s="155">
        <f t="shared" si="5"/>
        <v>1667260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239465</v>
      </c>
      <c r="I98" s="22">
        <f>INDEX(Data[],MATCH($A98,Data[Dist],0),MATCH(I$5,Data[#Headers],0))</f>
        <v>319734</v>
      </c>
      <c r="K98" s="69">
        <f>INDEX('Payment Total'!$A$7:$H$333,MATCH('Payment by Source'!$A98,'Payment Total'!$A$7:$A$333,0),3)-I98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2394657</v>
      </c>
      <c r="V98" s="155">
        <f t="shared" si="4"/>
        <v>239466</v>
      </c>
      <c r="W98" s="155">
        <f t="shared" si="5"/>
        <v>2394660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491605</v>
      </c>
      <c r="I99" s="22">
        <f>INDEX(Data[],MATCH($A99,Data[Dist],0),MATCH(I$5,Data[#Headers],0))</f>
        <v>623930</v>
      </c>
      <c r="K99" s="69">
        <f>INDEX('Payment Total'!$A$7:$H$333,MATCH('Payment by Source'!$A99,'Payment Total'!$A$7:$A$333,0),3)-I99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4916065</v>
      </c>
      <c r="V99" s="155">
        <f t="shared" si="4"/>
        <v>491607</v>
      </c>
      <c r="W99" s="155">
        <f t="shared" si="5"/>
        <v>4916070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562670</v>
      </c>
      <c r="I100" s="22">
        <f>INDEX(Data[],MATCH($A100,Data[Dist],0),MATCH(I$5,Data[#Headers],0))</f>
        <v>692846</v>
      </c>
      <c r="K100" s="69">
        <f>INDEX('Payment Total'!$A$7:$H$333,MATCH('Payment by Source'!$A100,'Payment Total'!$A$7:$A$333,0),3)-I100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5626695</v>
      </c>
      <c r="V100" s="155">
        <f t="shared" si="4"/>
        <v>562670</v>
      </c>
      <c r="W100" s="155">
        <f t="shared" si="5"/>
        <v>5626700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296285</v>
      </c>
      <c r="I101" s="22">
        <f>INDEX(Data[],MATCH($A101,Data[Dist],0),MATCH(I$5,Data[#Headers],0))</f>
        <v>377521</v>
      </c>
      <c r="K101" s="69">
        <f>INDEX('Payment Total'!$A$7:$H$333,MATCH('Payment by Source'!$A101,'Payment Total'!$A$7:$A$333,0),3)-I101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2962855</v>
      </c>
      <c r="V101" s="155">
        <f t="shared" si="4"/>
        <v>296286</v>
      </c>
      <c r="W101" s="155">
        <f t="shared" si="5"/>
        <v>2962860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302731</v>
      </c>
      <c r="I102" s="22">
        <f>INDEX(Data[],MATCH($A102,Data[Dist],0),MATCH(I$5,Data[#Headers],0))</f>
        <v>376409</v>
      </c>
      <c r="K102" s="69">
        <f>INDEX('Payment Total'!$A$7:$H$333,MATCH('Payment by Source'!$A102,'Payment Total'!$A$7:$A$333,0),3)-I102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3027315</v>
      </c>
      <c r="V102" s="155">
        <f t="shared" si="4"/>
        <v>302732</v>
      </c>
      <c r="W102" s="155">
        <f t="shared" si="5"/>
        <v>3027320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295027</v>
      </c>
      <c r="I103" s="22">
        <f>INDEX(Data[],MATCH($A103,Data[Dist],0),MATCH(I$5,Data[#Headers],0))</f>
        <v>370910</v>
      </c>
      <c r="K103" s="69">
        <f>INDEX('Payment Total'!$A$7:$H$333,MATCH('Payment by Source'!$A103,'Payment Total'!$A$7:$A$333,0),3)-I103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2950283</v>
      </c>
      <c r="V103" s="155">
        <f t="shared" si="4"/>
        <v>295028</v>
      </c>
      <c r="W103" s="155">
        <f t="shared" si="5"/>
        <v>2950280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286711</v>
      </c>
      <c r="I104" s="22">
        <f>INDEX(Data[],MATCH($A104,Data[Dist],0),MATCH(I$5,Data[#Headers],0))</f>
        <v>353537</v>
      </c>
      <c r="K104" s="69">
        <f>INDEX('Payment Total'!$A$7:$H$333,MATCH('Payment by Source'!$A104,'Payment Total'!$A$7:$A$333,0),3)-I104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2867111</v>
      </c>
      <c r="V104" s="155">
        <f t="shared" si="4"/>
        <v>286711</v>
      </c>
      <c r="W104" s="155">
        <f t="shared" si="5"/>
        <v>2867110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114596</v>
      </c>
      <c r="I105" s="22">
        <f>INDEX(Data[],MATCH($A105,Data[Dist],0),MATCH(I$5,Data[#Headers],0))</f>
        <v>161200</v>
      </c>
      <c r="K105" s="69">
        <f>INDEX('Payment Total'!$A$7:$H$333,MATCH('Payment by Source'!$A105,'Payment Total'!$A$7:$A$333,0),3)-I105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1145964</v>
      </c>
      <c r="V105" s="155">
        <f t="shared" si="4"/>
        <v>114596</v>
      </c>
      <c r="W105" s="155">
        <f t="shared" si="5"/>
        <v>1145960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171163</v>
      </c>
      <c r="I106" s="22">
        <f>INDEX(Data[],MATCH($A106,Data[Dist],0),MATCH(I$5,Data[#Headers],0))</f>
        <v>228397</v>
      </c>
      <c r="K106" s="69">
        <f>INDEX('Payment Total'!$A$7:$H$333,MATCH('Payment by Source'!$A106,'Payment Total'!$A$7:$A$333,0),3)-I106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1711628</v>
      </c>
      <c r="V106" s="155">
        <f t="shared" si="4"/>
        <v>171163</v>
      </c>
      <c r="W106" s="155">
        <f t="shared" si="5"/>
        <v>1711630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191860</v>
      </c>
      <c r="I107" s="22">
        <f>INDEX(Data[],MATCH($A107,Data[Dist],0),MATCH(I$5,Data[#Headers],0))</f>
        <v>251346</v>
      </c>
      <c r="K107" s="69">
        <f>INDEX('Payment Total'!$A$7:$H$333,MATCH('Payment by Source'!$A107,'Payment Total'!$A$7:$A$333,0),3)-I107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1918595</v>
      </c>
      <c r="V107" s="155">
        <f t="shared" si="4"/>
        <v>191860</v>
      </c>
      <c r="W107" s="155">
        <f t="shared" si="5"/>
        <v>1918600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321511</v>
      </c>
      <c r="I108" s="22">
        <f>INDEX(Data[],MATCH($A108,Data[Dist],0),MATCH(I$5,Data[#Headers],0))</f>
        <v>401579</v>
      </c>
      <c r="K108" s="69">
        <f>INDEX('Payment Total'!$A$7:$H$333,MATCH('Payment by Source'!$A108,'Payment Total'!$A$7:$A$333,0),3)-I108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3215106</v>
      </c>
      <c r="V108" s="155">
        <f t="shared" si="4"/>
        <v>321511</v>
      </c>
      <c r="W108" s="155">
        <f t="shared" si="5"/>
        <v>3215110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278054</v>
      </c>
      <c r="I109" s="22">
        <f>INDEX(Data[],MATCH($A109,Data[Dist],0),MATCH(I$5,Data[#Headers],0))</f>
        <v>367095</v>
      </c>
      <c r="K109" s="69">
        <f>INDEX('Payment Total'!$A$7:$H$333,MATCH('Payment by Source'!$A109,'Payment Total'!$A$7:$A$333,0),3)-I109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2780539</v>
      </c>
      <c r="V109" s="155">
        <f t="shared" si="4"/>
        <v>278054</v>
      </c>
      <c r="W109" s="155">
        <f t="shared" si="5"/>
        <v>2780540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233095</v>
      </c>
      <c r="I110" s="22">
        <f>INDEX(Data[],MATCH($A110,Data[Dist],0),MATCH(I$5,Data[#Headers],0))</f>
        <v>296391</v>
      </c>
      <c r="K110" s="69">
        <f>INDEX('Payment Total'!$A$7:$H$333,MATCH('Payment by Source'!$A110,'Payment Total'!$A$7:$A$333,0),3)-I110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2330941</v>
      </c>
      <c r="V110" s="155">
        <f t="shared" si="4"/>
        <v>233094</v>
      </c>
      <c r="W110" s="155">
        <f t="shared" si="5"/>
        <v>2330940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97944</v>
      </c>
      <c r="I111" s="22">
        <f>INDEX(Data[],MATCH($A111,Data[Dist],0),MATCH(I$5,Data[#Headers],0))</f>
        <v>125006</v>
      </c>
      <c r="K111" s="69">
        <f>INDEX('Payment Total'!$A$7:$H$333,MATCH('Payment by Source'!$A111,'Payment Total'!$A$7:$A$333,0),3)-I111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979451</v>
      </c>
      <c r="V111" s="155">
        <f t="shared" si="4"/>
        <v>97945</v>
      </c>
      <c r="W111" s="155">
        <f t="shared" si="5"/>
        <v>979450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663758</v>
      </c>
      <c r="I112" s="22">
        <f>INDEX(Data[],MATCH($A112,Data[Dist],0),MATCH(I$5,Data[#Headers],0))</f>
        <v>825186</v>
      </c>
      <c r="K112" s="69">
        <f>INDEX('Payment Total'!$A$7:$H$333,MATCH('Payment by Source'!$A112,'Payment Total'!$A$7:$A$333,0),3)-I112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6637593</v>
      </c>
      <c r="V112" s="155">
        <f t="shared" si="4"/>
        <v>663759</v>
      </c>
      <c r="W112" s="155">
        <f t="shared" si="5"/>
        <v>6637590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174764</v>
      </c>
      <c r="I113" s="22">
        <f>INDEX(Data[],MATCH($A113,Data[Dist],0),MATCH(I$5,Data[#Headers],0))</f>
        <v>228878</v>
      </c>
      <c r="K113" s="69">
        <f>INDEX('Payment Total'!$A$7:$H$333,MATCH('Payment by Source'!$A113,'Payment Total'!$A$7:$A$333,0),3)-I113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1747660</v>
      </c>
      <c r="V113" s="155">
        <f t="shared" si="4"/>
        <v>174766</v>
      </c>
      <c r="W113" s="155">
        <f t="shared" si="5"/>
        <v>1747660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732116</v>
      </c>
      <c r="I114" s="22">
        <f>INDEX(Data[],MATCH($A114,Data[Dist],0),MATCH(I$5,Data[#Headers],0))</f>
        <v>937113</v>
      </c>
      <c r="K114" s="69">
        <f>INDEX('Payment Total'!$A$7:$H$333,MATCH('Payment by Source'!$A114,'Payment Total'!$A$7:$A$333,0),3)-I114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7321155</v>
      </c>
      <c r="V114" s="155">
        <f t="shared" si="4"/>
        <v>732116</v>
      </c>
      <c r="W114" s="155">
        <f t="shared" si="5"/>
        <v>7321160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508117</v>
      </c>
      <c r="I115" s="22">
        <f>INDEX(Data[],MATCH($A115,Data[Dist],0),MATCH(I$5,Data[#Headers],0))</f>
        <v>650694</v>
      </c>
      <c r="K115" s="69">
        <f>INDEX('Payment Total'!$A$7:$H$333,MATCH('Payment by Source'!$A115,'Payment Total'!$A$7:$A$333,0),3)-I115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5081169</v>
      </c>
      <c r="V115" s="155">
        <f t="shared" si="4"/>
        <v>508117</v>
      </c>
      <c r="W115" s="155">
        <f t="shared" si="5"/>
        <v>5081170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2217494</v>
      </c>
      <c r="I116" s="22">
        <f>INDEX(Data[],MATCH($A116,Data[Dist],0),MATCH(I$5,Data[#Headers],0))</f>
        <v>2708167</v>
      </c>
      <c r="K116" s="69">
        <f>INDEX('Payment Total'!$A$7:$H$333,MATCH('Payment by Source'!$A116,'Payment Total'!$A$7:$A$333,0),3)-I116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22174942</v>
      </c>
      <c r="V116" s="155">
        <f t="shared" si="4"/>
        <v>2217494</v>
      </c>
      <c r="W116" s="155">
        <f t="shared" si="5"/>
        <v>22174940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1126136</v>
      </c>
      <c r="I117" s="22">
        <f>INDEX(Data[],MATCH($A117,Data[Dist],0),MATCH(I$5,Data[#Headers],0))</f>
        <v>1372706</v>
      </c>
      <c r="K117" s="69">
        <f>INDEX('Payment Total'!$A$7:$H$333,MATCH('Payment by Source'!$A117,'Payment Total'!$A$7:$A$333,0),3)-I117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11261368</v>
      </c>
      <c r="V117" s="155">
        <f t="shared" si="4"/>
        <v>1126137</v>
      </c>
      <c r="W117" s="155">
        <f t="shared" si="5"/>
        <v>11261370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233739</v>
      </c>
      <c r="I118" s="22">
        <f>INDEX(Data[],MATCH($A118,Data[Dist],0),MATCH(I$5,Data[#Headers],0))</f>
        <v>294884</v>
      </c>
      <c r="K118" s="69">
        <f>INDEX('Payment Total'!$A$7:$H$333,MATCH('Payment by Source'!$A118,'Payment Total'!$A$7:$A$333,0),3)-I118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2337405</v>
      </c>
      <c r="V118" s="155">
        <f t="shared" si="4"/>
        <v>233741</v>
      </c>
      <c r="W118" s="155">
        <f t="shared" si="5"/>
        <v>2337410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195078</v>
      </c>
      <c r="I119" s="22">
        <f>INDEX(Data[],MATCH($A119,Data[Dist],0),MATCH(I$5,Data[#Headers],0))</f>
        <v>261594</v>
      </c>
      <c r="K119" s="69">
        <f>INDEX('Payment Total'!$A$7:$H$333,MATCH('Payment by Source'!$A119,'Payment Total'!$A$7:$A$333,0),3)-I119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1950802</v>
      </c>
      <c r="V119" s="155">
        <f t="shared" si="4"/>
        <v>195080</v>
      </c>
      <c r="W119" s="155">
        <f t="shared" si="5"/>
        <v>1950800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255379</v>
      </c>
      <c r="I120" s="22">
        <f>INDEX(Data[],MATCH($A120,Data[Dist],0),MATCH(I$5,Data[#Headers],0))</f>
        <v>376968</v>
      </c>
      <c r="K120" s="69">
        <f>INDEX('Payment Total'!$A$7:$H$333,MATCH('Payment by Source'!$A120,'Payment Total'!$A$7:$A$333,0),3)-I120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2553789</v>
      </c>
      <c r="V120" s="155">
        <f t="shared" si="4"/>
        <v>255379</v>
      </c>
      <c r="W120" s="155">
        <f t="shared" si="5"/>
        <v>2553790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173610</v>
      </c>
      <c r="I121" s="22">
        <f>INDEX(Data[],MATCH($A121,Data[Dist],0),MATCH(I$5,Data[#Headers],0))</f>
        <v>228126</v>
      </c>
      <c r="K121" s="69">
        <f>INDEX('Payment Total'!$A$7:$H$333,MATCH('Payment by Source'!$A121,'Payment Total'!$A$7:$A$333,0),3)-I121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1736097</v>
      </c>
      <c r="V121" s="155">
        <f t="shared" si="4"/>
        <v>173610</v>
      </c>
      <c r="W121" s="155">
        <f t="shared" si="5"/>
        <v>1736100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708595</v>
      </c>
      <c r="I122" s="22">
        <f>INDEX(Data[],MATCH($A122,Data[Dist],0),MATCH(I$5,Data[#Headers],0))</f>
        <v>893044</v>
      </c>
      <c r="K122" s="69">
        <f>INDEX('Payment Total'!$A$7:$H$333,MATCH('Payment by Source'!$A122,'Payment Total'!$A$7:$A$333,0),3)-I122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7085947</v>
      </c>
      <c r="V122" s="155">
        <f t="shared" si="4"/>
        <v>708595</v>
      </c>
      <c r="W122" s="155">
        <f t="shared" si="5"/>
        <v>7085950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79865</v>
      </c>
      <c r="I123" s="22">
        <f>INDEX(Data[],MATCH($A123,Data[Dist],0),MATCH(I$5,Data[#Headers],0))</f>
        <v>105984</v>
      </c>
      <c r="K123" s="69">
        <f>INDEX('Payment Total'!$A$7:$H$333,MATCH('Payment by Source'!$A123,'Payment Total'!$A$7:$A$333,0),3)-I123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798653</v>
      </c>
      <c r="V123" s="155">
        <f t="shared" si="4"/>
        <v>79865</v>
      </c>
      <c r="W123" s="155">
        <f t="shared" si="5"/>
        <v>798650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266593</v>
      </c>
      <c r="I124" s="22">
        <f>INDEX(Data[],MATCH($A124,Data[Dist],0),MATCH(I$5,Data[#Headers],0))</f>
        <v>346774</v>
      </c>
      <c r="K124" s="69">
        <f>INDEX('Payment Total'!$A$7:$H$333,MATCH('Payment by Source'!$A124,'Payment Total'!$A$7:$A$333,0),3)-I124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2665934</v>
      </c>
      <c r="V124" s="155">
        <f t="shared" si="4"/>
        <v>266593</v>
      </c>
      <c r="W124" s="155">
        <f t="shared" si="5"/>
        <v>2665930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1019752</v>
      </c>
      <c r="I125" s="22">
        <f>INDEX(Data[],MATCH($A125,Data[Dist],0),MATCH(I$5,Data[#Headers],0))</f>
        <v>1248262</v>
      </c>
      <c r="K125" s="69">
        <f>INDEX('Payment Total'!$A$7:$H$333,MATCH('Payment by Source'!$A125,'Payment Total'!$A$7:$A$333,0),3)-I125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10197516</v>
      </c>
      <c r="V125" s="155">
        <f t="shared" si="4"/>
        <v>1019752</v>
      </c>
      <c r="W125" s="155">
        <f t="shared" si="5"/>
        <v>10197520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117022</v>
      </c>
      <c r="I126" s="22">
        <f>INDEX(Data[],MATCH($A126,Data[Dist],0),MATCH(I$5,Data[#Headers],0))</f>
        <v>161721</v>
      </c>
      <c r="K126" s="69">
        <f>INDEX('Payment Total'!$A$7:$H$333,MATCH('Payment by Source'!$A126,'Payment Total'!$A$7:$A$333,0),3)-I126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1170226</v>
      </c>
      <c r="V126" s="155">
        <f t="shared" si="4"/>
        <v>117023</v>
      </c>
      <c r="W126" s="155">
        <f t="shared" si="5"/>
        <v>1170230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136070</v>
      </c>
      <c r="I127" s="22">
        <f>INDEX(Data[],MATCH($A127,Data[Dist],0),MATCH(I$5,Data[#Headers],0))</f>
        <v>190757</v>
      </c>
      <c r="K127" s="69">
        <f>INDEX('Payment Total'!$A$7:$H$333,MATCH('Payment by Source'!$A127,'Payment Total'!$A$7:$A$333,0),3)-I127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1360700</v>
      </c>
      <c r="V127" s="155">
        <f t="shared" si="4"/>
        <v>136070</v>
      </c>
      <c r="W127" s="155">
        <f t="shared" si="5"/>
        <v>1360700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309924</v>
      </c>
      <c r="I128" s="22">
        <f>INDEX(Data[],MATCH($A128,Data[Dist],0),MATCH(I$5,Data[#Headers],0))</f>
        <v>390061</v>
      </c>
      <c r="K128" s="69">
        <f>INDEX('Payment Total'!$A$7:$H$333,MATCH('Payment by Source'!$A128,'Payment Total'!$A$7:$A$333,0),3)-I128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3099243</v>
      </c>
      <c r="V128" s="155">
        <f t="shared" si="4"/>
        <v>309924</v>
      </c>
      <c r="W128" s="155">
        <f t="shared" si="5"/>
        <v>3099240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73662</v>
      </c>
      <c r="I129" s="22">
        <f>INDEX(Data[],MATCH($A129,Data[Dist],0),MATCH(I$5,Data[#Headers],0))</f>
        <v>111890</v>
      </c>
      <c r="K129" s="69">
        <f>INDEX('Payment Total'!$A$7:$H$333,MATCH('Payment by Source'!$A129,'Payment Total'!$A$7:$A$333,0),3)-I129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736615</v>
      </c>
      <c r="V129" s="155">
        <f t="shared" si="4"/>
        <v>73662</v>
      </c>
      <c r="W129" s="155">
        <f t="shared" si="5"/>
        <v>736620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807612</v>
      </c>
      <c r="I130" s="22">
        <f>INDEX(Data[],MATCH($A130,Data[Dist],0),MATCH(I$5,Data[#Headers],0))</f>
        <v>1002578</v>
      </c>
      <c r="K130" s="69">
        <f>INDEX('Payment Total'!$A$7:$H$333,MATCH('Payment by Source'!$A130,'Payment Total'!$A$7:$A$333,0),3)-I130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8076116</v>
      </c>
      <c r="V130" s="155">
        <f t="shared" si="4"/>
        <v>807612</v>
      </c>
      <c r="W130" s="155">
        <f t="shared" si="5"/>
        <v>8076120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215112</v>
      </c>
      <c r="I131" s="22">
        <f>INDEX(Data[],MATCH($A131,Data[Dist],0),MATCH(I$5,Data[#Headers],0))</f>
        <v>274669</v>
      </c>
      <c r="K131" s="69">
        <f>INDEX('Payment Total'!$A$7:$H$333,MATCH('Payment by Source'!$A131,'Payment Total'!$A$7:$A$333,0),3)-I131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2151126</v>
      </c>
      <c r="V131" s="155">
        <f t="shared" si="4"/>
        <v>215113</v>
      </c>
      <c r="W131" s="155">
        <f t="shared" si="5"/>
        <v>2151130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340654</v>
      </c>
      <c r="I132" s="22">
        <f>INDEX(Data[],MATCH($A132,Data[Dist],0),MATCH(I$5,Data[#Headers],0))</f>
        <v>431502</v>
      </c>
      <c r="K132" s="69">
        <f>INDEX('Payment Total'!$A$7:$H$333,MATCH('Payment by Source'!$A132,'Payment Total'!$A$7:$A$333,0),3)-I132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3406538</v>
      </c>
      <c r="V132" s="155">
        <f t="shared" si="4"/>
        <v>340654</v>
      </c>
      <c r="W132" s="155">
        <f t="shared" si="5"/>
        <v>3406540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196247</v>
      </c>
      <c r="I133" s="22">
        <f>INDEX(Data[],MATCH($A133,Data[Dist],0),MATCH(I$5,Data[#Headers],0))</f>
        <v>253632</v>
      </c>
      <c r="K133" s="69">
        <f>INDEX('Payment Total'!$A$7:$H$333,MATCH('Payment by Source'!$A133,'Payment Total'!$A$7:$A$333,0),3)-I133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1962485</v>
      </c>
      <c r="V133" s="155">
        <f t="shared" si="4"/>
        <v>196249</v>
      </c>
      <c r="W133" s="155">
        <f t="shared" si="5"/>
        <v>1962490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221061</v>
      </c>
      <c r="I134" s="22">
        <f>INDEX(Data[],MATCH($A134,Data[Dist],0),MATCH(I$5,Data[#Headers],0))</f>
        <v>297402</v>
      </c>
      <c r="K134" s="69">
        <f>INDEX('Payment Total'!$A$7:$H$333,MATCH('Payment by Source'!$A134,'Payment Total'!$A$7:$A$333,0),3)-I134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2210611</v>
      </c>
      <c r="V134" s="155">
        <f t="shared" si="4"/>
        <v>221061</v>
      </c>
      <c r="W134" s="155">
        <f t="shared" si="5"/>
        <v>2210610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158434</v>
      </c>
      <c r="I135" s="22">
        <f>INDEX(Data[],MATCH($A135,Data[Dist],0),MATCH(I$5,Data[#Headers],0))</f>
        <v>203211</v>
      </c>
      <c r="K135" s="69">
        <f>INDEX('Payment Total'!$A$7:$H$333,MATCH('Payment by Source'!$A135,'Payment Total'!$A$7:$A$333,0),3)-I135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1584344</v>
      </c>
      <c r="V135" s="155">
        <f t="shared" ref="V135:V198" si="7">ROUND(U135/10,0)</f>
        <v>158434</v>
      </c>
      <c r="W135" s="155">
        <f t="shared" ref="W135:W198" si="8">V135*10</f>
        <v>1584340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81193</v>
      </c>
      <c r="I136" s="22">
        <f>INDEX(Data[],MATCH($A136,Data[Dist],0),MATCH(I$5,Data[#Headers],0))</f>
        <v>108237</v>
      </c>
      <c r="K136" s="69">
        <f>INDEX('Payment Total'!$A$7:$H$333,MATCH('Payment by Source'!$A136,'Payment Total'!$A$7:$A$333,0),3)-I136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811932</v>
      </c>
      <c r="V136" s="155">
        <f t="shared" si="7"/>
        <v>81193</v>
      </c>
      <c r="W136" s="155">
        <f t="shared" si="8"/>
        <v>811930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631450</v>
      </c>
      <c r="I137" s="22">
        <f>INDEX(Data[],MATCH($A137,Data[Dist],0),MATCH(I$5,Data[#Headers],0))</f>
        <v>781234</v>
      </c>
      <c r="K137" s="69">
        <f>INDEX('Payment Total'!$A$7:$H$333,MATCH('Payment by Source'!$A137,'Payment Total'!$A$7:$A$333,0),3)-I137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6314505</v>
      </c>
      <c r="V137" s="155">
        <f t="shared" si="7"/>
        <v>631451</v>
      </c>
      <c r="W137" s="155">
        <f t="shared" si="8"/>
        <v>6314510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674468</v>
      </c>
      <c r="I138" s="22">
        <f>INDEX(Data[],MATCH($A138,Data[Dist],0),MATCH(I$5,Data[#Headers],0))</f>
        <v>847387</v>
      </c>
      <c r="K138" s="69">
        <f>INDEX('Payment Total'!$A$7:$H$333,MATCH('Payment by Source'!$A138,'Payment Total'!$A$7:$A$333,0),3)-I138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6744686</v>
      </c>
      <c r="V138" s="155">
        <f t="shared" si="7"/>
        <v>674469</v>
      </c>
      <c r="W138" s="155">
        <f t="shared" si="8"/>
        <v>6744690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59358</v>
      </c>
      <c r="I139" s="22">
        <f>INDEX(Data[],MATCH($A139,Data[Dist],0),MATCH(I$5,Data[#Headers],0))</f>
        <v>100519</v>
      </c>
      <c r="K139" s="69">
        <f>INDEX('Payment Total'!$A$7:$H$333,MATCH('Payment by Source'!$A139,'Payment Total'!$A$7:$A$333,0),3)-I139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593582</v>
      </c>
      <c r="V139" s="155">
        <f t="shared" si="7"/>
        <v>59358</v>
      </c>
      <c r="W139" s="155">
        <f t="shared" si="8"/>
        <v>593580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224358</v>
      </c>
      <c r="I140" s="22">
        <f>INDEX(Data[],MATCH($A140,Data[Dist],0),MATCH(I$5,Data[#Headers],0))</f>
        <v>306067</v>
      </c>
      <c r="K140" s="69">
        <f>INDEX('Payment Total'!$A$7:$H$333,MATCH('Payment by Source'!$A140,'Payment Total'!$A$7:$A$333,0),3)-I140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2243591</v>
      </c>
      <c r="V140" s="155">
        <f t="shared" si="7"/>
        <v>224359</v>
      </c>
      <c r="W140" s="155">
        <f t="shared" si="8"/>
        <v>2243590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261009</v>
      </c>
      <c r="I141" s="22">
        <f>INDEX(Data[],MATCH($A141,Data[Dist],0),MATCH(I$5,Data[#Headers],0))</f>
        <v>341377</v>
      </c>
      <c r="K141" s="69">
        <f>INDEX('Payment Total'!$A$7:$H$333,MATCH('Payment by Source'!$A141,'Payment Total'!$A$7:$A$333,0),3)-I141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2610097</v>
      </c>
      <c r="V141" s="155">
        <f t="shared" si="7"/>
        <v>261010</v>
      </c>
      <c r="W141" s="155">
        <f t="shared" si="8"/>
        <v>2610100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229321</v>
      </c>
      <c r="I142" s="22">
        <f>INDEX(Data[],MATCH($A142,Data[Dist],0),MATCH(I$5,Data[#Headers],0))</f>
        <v>301803</v>
      </c>
      <c r="K142" s="69">
        <f>INDEX('Payment Total'!$A$7:$H$333,MATCH('Payment by Source'!$A142,'Payment Total'!$A$7:$A$333,0),3)-I142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2293221</v>
      </c>
      <c r="V142" s="155">
        <f t="shared" si="7"/>
        <v>229322</v>
      </c>
      <c r="W142" s="155">
        <f t="shared" si="8"/>
        <v>2293220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538211</v>
      </c>
      <c r="I143" s="22">
        <f>INDEX(Data[],MATCH($A143,Data[Dist],0),MATCH(I$5,Data[#Headers],0))</f>
        <v>687164</v>
      </c>
      <c r="K143" s="69">
        <f>INDEX('Payment Total'!$A$7:$H$333,MATCH('Payment by Source'!$A143,'Payment Total'!$A$7:$A$333,0),3)-I143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5382113</v>
      </c>
      <c r="V143" s="155">
        <f t="shared" si="7"/>
        <v>538211</v>
      </c>
      <c r="W143" s="155">
        <f t="shared" si="8"/>
        <v>5382110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137809</v>
      </c>
      <c r="I144" s="22">
        <f>INDEX(Data[],MATCH($A144,Data[Dist],0),MATCH(I$5,Data[#Headers],0))</f>
        <v>191754</v>
      </c>
      <c r="K144" s="69">
        <f>INDEX('Payment Total'!$A$7:$H$333,MATCH('Payment by Source'!$A144,'Payment Total'!$A$7:$A$333,0),3)-I144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1378099</v>
      </c>
      <c r="V144" s="155">
        <f t="shared" si="7"/>
        <v>137810</v>
      </c>
      <c r="W144" s="155">
        <f t="shared" si="8"/>
        <v>1378100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382200</v>
      </c>
      <c r="I145" s="22">
        <f>INDEX(Data[],MATCH($A145,Data[Dist],0),MATCH(I$5,Data[#Headers],0))</f>
        <v>471074</v>
      </c>
      <c r="K145" s="69">
        <f>INDEX('Payment Total'!$A$7:$H$333,MATCH('Payment by Source'!$A145,'Payment Total'!$A$7:$A$333,0),3)-I145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3822006</v>
      </c>
      <c r="V145" s="155">
        <f t="shared" si="7"/>
        <v>382201</v>
      </c>
      <c r="W145" s="155">
        <f t="shared" si="8"/>
        <v>3822010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611444</v>
      </c>
      <c r="I146" s="22">
        <f>INDEX(Data[],MATCH($A146,Data[Dist],0),MATCH(I$5,Data[#Headers],0))</f>
        <v>777856</v>
      </c>
      <c r="K146" s="69">
        <f>INDEX('Payment Total'!$A$7:$H$333,MATCH('Payment by Source'!$A146,'Payment Total'!$A$7:$A$333,0),3)-I146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6114440</v>
      </c>
      <c r="V146" s="155">
        <f t="shared" si="7"/>
        <v>611444</v>
      </c>
      <c r="W146" s="155">
        <f t="shared" si="8"/>
        <v>6114440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752576</v>
      </c>
      <c r="I147" s="22">
        <f>INDEX(Data[],MATCH($A147,Data[Dist],0),MATCH(I$5,Data[#Headers],0))</f>
        <v>944483</v>
      </c>
      <c r="K147" s="69">
        <f>INDEX('Payment Total'!$A$7:$H$333,MATCH('Payment by Source'!$A147,'Payment Total'!$A$7:$A$333,0),3)-I147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7525757</v>
      </c>
      <c r="V147" s="155">
        <f t="shared" si="7"/>
        <v>752576</v>
      </c>
      <c r="W147" s="155">
        <f t="shared" si="8"/>
        <v>7525760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2004399</v>
      </c>
      <c r="I148" s="22">
        <f>INDEX(Data[],MATCH($A148,Data[Dist],0),MATCH(I$5,Data[#Headers],0))</f>
        <v>2410208</v>
      </c>
      <c r="K148" s="69">
        <f>INDEX('Payment Total'!$A$7:$H$333,MATCH('Payment by Source'!$A148,'Payment Total'!$A$7:$A$333,0),3)-I148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20043995</v>
      </c>
      <c r="V148" s="155">
        <f t="shared" si="7"/>
        <v>2004400</v>
      </c>
      <c r="W148" s="155">
        <f t="shared" si="8"/>
        <v>20044000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426330</v>
      </c>
      <c r="I149" s="22">
        <f>INDEX(Data[],MATCH($A149,Data[Dist],0),MATCH(I$5,Data[#Headers],0))</f>
        <v>530492</v>
      </c>
      <c r="K149" s="69">
        <f>INDEX('Payment Total'!$A$7:$H$333,MATCH('Payment by Source'!$A149,'Payment Total'!$A$7:$A$333,0),3)-I149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4263298</v>
      </c>
      <c r="V149" s="155">
        <f t="shared" si="7"/>
        <v>426330</v>
      </c>
      <c r="W149" s="155">
        <f t="shared" si="8"/>
        <v>4263300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6329317</v>
      </c>
      <c r="I150" s="22">
        <f>INDEX(Data[],MATCH($A150,Data[Dist],0),MATCH(I$5,Data[#Headers],0))</f>
        <v>8043165</v>
      </c>
      <c r="K150" s="69">
        <f>INDEX('Payment Total'!$A$7:$H$333,MATCH('Payment by Source'!$A150,'Payment Total'!$A$7:$A$333,0),3)-I150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63293170</v>
      </c>
      <c r="V150" s="155">
        <f t="shared" si="7"/>
        <v>6329317</v>
      </c>
      <c r="W150" s="155">
        <f t="shared" si="8"/>
        <v>63293170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548204</v>
      </c>
      <c r="I151" s="22">
        <f>INDEX(Data[],MATCH($A151,Data[Dist],0),MATCH(I$5,Data[#Headers],0))</f>
        <v>682889</v>
      </c>
      <c r="K151" s="69">
        <f>INDEX('Payment Total'!$A$7:$H$333,MATCH('Payment by Source'!$A151,'Payment Total'!$A$7:$A$333,0),3)-I151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5482048</v>
      </c>
      <c r="V151" s="155">
        <f t="shared" si="7"/>
        <v>548205</v>
      </c>
      <c r="W151" s="155">
        <f t="shared" si="8"/>
        <v>5482050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285193</v>
      </c>
      <c r="I152" s="22">
        <f>INDEX(Data[],MATCH($A152,Data[Dist],0),MATCH(I$5,Data[#Headers],0))</f>
        <v>350897</v>
      </c>
      <c r="K152" s="69">
        <f>INDEX('Payment Total'!$A$7:$H$333,MATCH('Payment by Source'!$A152,'Payment Total'!$A$7:$A$333,0),3)-I152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2851918</v>
      </c>
      <c r="V152" s="155">
        <f t="shared" si="7"/>
        <v>285192</v>
      </c>
      <c r="W152" s="155">
        <f t="shared" si="8"/>
        <v>2851920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279642</v>
      </c>
      <c r="I153" s="22">
        <f>INDEX(Data[],MATCH($A153,Data[Dist],0),MATCH(I$5,Data[#Headers],0))</f>
        <v>371381</v>
      </c>
      <c r="K153" s="69">
        <f>INDEX('Payment Total'!$A$7:$H$333,MATCH('Payment by Source'!$A153,'Payment Total'!$A$7:$A$333,0),3)-I153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2796421</v>
      </c>
      <c r="V153" s="155">
        <f t="shared" si="7"/>
        <v>279642</v>
      </c>
      <c r="W153" s="155">
        <f t="shared" si="8"/>
        <v>2796420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232220</v>
      </c>
      <c r="I154" s="22">
        <f>INDEX(Data[],MATCH($A154,Data[Dist],0),MATCH(I$5,Data[#Headers],0))</f>
        <v>290367</v>
      </c>
      <c r="K154" s="69">
        <f>INDEX('Payment Total'!$A$7:$H$333,MATCH('Payment by Source'!$A154,'Payment Total'!$A$7:$A$333,0),3)-I154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2322201</v>
      </c>
      <c r="V154" s="155">
        <f t="shared" si="7"/>
        <v>232220</v>
      </c>
      <c r="W154" s="155">
        <f t="shared" si="8"/>
        <v>2322200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548468</v>
      </c>
      <c r="I155" s="22">
        <f>INDEX(Data[],MATCH($A155,Data[Dist],0),MATCH(I$5,Data[#Headers],0))</f>
        <v>709081</v>
      </c>
      <c r="K155" s="69">
        <f>INDEX('Payment Total'!$A$7:$H$333,MATCH('Payment by Source'!$A155,'Payment Total'!$A$7:$A$333,0),3)-I155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5484680</v>
      </c>
      <c r="V155" s="155">
        <f t="shared" si="7"/>
        <v>548468</v>
      </c>
      <c r="W155" s="155">
        <f t="shared" si="8"/>
        <v>5484680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471903</v>
      </c>
      <c r="I156" s="22">
        <f>INDEX(Data[],MATCH($A156,Data[Dist],0),MATCH(I$5,Data[#Headers],0))</f>
        <v>566415</v>
      </c>
      <c r="K156" s="69">
        <f>INDEX('Payment Total'!$A$7:$H$333,MATCH('Payment by Source'!$A156,'Payment Total'!$A$7:$A$333,0),3)-I156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4719026</v>
      </c>
      <c r="V156" s="155">
        <f t="shared" si="7"/>
        <v>471903</v>
      </c>
      <c r="W156" s="155">
        <f t="shared" si="8"/>
        <v>4719030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3584155</v>
      </c>
      <c r="I157" s="22">
        <f>INDEX(Data[],MATCH($A157,Data[Dist],0),MATCH(I$5,Data[#Headers],0))</f>
        <v>4422226</v>
      </c>
      <c r="K157" s="69">
        <f>INDEX('Payment Total'!$A$7:$H$333,MATCH('Payment by Source'!$A157,'Payment Total'!$A$7:$A$333,0),3)-I157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35841561</v>
      </c>
      <c r="V157" s="155">
        <f t="shared" si="7"/>
        <v>3584156</v>
      </c>
      <c r="W157" s="155">
        <f t="shared" si="8"/>
        <v>35841560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1281923</v>
      </c>
      <c r="I158" s="22">
        <f>INDEX(Data[],MATCH($A158,Data[Dist],0),MATCH(I$5,Data[#Headers],0))</f>
        <v>1523177</v>
      </c>
      <c r="K158" s="69">
        <f>INDEX('Payment Total'!$A$7:$H$333,MATCH('Payment by Source'!$A158,'Payment Total'!$A$7:$A$333,0),3)-I158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12819241</v>
      </c>
      <c r="V158" s="155">
        <f t="shared" si="7"/>
        <v>1281924</v>
      </c>
      <c r="W158" s="155">
        <f t="shared" si="8"/>
        <v>12819240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154228</v>
      </c>
      <c r="I159" s="22">
        <f>INDEX(Data[],MATCH($A159,Data[Dist],0),MATCH(I$5,Data[#Headers],0))</f>
        <v>198706</v>
      </c>
      <c r="K159" s="69">
        <f>INDEX('Payment Total'!$A$7:$H$333,MATCH('Payment by Source'!$A159,'Payment Total'!$A$7:$A$333,0),3)-I159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1542275</v>
      </c>
      <c r="V159" s="155">
        <f t="shared" si="7"/>
        <v>154228</v>
      </c>
      <c r="W159" s="155">
        <f t="shared" si="8"/>
        <v>1542280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225915</v>
      </c>
      <c r="I160" s="22">
        <f>INDEX(Data[],MATCH($A160,Data[Dist],0),MATCH(I$5,Data[#Headers],0))</f>
        <v>280439</v>
      </c>
      <c r="K160" s="69">
        <f>INDEX('Payment Total'!$A$7:$H$333,MATCH('Payment by Source'!$A160,'Payment Total'!$A$7:$A$333,0),3)-I160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2259146</v>
      </c>
      <c r="V160" s="155">
        <f t="shared" si="7"/>
        <v>225915</v>
      </c>
      <c r="W160" s="155">
        <f t="shared" si="8"/>
        <v>2259150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1058850</v>
      </c>
      <c r="I161" s="22">
        <f>INDEX(Data[],MATCH($A161,Data[Dist],0),MATCH(I$5,Data[#Headers],0))</f>
        <v>1284875</v>
      </c>
      <c r="K161" s="69">
        <f>INDEX('Payment Total'!$A$7:$H$333,MATCH('Payment by Source'!$A161,'Payment Total'!$A$7:$A$333,0),3)-I161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10588504</v>
      </c>
      <c r="V161" s="155">
        <f t="shared" si="7"/>
        <v>1058850</v>
      </c>
      <c r="W161" s="155">
        <f t="shared" si="8"/>
        <v>10588500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252678</v>
      </c>
      <c r="I162" s="22">
        <f>INDEX(Data[],MATCH($A162,Data[Dist],0),MATCH(I$5,Data[#Headers],0))</f>
        <v>333190</v>
      </c>
      <c r="K162" s="69">
        <f>INDEX('Payment Total'!$A$7:$H$333,MATCH('Payment by Source'!$A162,'Payment Total'!$A$7:$A$333,0),3)-I162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2526780</v>
      </c>
      <c r="V162" s="155">
        <f t="shared" si="7"/>
        <v>252678</v>
      </c>
      <c r="W162" s="155">
        <f t="shared" si="8"/>
        <v>2526780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198681</v>
      </c>
      <c r="I163" s="22">
        <f>INDEX(Data[],MATCH($A163,Data[Dist],0),MATCH(I$5,Data[#Headers],0))</f>
        <v>239872</v>
      </c>
      <c r="K163" s="69">
        <f>INDEX('Payment Total'!$A$7:$H$333,MATCH('Payment by Source'!$A163,'Payment Total'!$A$7:$A$333,0),3)-I163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1986808</v>
      </c>
      <c r="V163" s="155">
        <f t="shared" si="7"/>
        <v>198681</v>
      </c>
      <c r="W163" s="155">
        <f t="shared" si="8"/>
        <v>1986810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118471</v>
      </c>
      <c r="I164" s="22">
        <f>INDEX(Data[],MATCH($A164,Data[Dist],0),MATCH(I$5,Data[#Headers],0))</f>
        <v>156887</v>
      </c>
      <c r="K164" s="69">
        <f>INDEX('Payment Total'!$A$7:$H$333,MATCH('Payment by Source'!$A164,'Payment Total'!$A$7:$A$333,0),3)-I164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1184729</v>
      </c>
      <c r="V164" s="155">
        <f t="shared" si="7"/>
        <v>118473</v>
      </c>
      <c r="W164" s="155">
        <f t="shared" si="8"/>
        <v>1184730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296456</v>
      </c>
      <c r="I165" s="22">
        <f>INDEX(Data[],MATCH($A165,Data[Dist],0),MATCH(I$5,Data[#Headers],0))</f>
        <v>374503</v>
      </c>
      <c r="K165" s="69">
        <f>INDEX('Payment Total'!$A$7:$H$333,MATCH('Payment by Source'!$A165,'Payment Total'!$A$7:$A$333,0),3)-I165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2964554</v>
      </c>
      <c r="V165" s="155">
        <f t="shared" si="7"/>
        <v>296455</v>
      </c>
      <c r="W165" s="155">
        <f t="shared" si="8"/>
        <v>2964550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244606</v>
      </c>
      <c r="I166" s="22">
        <f>INDEX(Data[],MATCH($A166,Data[Dist],0),MATCH(I$5,Data[#Headers],0))</f>
        <v>321291</v>
      </c>
      <c r="K166" s="69">
        <f>INDEX('Payment Total'!$A$7:$H$333,MATCH('Payment by Source'!$A166,'Payment Total'!$A$7:$A$333,0),3)-I166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2446073</v>
      </c>
      <c r="V166" s="155">
        <f t="shared" si="7"/>
        <v>244607</v>
      </c>
      <c r="W166" s="155">
        <f t="shared" si="8"/>
        <v>2446070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1130810</v>
      </c>
      <c r="I167" s="22">
        <f>INDEX(Data[],MATCH($A167,Data[Dist],0),MATCH(I$5,Data[#Headers],0))</f>
        <v>1410666</v>
      </c>
      <c r="K167" s="69">
        <f>INDEX('Payment Total'!$A$7:$H$333,MATCH('Payment by Source'!$A167,'Payment Total'!$A$7:$A$333,0),3)-I167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11308100</v>
      </c>
      <c r="V167" s="155">
        <f t="shared" si="7"/>
        <v>1130810</v>
      </c>
      <c r="W167" s="155">
        <f t="shared" si="8"/>
        <v>11308100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232601</v>
      </c>
      <c r="I168" s="22">
        <f>INDEX(Data[],MATCH($A168,Data[Dist],0),MATCH(I$5,Data[#Headers],0))</f>
        <v>297778</v>
      </c>
      <c r="K168" s="69">
        <f>INDEX('Payment Total'!$A$7:$H$333,MATCH('Payment by Source'!$A168,'Payment Total'!$A$7:$A$333,0),3)-I168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2326011</v>
      </c>
      <c r="V168" s="155">
        <f t="shared" si="7"/>
        <v>232601</v>
      </c>
      <c r="W168" s="155">
        <f t="shared" si="8"/>
        <v>2326010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1067037</v>
      </c>
      <c r="I169" s="22">
        <f>INDEX(Data[],MATCH($A169,Data[Dist],0),MATCH(I$5,Data[#Headers],0))</f>
        <v>1373058</v>
      </c>
      <c r="K169" s="69">
        <f>INDEX('Payment Total'!$A$7:$H$333,MATCH('Payment by Source'!$A169,'Payment Total'!$A$7:$A$333,0),3)-I169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10670362</v>
      </c>
      <c r="V169" s="155">
        <f t="shared" si="7"/>
        <v>1067036</v>
      </c>
      <c r="W169" s="155">
        <f t="shared" si="8"/>
        <v>10670360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356941</v>
      </c>
      <c r="I170" s="22">
        <f>INDEX(Data[],MATCH($A170,Data[Dist],0),MATCH(I$5,Data[#Headers],0))</f>
        <v>447495</v>
      </c>
      <c r="K170" s="69">
        <f>INDEX('Payment Total'!$A$7:$H$333,MATCH('Payment by Source'!$A170,'Payment Total'!$A$7:$A$333,0),3)-I170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3569417</v>
      </c>
      <c r="V170" s="155">
        <f t="shared" si="7"/>
        <v>356942</v>
      </c>
      <c r="W170" s="155">
        <f t="shared" si="8"/>
        <v>3569420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4051254</v>
      </c>
      <c r="I171" s="22">
        <f>INDEX(Data[],MATCH($A171,Data[Dist],0),MATCH(I$5,Data[#Headers],0))</f>
        <v>4944379</v>
      </c>
      <c r="K171" s="69">
        <f>INDEX('Payment Total'!$A$7:$H$333,MATCH('Payment by Source'!$A171,'Payment Total'!$A$7:$A$333,0),3)-I171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40512543</v>
      </c>
      <c r="V171" s="155">
        <f t="shared" si="7"/>
        <v>4051254</v>
      </c>
      <c r="W171" s="155">
        <f t="shared" si="8"/>
        <v>40512540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360892</v>
      </c>
      <c r="I172" s="22">
        <f>INDEX(Data[],MATCH($A172,Data[Dist],0),MATCH(I$5,Data[#Headers],0))</f>
        <v>446366</v>
      </c>
      <c r="K172" s="69">
        <f>INDEX('Payment Total'!$A$7:$H$333,MATCH('Payment by Source'!$A172,'Payment Total'!$A$7:$A$333,0),3)-I172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3608931</v>
      </c>
      <c r="V172" s="155">
        <f t="shared" si="7"/>
        <v>360893</v>
      </c>
      <c r="W172" s="155">
        <f t="shared" si="8"/>
        <v>3608930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279515</v>
      </c>
      <c r="I173" s="22">
        <f>INDEX(Data[],MATCH($A173,Data[Dist],0),MATCH(I$5,Data[#Headers],0))</f>
        <v>354706</v>
      </c>
      <c r="K173" s="69">
        <f>INDEX('Payment Total'!$A$7:$H$333,MATCH('Payment by Source'!$A173,'Payment Total'!$A$7:$A$333,0),3)-I173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2795138</v>
      </c>
      <c r="V173" s="155">
        <f t="shared" si="7"/>
        <v>279514</v>
      </c>
      <c r="W173" s="155">
        <f t="shared" si="8"/>
        <v>2795140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168911</v>
      </c>
      <c r="I174" s="22">
        <f>INDEX(Data[],MATCH($A174,Data[Dist],0),MATCH(I$5,Data[#Headers],0))</f>
        <v>219877</v>
      </c>
      <c r="K174" s="69">
        <f>INDEX('Payment Total'!$A$7:$H$333,MATCH('Payment by Source'!$A174,'Payment Total'!$A$7:$A$333,0),3)-I174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1689097</v>
      </c>
      <c r="V174" s="155">
        <f t="shared" si="7"/>
        <v>168910</v>
      </c>
      <c r="W174" s="155">
        <f t="shared" si="8"/>
        <v>1689100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354602</v>
      </c>
      <c r="I175" s="22">
        <f>INDEX(Data[],MATCH($A175,Data[Dist],0),MATCH(I$5,Data[#Headers],0))</f>
        <v>453319</v>
      </c>
      <c r="K175" s="69">
        <f>INDEX('Payment Total'!$A$7:$H$333,MATCH('Payment by Source'!$A175,'Payment Total'!$A$7:$A$333,0),3)-I175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3546020</v>
      </c>
      <c r="V175" s="155">
        <f t="shared" si="7"/>
        <v>354602</v>
      </c>
      <c r="W175" s="155">
        <f t="shared" si="8"/>
        <v>3546020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16795</v>
      </c>
      <c r="I176" s="22">
        <f>INDEX(Data[],MATCH($A176,Data[Dist],0),MATCH(I$5,Data[#Headers],0))</f>
        <v>37021</v>
      </c>
      <c r="K176" s="69">
        <f>INDEX('Payment Total'!$A$7:$H$333,MATCH('Payment by Source'!$A176,'Payment Total'!$A$7:$A$333,0),3)-I176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167958</v>
      </c>
      <c r="V176" s="155">
        <f t="shared" si="7"/>
        <v>16796</v>
      </c>
      <c r="W176" s="155">
        <f t="shared" si="8"/>
        <v>167960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196418</v>
      </c>
      <c r="I177" s="22">
        <f>INDEX(Data[],MATCH($A177,Data[Dist],0),MATCH(I$5,Data[#Headers],0))</f>
        <v>259852</v>
      </c>
      <c r="K177" s="69">
        <f>INDEX('Payment Total'!$A$7:$H$333,MATCH('Payment by Source'!$A177,'Payment Total'!$A$7:$A$333,0),3)-I177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1964180</v>
      </c>
      <c r="V177" s="155">
        <f t="shared" si="7"/>
        <v>196418</v>
      </c>
      <c r="W177" s="155">
        <f t="shared" si="8"/>
        <v>1964180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419279</v>
      </c>
      <c r="I178" s="22">
        <f>INDEX(Data[],MATCH($A178,Data[Dist],0),MATCH(I$5,Data[#Headers],0))</f>
        <v>503788</v>
      </c>
      <c r="K178" s="69">
        <f>INDEX('Payment Total'!$A$7:$H$333,MATCH('Payment by Source'!$A178,'Payment Total'!$A$7:$A$333,0),3)-I178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4192792</v>
      </c>
      <c r="V178" s="155">
        <f t="shared" si="7"/>
        <v>419279</v>
      </c>
      <c r="W178" s="155">
        <f t="shared" si="8"/>
        <v>4192790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236878</v>
      </c>
      <c r="I179" s="22">
        <f>INDEX(Data[],MATCH($A179,Data[Dist],0),MATCH(I$5,Data[#Headers],0))</f>
        <v>309349</v>
      </c>
      <c r="K179" s="69">
        <f>INDEX('Payment Total'!$A$7:$H$333,MATCH('Payment by Source'!$A179,'Payment Total'!$A$7:$A$333,0),3)-I179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2368791</v>
      </c>
      <c r="V179" s="155">
        <f t="shared" si="7"/>
        <v>236879</v>
      </c>
      <c r="W179" s="155">
        <f t="shared" si="8"/>
        <v>2368790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232065</v>
      </c>
      <c r="I180" s="22">
        <f>INDEX(Data[],MATCH($A180,Data[Dist],0),MATCH(I$5,Data[#Headers],0))</f>
        <v>319105</v>
      </c>
      <c r="K180" s="69">
        <f>INDEX('Payment Total'!$A$7:$H$333,MATCH('Payment by Source'!$A180,'Payment Total'!$A$7:$A$333,0),3)-I180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2320642</v>
      </c>
      <c r="V180" s="155">
        <f t="shared" si="7"/>
        <v>232064</v>
      </c>
      <c r="W180" s="155">
        <f t="shared" si="8"/>
        <v>2320640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224278</v>
      </c>
      <c r="I181" s="22">
        <f>INDEX(Data[],MATCH($A181,Data[Dist],0),MATCH(I$5,Data[#Headers],0))</f>
        <v>299110</v>
      </c>
      <c r="K181" s="69">
        <f>INDEX('Payment Total'!$A$7:$H$333,MATCH('Payment by Source'!$A181,'Payment Total'!$A$7:$A$333,0),3)-I181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2242782</v>
      </c>
      <c r="V181" s="155">
        <f t="shared" si="7"/>
        <v>224278</v>
      </c>
      <c r="W181" s="155">
        <f t="shared" si="8"/>
        <v>2242780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782368</v>
      </c>
      <c r="I182" s="22">
        <f>INDEX(Data[],MATCH($A182,Data[Dist],0),MATCH(I$5,Data[#Headers],0))</f>
        <v>954894</v>
      </c>
      <c r="K182" s="69">
        <f>INDEX('Payment Total'!$A$7:$H$333,MATCH('Payment by Source'!$A182,'Payment Total'!$A$7:$A$333,0),3)-I182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7823671</v>
      </c>
      <c r="V182" s="155">
        <f t="shared" si="7"/>
        <v>782367</v>
      </c>
      <c r="W182" s="155">
        <f t="shared" si="8"/>
        <v>7823670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267349</v>
      </c>
      <c r="I183" s="22">
        <f>INDEX(Data[],MATCH($A183,Data[Dist],0),MATCH(I$5,Data[#Headers],0))</f>
        <v>357552</v>
      </c>
      <c r="K183" s="69">
        <f>INDEX('Payment Total'!$A$7:$H$333,MATCH('Payment by Source'!$A183,'Payment Total'!$A$7:$A$333,0),3)-I183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2673492</v>
      </c>
      <c r="V183" s="155">
        <f t="shared" si="7"/>
        <v>267349</v>
      </c>
      <c r="W183" s="155">
        <f t="shared" si="8"/>
        <v>2673490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125985</v>
      </c>
      <c r="I184" s="22">
        <f>INDEX(Data[],MATCH($A184,Data[Dist],0),MATCH(I$5,Data[#Headers],0))</f>
        <v>181867</v>
      </c>
      <c r="K184" s="69">
        <f>INDEX('Payment Total'!$A$7:$H$333,MATCH('Payment by Source'!$A184,'Payment Total'!$A$7:$A$333,0),3)-I184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1259848</v>
      </c>
      <c r="V184" s="155">
        <f t="shared" si="7"/>
        <v>125985</v>
      </c>
      <c r="W184" s="155">
        <f t="shared" si="8"/>
        <v>1259850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1163489</v>
      </c>
      <c r="I185" s="22">
        <f>INDEX(Data[],MATCH($A185,Data[Dist],0),MATCH(I$5,Data[#Headers],0))</f>
        <v>1416339</v>
      </c>
      <c r="K185" s="69">
        <f>INDEX('Payment Total'!$A$7:$H$333,MATCH('Payment by Source'!$A185,'Payment Total'!$A$7:$A$333,0),3)-I185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11634886</v>
      </c>
      <c r="V185" s="155">
        <f t="shared" si="7"/>
        <v>1163489</v>
      </c>
      <c r="W185" s="155">
        <f t="shared" si="8"/>
        <v>11634890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3554342</v>
      </c>
      <c r="I186" s="22">
        <f>INDEX(Data[],MATCH($A186,Data[Dist],0),MATCH(I$5,Data[#Headers],0))</f>
        <v>4227330</v>
      </c>
      <c r="K186" s="69">
        <f>INDEX('Payment Total'!$A$7:$H$333,MATCH('Payment by Source'!$A186,'Payment Total'!$A$7:$A$333,0),3)-I186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35543437</v>
      </c>
      <c r="V186" s="155">
        <f t="shared" si="7"/>
        <v>3554344</v>
      </c>
      <c r="W186" s="155">
        <f t="shared" si="8"/>
        <v>35543440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252888</v>
      </c>
      <c r="I187" s="22">
        <f>INDEX(Data[],MATCH($A187,Data[Dist],0),MATCH(I$5,Data[#Headers],0))</f>
        <v>317580</v>
      </c>
      <c r="K187" s="69">
        <f>INDEX('Payment Total'!$A$7:$H$333,MATCH('Payment by Source'!$A187,'Payment Total'!$A$7:$A$333,0),3)-I187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2528891</v>
      </c>
      <c r="V187" s="155">
        <f t="shared" si="7"/>
        <v>252889</v>
      </c>
      <c r="W187" s="155">
        <f t="shared" si="8"/>
        <v>2528890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1866973</v>
      </c>
      <c r="I188" s="22">
        <f>INDEX(Data[],MATCH($A188,Data[Dist],0),MATCH(I$5,Data[#Headers],0))</f>
        <v>2307793</v>
      </c>
      <c r="K188" s="69">
        <f>INDEX('Payment Total'!$A$7:$H$333,MATCH('Payment by Source'!$A188,'Payment Total'!$A$7:$A$333,0),3)-I188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18669739</v>
      </c>
      <c r="V188" s="155">
        <f t="shared" si="7"/>
        <v>1866974</v>
      </c>
      <c r="W188" s="155">
        <f t="shared" si="8"/>
        <v>18669740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694810</v>
      </c>
      <c r="I189" s="22">
        <f>INDEX(Data[],MATCH($A189,Data[Dist],0),MATCH(I$5,Data[#Headers],0))</f>
        <v>879918</v>
      </c>
      <c r="K189" s="69">
        <f>INDEX('Payment Total'!$A$7:$H$333,MATCH('Payment by Source'!$A189,'Payment Total'!$A$7:$A$333,0),3)-I189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6948096</v>
      </c>
      <c r="V189" s="155">
        <f t="shared" si="7"/>
        <v>694810</v>
      </c>
      <c r="W189" s="155">
        <f t="shared" si="8"/>
        <v>6948100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381022</v>
      </c>
      <c r="I190" s="22">
        <f>INDEX(Data[],MATCH($A190,Data[Dist],0),MATCH(I$5,Data[#Headers],0))</f>
        <v>472080</v>
      </c>
      <c r="K190" s="69">
        <f>INDEX('Payment Total'!$A$7:$H$333,MATCH('Payment by Source'!$A190,'Payment Total'!$A$7:$A$333,0),3)-I190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3810219</v>
      </c>
      <c r="V190" s="155">
        <f t="shared" si="7"/>
        <v>381022</v>
      </c>
      <c r="W190" s="155">
        <f t="shared" si="8"/>
        <v>3810220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210538</v>
      </c>
      <c r="I191" s="22">
        <f>INDEX(Data[],MATCH($A191,Data[Dist],0),MATCH(I$5,Data[#Headers],0))</f>
        <v>258858</v>
      </c>
      <c r="K191" s="69">
        <f>INDEX('Payment Total'!$A$7:$H$333,MATCH('Payment by Source'!$A191,'Payment Total'!$A$7:$A$333,0),3)-I191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2105383</v>
      </c>
      <c r="V191" s="155">
        <f t="shared" si="7"/>
        <v>210538</v>
      </c>
      <c r="W191" s="155">
        <f t="shared" si="8"/>
        <v>2105380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232429</v>
      </c>
      <c r="I192" s="22">
        <f>INDEX(Data[],MATCH($A192,Data[Dist],0),MATCH(I$5,Data[#Headers],0))</f>
        <v>299381</v>
      </c>
      <c r="K192" s="69">
        <f>INDEX('Payment Total'!$A$7:$H$333,MATCH('Payment by Source'!$A192,'Payment Total'!$A$7:$A$333,0),3)-I192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2324290</v>
      </c>
      <c r="V192" s="155">
        <f t="shared" si="7"/>
        <v>232429</v>
      </c>
      <c r="W192" s="155">
        <f t="shared" si="8"/>
        <v>2324290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648522</v>
      </c>
      <c r="I193" s="22">
        <f>INDEX(Data[],MATCH($A193,Data[Dist],0),MATCH(I$5,Data[#Headers],0))</f>
        <v>814614</v>
      </c>
      <c r="K193" s="69">
        <f>INDEX('Payment Total'!$A$7:$H$333,MATCH('Payment by Source'!$A193,'Payment Total'!$A$7:$A$333,0),3)-I193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6485223</v>
      </c>
      <c r="V193" s="155">
        <f t="shared" si="7"/>
        <v>648522</v>
      </c>
      <c r="W193" s="155">
        <f t="shared" si="8"/>
        <v>6485220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394519</v>
      </c>
      <c r="I194" s="22">
        <f>INDEX(Data[],MATCH($A194,Data[Dist],0),MATCH(I$5,Data[#Headers],0))</f>
        <v>493955</v>
      </c>
      <c r="K194" s="69">
        <f>INDEX('Payment Total'!$A$7:$H$333,MATCH('Payment by Source'!$A194,'Payment Total'!$A$7:$A$333,0),3)-I194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3945194</v>
      </c>
      <c r="V194" s="155">
        <f t="shared" si="7"/>
        <v>394519</v>
      </c>
      <c r="W194" s="155">
        <f t="shared" si="8"/>
        <v>3945190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425971</v>
      </c>
      <c r="I195" s="22">
        <f>INDEX(Data[],MATCH($A195,Data[Dist],0),MATCH(I$5,Data[#Headers],0))</f>
        <v>531980</v>
      </c>
      <c r="K195" s="69">
        <f>INDEX('Payment Total'!$A$7:$H$333,MATCH('Payment by Source'!$A195,'Payment Total'!$A$7:$A$333,0),3)-I195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4259721</v>
      </c>
      <c r="V195" s="155">
        <f t="shared" si="7"/>
        <v>425972</v>
      </c>
      <c r="W195" s="155">
        <f t="shared" si="8"/>
        <v>4259720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172387</v>
      </c>
      <c r="I196" s="22">
        <f>INDEX(Data[],MATCH($A196,Data[Dist],0),MATCH(I$5,Data[#Headers],0))</f>
        <v>236860</v>
      </c>
      <c r="K196" s="69">
        <f>INDEX('Payment Total'!$A$7:$H$333,MATCH('Payment by Source'!$A196,'Payment Total'!$A$7:$A$333,0),3)-I196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1723867</v>
      </c>
      <c r="V196" s="155">
        <f t="shared" si="7"/>
        <v>172387</v>
      </c>
      <c r="W196" s="155">
        <f t="shared" si="8"/>
        <v>1723870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479715</v>
      </c>
      <c r="I197" s="22">
        <f>INDEX(Data[],MATCH($A197,Data[Dist],0),MATCH(I$5,Data[#Headers],0))</f>
        <v>604058</v>
      </c>
      <c r="K197" s="69">
        <f>INDEX('Payment Total'!$A$7:$H$333,MATCH('Payment by Source'!$A197,'Payment Total'!$A$7:$A$333,0),3)-I197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4797151</v>
      </c>
      <c r="V197" s="155">
        <f t="shared" si="7"/>
        <v>479715</v>
      </c>
      <c r="W197" s="155">
        <f t="shared" si="8"/>
        <v>4797150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183556</v>
      </c>
      <c r="I198" s="22">
        <f>INDEX(Data[],MATCH($A198,Data[Dist],0),MATCH(I$5,Data[#Headers],0))</f>
        <v>232121</v>
      </c>
      <c r="K198" s="69">
        <f>INDEX('Payment Total'!$A$7:$H$333,MATCH('Payment by Source'!$A198,'Payment Total'!$A$7:$A$333,0),3)-I198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1835573</v>
      </c>
      <c r="V198" s="155">
        <f t="shared" si="7"/>
        <v>183557</v>
      </c>
      <c r="W198" s="155">
        <f t="shared" si="8"/>
        <v>1835570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131033</v>
      </c>
      <c r="I199" s="22">
        <f>INDEX(Data[],MATCH($A199,Data[Dist],0),MATCH(I$5,Data[#Headers],0))</f>
        <v>158655</v>
      </c>
      <c r="K199" s="69">
        <f>INDEX('Payment Total'!$A$7:$H$333,MATCH('Payment by Source'!$A199,'Payment Total'!$A$7:$A$333,0),3)-I199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1310329</v>
      </c>
      <c r="V199" s="155">
        <f t="shared" ref="V199:V262" si="10">ROUND(U199/10,0)</f>
        <v>131033</v>
      </c>
      <c r="W199" s="155">
        <f t="shared" ref="W199:W262" si="11">V199*10</f>
        <v>1310330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102004</v>
      </c>
      <c r="I200" s="22">
        <f>INDEX(Data[],MATCH($A200,Data[Dist],0),MATCH(I$5,Data[#Headers],0))</f>
        <v>128337</v>
      </c>
      <c r="K200" s="69">
        <f>INDEX('Payment Total'!$A$7:$H$333,MATCH('Payment by Source'!$A200,'Payment Total'!$A$7:$A$333,0),3)-I200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1020051</v>
      </c>
      <c r="V200" s="155">
        <f t="shared" si="10"/>
        <v>102005</v>
      </c>
      <c r="W200" s="155">
        <f t="shared" si="11"/>
        <v>1020050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104296</v>
      </c>
      <c r="I201" s="22">
        <f>INDEX(Data[],MATCH($A201,Data[Dist],0),MATCH(I$5,Data[#Headers],0))</f>
        <v>134926</v>
      </c>
      <c r="K201" s="69">
        <f>INDEX('Payment Total'!$A$7:$H$333,MATCH('Payment by Source'!$A201,'Payment Total'!$A$7:$A$333,0),3)-I201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1042957</v>
      </c>
      <c r="V201" s="155">
        <f t="shared" si="10"/>
        <v>104296</v>
      </c>
      <c r="W201" s="155">
        <f t="shared" si="11"/>
        <v>1042960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244863</v>
      </c>
      <c r="I202" s="22">
        <f>INDEX(Data[],MATCH($A202,Data[Dist],0),MATCH(I$5,Data[#Headers],0))</f>
        <v>332922</v>
      </c>
      <c r="K202" s="69">
        <f>INDEX('Payment Total'!$A$7:$H$333,MATCH('Payment by Source'!$A202,'Payment Total'!$A$7:$A$333,0),3)-I202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2448628</v>
      </c>
      <c r="V202" s="155">
        <f t="shared" si="10"/>
        <v>244863</v>
      </c>
      <c r="W202" s="155">
        <f t="shared" si="11"/>
        <v>2448630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1023967</v>
      </c>
      <c r="I203" s="22">
        <f>INDEX(Data[],MATCH($A203,Data[Dist],0),MATCH(I$5,Data[#Headers],0))</f>
        <v>1257849</v>
      </c>
      <c r="K203" s="69">
        <f>INDEX('Payment Total'!$A$7:$H$333,MATCH('Payment by Source'!$A203,'Payment Total'!$A$7:$A$333,0),3)-I203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10239678</v>
      </c>
      <c r="V203" s="155">
        <f t="shared" si="10"/>
        <v>1023968</v>
      </c>
      <c r="W203" s="155">
        <f t="shared" si="11"/>
        <v>10239680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591840</v>
      </c>
      <c r="I204" s="22">
        <f>INDEX(Data[],MATCH($A204,Data[Dist],0),MATCH(I$5,Data[#Headers],0))</f>
        <v>734749</v>
      </c>
      <c r="K204" s="69">
        <f>INDEX('Payment Total'!$A$7:$H$333,MATCH('Payment by Source'!$A204,'Payment Total'!$A$7:$A$333,0),3)-I204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5918420</v>
      </c>
      <c r="V204" s="155">
        <f t="shared" si="10"/>
        <v>591842</v>
      </c>
      <c r="W204" s="155">
        <f t="shared" si="11"/>
        <v>5918420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130956</v>
      </c>
      <c r="I205" s="22">
        <f>INDEX(Data[],MATCH($A205,Data[Dist],0),MATCH(I$5,Data[#Headers],0))</f>
        <v>163162</v>
      </c>
      <c r="K205" s="69">
        <f>INDEX('Payment Total'!$A$7:$H$333,MATCH('Payment by Source'!$A205,'Payment Total'!$A$7:$A$333,0),3)-I205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1309559</v>
      </c>
      <c r="V205" s="155">
        <f t="shared" si="10"/>
        <v>130956</v>
      </c>
      <c r="W205" s="155">
        <f t="shared" si="11"/>
        <v>1309560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2711957</v>
      </c>
      <c r="I206" s="22">
        <f>INDEX(Data[],MATCH($A206,Data[Dist],0),MATCH(I$5,Data[#Headers],0))</f>
        <v>3323931</v>
      </c>
      <c r="K206" s="69">
        <f>INDEX('Payment Total'!$A$7:$H$333,MATCH('Payment by Source'!$A206,'Payment Total'!$A$7:$A$333,0),3)-I206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27119574</v>
      </c>
      <c r="V206" s="155">
        <f t="shared" si="10"/>
        <v>2711957</v>
      </c>
      <c r="W206" s="155">
        <f t="shared" si="11"/>
        <v>27119570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299387</v>
      </c>
      <c r="I207" s="22">
        <f>INDEX(Data[],MATCH($A207,Data[Dist],0),MATCH(I$5,Data[#Headers],0))</f>
        <v>377786</v>
      </c>
      <c r="K207" s="69">
        <f>INDEX('Payment Total'!$A$7:$H$333,MATCH('Payment by Source'!$A207,'Payment Total'!$A$7:$A$333,0),3)-I207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2993876</v>
      </c>
      <c r="V207" s="155">
        <f t="shared" si="10"/>
        <v>299388</v>
      </c>
      <c r="W207" s="155">
        <f t="shared" si="11"/>
        <v>2993880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785793</v>
      </c>
      <c r="I208" s="22">
        <f>INDEX(Data[],MATCH($A208,Data[Dist],0),MATCH(I$5,Data[#Headers],0))</f>
        <v>975945</v>
      </c>
      <c r="K208" s="69">
        <f>INDEX('Payment Total'!$A$7:$H$333,MATCH('Payment by Source'!$A208,'Payment Total'!$A$7:$A$333,0),3)-I208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7857942</v>
      </c>
      <c r="V208" s="155">
        <f t="shared" si="10"/>
        <v>785794</v>
      </c>
      <c r="W208" s="155">
        <f t="shared" si="11"/>
        <v>7857940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172228</v>
      </c>
      <c r="I209" s="22">
        <f>INDEX(Data[],MATCH($A209,Data[Dist],0),MATCH(I$5,Data[#Headers],0))</f>
        <v>238813</v>
      </c>
      <c r="K209" s="69">
        <f>INDEX('Payment Total'!$A$7:$H$333,MATCH('Payment by Source'!$A209,'Payment Total'!$A$7:$A$333,0),3)-I209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1722277</v>
      </c>
      <c r="V209" s="155">
        <f t="shared" si="10"/>
        <v>172228</v>
      </c>
      <c r="W209" s="155">
        <f t="shared" si="11"/>
        <v>1722280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383695</v>
      </c>
      <c r="I210" s="22">
        <f>INDEX(Data[],MATCH($A210,Data[Dist],0),MATCH(I$5,Data[#Headers],0))</f>
        <v>502845</v>
      </c>
      <c r="K210" s="69">
        <f>INDEX('Payment Total'!$A$7:$H$333,MATCH('Payment by Source'!$A210,'Payment Total'!$A$7:$A$333,0),3)-I210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3836952</v>
      </c>
      <c r="V210" s="155">
        <f t="shared" si="10"/>
        <v>383695</v>
      </c>
      <c r="W210" s="155">
        <f t="shared" si="11"/>
        <v>3836950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296778</v>
      </c>
      <c r="I211" s="22">
        <f>INDEX(Data[],MATCH($A211,Data[Dist],0),MATCH(I$5,Data[#Headers],0))</f>
        <v>360944</v>
      </c>
      <c r="K211" s="69">
        <f>INDEX('Payment Total'!$A$7:$H$333,MATCH('Payment by Source'!$A211,'Payment Total'!$A$7:$A$333,0),3)-I211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2967776</v>
      </c>
      <c r="V211" s="155">
        <f t="shared" si="10"/>
        <v>296778</v>
      </c>
      <c r="W211" s="155">
        <f t="shared" si="11"/>
        <v>2967780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1778021</v>
      </c>
      <c r="I212" s="22">
        <f>INDEX(Data[],MATCH($A212,Data[Dist],0),MATCH(I$5,Data[#Headers],0))</f>
        <v>2129759</v>
      </c>
      <c r="K212" s="69">
        <f>INDEX('Payment Total'!$A$7:$H$333,MATCH('Payment by Source'!$A212,'Payment Total'!$A$7:$A$333,0),3)-I212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17780206</v>
      </c>
      <c r="V212" s="155">
        <f t="shared" si="10"/>
        <v>1778021</v>
      </c>
      <c r="W212" s="155">
        <f t="shared" si="11"/>
        <v>17780210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355387</v>
      </c>
      <c r="I213" s="22">
        <f>INDEX(Data[],MATCH($A213,Data[Dist],0),MATCH(I$5,Data[#Headers],0))</f>
        <v>462990</v>
      </c>
      <c r="K213" s="69">
        <f>INDEX('Payment Total'!$A$7:$H$333,MATCH('Payment by Source'!$A213,'Payment Total'!$A$7:$A$333,0),3)-I213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3553862</v>
      </c>
      <c r="V213" s="155">
        <f t="shared" si="10"/>
        <v>355386</v>
      </c>
      <c r="W213" s="155">
        <f t="shared" si="11"/>
        <v>3553860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249140</v>
      </c>
      <c r="I214" s="22">
        <f>INDEX(Data[],MATCH($A214,Data[Dist],0),MATCH(I$5,Data[#Headers],0))</f>
        <v>327154</v>
      </c>
      <c r="K214" s="69">
        <f>INDEX('Payment Total'!$A$7:$H$333,MATCH('Payment by Source'!$A214,'Payment Total'!$A$7:$A$333,0),3)-I214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2491408</v>
      </c>
      <c r="V214" s="155">
        <f t="shared" si="10"/>
        <v>249141</v>
      </c>
      <c r="W214" s="155">
        <f t="shared" si="11"/>
        <v>2491410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610454</v>
      </c>
      <c r="I215" s="22">
        <f>INDEX(Data[],MATCH($A215,Data[Dist],0),MATCH(I$5,Data[#Headers],0))</f>
        <v>752983</v>
      </c>
      <c r="K215" s="69">
        <f>INDEX('Payment Total'!$A$7:$H$333,MATCH('Payment by Source'!$A215,'Payment Total'!$A$7:$A$333,0),3)-I215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6104535</v>
      </c>
      <c r="V215" s="155">
        <f t="shared" si="10"/>
        <v>610454</v>
      </c>
      <c r="W215" s="155">
        <f t="shared" si="11"/>
        <v>6104540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210382</v>
      </c>
      <c r="I216" s="22">
        <f>INDEX(Data[],MATCH($A216,Data[Dist],0),MATCH(I$5,Data[#Headers],0))</f>
        <v>277523</v>
      </c>
      <c r="K216" s="69">
        <f>INDEX('Payment Total'!$A$7:$H$333,MATCH('Payment by Source'!$A216,'Payment Total'!$A$7:$A$333,0),3)-I216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2103828</v>
      </c>
      <c r="V216" s="155">
        <f t="shared" si="10"/>
        <v>210383</v>
      </c>
      <c r="W216" s="155">
        <f t="shared" si="11"/>
        <v>2103830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279540</v>
      </c>
      <c r="I217" s="22">
        <f>INDEX(Data[],MATCH($A217,Data[Dist],0),MATCH(I$5,Data[#Headers],0))</f>
        <v>354849</v>
      </c>
      <c r="K217" s="69">
        <f>INDEX('Payment Total'!$A$7:$H$333,MATCH('Payment by Source'!$A217,'Payment Total'!$A$7:$A$333,0),3)-I217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2795393</v>
      </c>
      <c r="V217" s="155">
        <f t="shared" si="10"/>
        <v>279539</v>
      </c>
      <c r="W217" s="155">
        <f t="shared" si="11"/>
        <v>2795390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59533</v>
      </c>
      <c r="I218" s="22">
        <f>INDEX(Data[],MATCH($A218,Data[Dist],0),MATCH(I$5,Data[#Headers],0))</f>
        <v>97310</v>
      </c>
      <c r="K218" s="69">
        <f>INDEX('Payment Total'!$A$7:$H$333,MATCH('Payment by Source'!$A218,'Payment Total'!$A$7:$A$333,0),3)-I218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595332</v>
      </c>
      <c r="V218" s="155">
        <f t="shared" si="10"/>
        <v>59533</v>
      </c>
      <c r="W218" s="155">
        <f t="shared" si="11"/>
        <v>595330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1032864</v>
      </c>
      <c r="I219" s="22">
        <f>INDEX(Data[],MATCH($A219,Data[Dist],0),MATCH(I$5,Data[#Headers],0))</f>
        <v>1264765</v>
      </c>
      <c r="K219" s="69">
        <f>INDEX('Payment Total'!$A$7:$H$333,MATCH('Payment by Source'!$A219,'Payment Total'!$A$7:$A$333,0),3)-I219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10328645</v>
      </c>
      <c r="V219" s="155">
        <f t="shared" si="10"/>
        <v>1032865</v>
      </c>
      <c r="W219" s="155">
        <f t="shared" si="11"/>
        <v>10328650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1479118</v>
      </c>
      <c r="I220" s="22">
        <f>INDEX(Data[],MATCH($A220,Data[Dist],0),MATCH(I$5,Data[#Headers],0))</f>
        <v>1870423</v>
      </c>
      <c r="K220" s="69">
        <f>INDEX('Payment Total'!$A$7:$H$333,MATCH('Payment by Source'!$A220,'Payment Total'!$A$7:$A$333,0),3)-I220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14791175</v>
      </c>
      <c r="V220" s="155">
        <f t="shared" si="10"/>
        <v>1479118</v>
      </c>
      <c r="W220" s="155">
        <f t="shared" si="11"/>
        <v>14791180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192783</v>
      </c>
      <c r="I221" s="22">
        <f>INDEX(Data[],MATCH($A221,Data[Dist],0),MATCH(I$5,Data[#Headers],0))</f>
        <v>256248</v>
      </c>
      <c r="K221" s="69">
        <f>INDEX('Payment Total'!$A$7:$H$333,MATCH('Payment by Source'!$A221,'Payment Total'!$A$7:$A$333,0),3)-I221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1927834</v>
      </c>
      <c r="V221" s="155">
        <f t="shared" si="10"/>
        <v>192783</v>
      </c>
      <c r="W221" s="155">
        <f t="shared" si="11"/>
        <v>1927830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231615</v>
      </c>
      <c r="I222" s="22">
        <f>INDEX(Data[],MATCH($A222,Data[Dist],0),MATCH(I$5,Data[#Headers],0))</f>
        <v>301586</v>
      </c>
      <c r="K222" s="69">
        <f>INDEX('Payment Total'!$A$7:$H$333,MATCH('Payment by Source'!$A222,'Payment Total'!$A$7:$A$333,0),3)-I222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2316150</v>
      </c>
      <c r="V222" s="155">
        <f t="shared" si="10"/>
        <v>231615</v>
      </c>
      <c r="W222" s="155">
        <f t="shared" si="11"/>
        <v>2316150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1973208</v>
      </c>
      <c r="I223" s="22">
        <f>INDEX(Data[],MATCH($A223,Data[Dist],0),MATCH(I$5,Data[#Headers],0))</f>
        <v>2370876</v>
      </c>
      <c r="K223" s="69">
        <f>INDEX('Payment Total'!$A$7:$H$333,MATCH('Payment by Source'!$A223,'Payment Total'!$A$7:$A$333,0),3)-I223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19732082</v>
      </c>
      <c r="V223" s="155">
        <f t="shared" si="10"/>
        <v>1973208</v>
      </c>
      <c r="W223" s="155">
        <f t="shared" si="11"/>
        <v>19732080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302139</v>
      </c>
      <c r="I224" s="22">
        <f>INDEX(Data[],MATCH($A224,Data[Dist],0),MATCH(I$5,Data[#Headers],0))</f>
        <v>391372</v>
      </c>
      <c r="K224" s="69">
        <f>INDEX('Payment Total'!$A$7:$H$333,MATCH('Payment by Source'!$A224,'Payment Total'!$A$7:$A$333,0),3)-I224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3021401</v>
      </c>
      <c r="V224" s="155">
        <f t="shared" si="10"/>
        <v>302140</v>
      </c>
      <c r="W224" s="155">
        <f t="shared" si="11"/>
        <v>3021400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429615</v>
      </c>
      <c r="I225" s="22">
        <f>INDEX(Data[],MATCH($A225,Data[Dist],0),MATCH(I$5,Data[#Headers],0))</f>
        <v>556511</v>
      </c>
      <c r="K225" s="69">
        <f>INDEX('Payment Total'!$A$7:$H$333,MATCH('Payment by Source'!$A225,'Payment Total'!$A$7:$A$333,0),3)-I225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4296157</v>
      </c>
      <c r="V225" s="155">
        <f t="shared" si="10"/>
        <v>429616</v>
      </c>
      <c r="W225" s="155">
        <f t="shared" si="11"/>
        <v>4296160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842307</v>
      </c>
      <c r="I226" s="22">
        <f>INDEX(Data[],MATCH($A226,Data[Dist],0),MATCH(I$5,Data[#Headers],0))</f>
        <v>1001750</v>
      </c>
      <c r="K226" s="69">
        <f>INDEX('Payment Total'!$A$7:$H$333,MATCH('Payment by Source'!$A226,'Payment Total'!$A$7:$A$333,0),3)-I226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8423063</v>
      </c>
      <c r="V226" s="155">
        <f t="shared" si="10"/>
        <v>842306</v>
      </c>
      <c r="W226" s="155">
        <f t="shared" si="11"/>
        <v>8423060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254680</v>
      </c>
      <c r="I227" s="22">
        <f>INDEX(Data[],MATCH($A227,Data[Dist],0),MATCH(I$5,Data[#Headers],0))</f>
        <v>336880</v>
      </c>
      <c r="K227" s="69">
        <f>INDEX('Payment Total'!$A$7:$H$333,MATCH('Payment by Source'!$A227,'Payment Total'!$A$7:$A$333,0),3)-I227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2546795</v>
      </c>
      <c r="V227" s="155">
        <f t="shared" si="10"/>
        <v>254680</v>
      </c>
      <c r="W227" s="155">
        <f t="shared" si="11"/>
        <v>2546800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-105234</v>
      </c>
      <c r="I228" s="22">
        <f>INDEX(Data[],MATCH($A228,Data[Dist],0),MATCH(I$5,Data[#Headers],0))</f>
        <v>36903</v>
      </c>
      <c r="K228" s="69">
        <f>INDEX('Payment Total'!$A$7:$H$333,MATCH('Payment by Source'!$A228,'Payment Total'!$A$7:$A$333,0),3)-I228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-1052343</v>
      </c>
      <c r="V228" s="155">
        <f t="shared" si="10"/>
        <v>-105234</v>
      </c>
      <c r="W228" s="155">
        <f t="shared" si="11"/>
        <v>-1052340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110142</v>
      </c>
      <c r="I229" s="22">
        <f>INDEX(Data[],MATCH($A229,Data[Dist],0),MATCH(I$5,Data[#Headers],0))</f>
        <v>142558</v>
      </c>
      <c r="K229" s="69">
        <f>INDEX('Payment Total'!$A$7:$H$333,MATCH('Payment by Source'!$A229,'Payment Total'!$A$7:$A$333,0),3)-I229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1101426</v>
      </c>
      <c r="V229" s="155">
        <f t="shared" si="10"/>
        <v>110143</v>
      </c>
      <c r="W229" s="155">
        <f t="shared" si="11"/>
        <v>1101430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55485</v>
      </c>
      <c r="I230" s="22">
        <f>INDEX(Data[],MATCH($A230,Data[Dist],0),MATCH(I$5,Data[#Headers],0))</f>
        <v>81650</v>
      </c>
      <c r="K230" s="69">
        <f>INDEX('Payment Total'!$A$7:$H$333,MATCH('Payment by Source'!$A230,'Payment Total'!$A$7:$A$333,0),3)-I230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554847</v>
      </c>
      <c r="V230" s="155">
        <f t="shared" si="10"/>
        <v>55485</v>
      </c>
      <c r="W230" s="155">
        <f t="shared" si="11"/>
        <v>554850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429098</v>
      </c>
      <c r="I231" s="22">
        <f>INDEX(Data[],MATCH($A231,Data[Dist],0),MATCH(I$5,Data[#Headers],0))</f>
        <v>550312</v>
      </c>
      <c r="K231" s="69">
        <f>INDEX('Payment Total'!$A$7:$H$333,MATCH('Payment by Source'!$A231,'Payment Total'!$A$7:$A$333,0),3)-I231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4290976</v>
      </c>
      <c r="V231" s="155">
        <f t="shared" si="10"/>
        <v>429098</v>
      </c>
      <c r="W231" s="155">
        <f t="shared" si="11"/>
        <v>4290980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1266955</v>
      </c>
      <c r="I232" s="22">
        <f>INDEX(Data[],MATCH($A232,Data[Dist],0),MATCH(I$5,Data[#Headers],0))</f>
        <v>1561403</v>
      </c>
      <c r="K232" s="69">
        <f>INDEX('Payment Total'!$A$7:$H$333,MATCH('Payment by Source'!$A232,'Payment Total'!$A$7:$A$333,0),3)-I232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12669555</v>
      </c>
      <c r="V232" s="155">
        <f t="shared" si="10"/>
        <v>1266956</v>
      </c>
      <c r="W232" s="155">
        <f t="shared" si="11"/>
        <v>12669560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3261499</v>
      </c>
      <c r="I233" s="22">
        <f>INDEX(Data[],MATCH($A233,Data[Dist],0),MATCH(I$5,Data[#Headers],0))</f>
        <v>3871736</v>
      </c>
      <c r="K233" s="69">
        <f>INDEX('Payment Total'!$A$7:$H$333,MATCH('Payment by Source'!$A233,'Payment Total'!$A$7:$A$333,0),3)-I233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32614992</v>
      </c>
      <c r="V233" s="155">
        <f t="shared" si="10"/>
        <v>3261499</v>
      </c>
      <c r="W233" s="155">
        <f t="shared" si="11"/>
        <v>32614990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270395</v>
      </c>
      <c r="I234" s="22">
        <f>INDEX(Data[],MATCH($A234,Data[Dist],0),MATCH(I$5,Data[#Headers],0))</f>
        <v>360321</v>
      </c>
      <c r="K234" s="69">
        <f>INDEX('Payment Total'!$A$7:$H$333,MATCH('Payment by Source'!$A234,'Payment Total'!$A$7:$A$333,0),3)-I234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2703953</v>
      </c>
      <c r="V234" s="155">
        <f t="shared" si="10"/>
        <v>270395</v>
      </c>
      <c r="W234" s="155">
        <f t="shared" si="11"/>
        <v>2703950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88414</v>
      </c>
      <c r="I235" s="22">
        <f>INDEX(Data[],MATCH($A235,Data[Dist],0),MATCH(I$5,Data[#Headers],0))</f>
        <v>114899</v>
      </c>
      <c r="K235" s="69">
        <f>INDEX('Payment Total'!$A$7:$H$333,MATCH('Payment by Source'!$A235,'Payment Total'!$A$7:$A$333,0),3)-I235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884145</v>
      </c>
      <c r="V235" s="155">
        <f t="shared" si="10"/>
        <v>88415</v>
      </c>
      <c r="W235" s="155">
        <f t="shared" si="11"/>
        <v>884150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110334</v>
      </c>
      <c r="I236" s="22">
        <f>INDEX(Data[],MATCH($A236,Data[Dist],0),MATCH(I$5,Data[#Headers],0))</f>
        <v>187074</v>
      </c>
      <c r="K236" s="69">
        <f>INDEX('Payment Total'!$A$7:$H$333,MATCH('Payment by Source'!$A236,'Payment Total'!$A$7:$A$333,0),3)-I236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1103332</v>
      </c>
      <c r="V236" s="155">
        <f t="shared" si="10"/>
        <v>110333</v>
      </c>
      <c r="W236" s="155">
        <f t="shared" si="11"/>
        <v>1103330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264720</v>
      </c>
      <c r="I237" s="22">
        <f>INDEX(Data[],MATCH($A237,Data[Dist],0),MATCH(I$5,Data[#Headers],0))</f>
        <v>344462</v>
      </c>
      <c r="K237" s="69">
        <f>INDEX('Payment Total'!$A$7:$H$333,MATCH('Payment by Source'!$A237,'Payment Total'!$A$7:$A$333,0),3)-I237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2647196</v>
      </c>
      <c r="V237" s="155">
        <f t="shared" si="10"/>
        <v>264720</v>
      </c>
      <c r="W237" s="155">
        <f t="shared" si="11"/>
        <v>2647200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967943</v>
      </c>
      <c r="I238" s="22">
        <f>INDEX(Data[],MATCH($A238,Data[Dist],0),MATCH(I$5,Data[#Headers],0))</f>
        <v>1239975</v>
      </c>
      <c r="K238" s="69">
        <f>INDEX('Payment Total'!$A$7:$H$333,MATCH('Payment by Source'!$A238,'Payment Total'!$A$7:$A$333,0),3)-I238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9679431</v>
      </c>
      <c r="V238" s="155">
        <f t="shared" si="10"/>
        <v>967943</v>
      </c>
      <c r="W238" s="155">
        <f t="shared" si="11"/>
        <v>9679430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1198508</v>
      </c>
      <c r="I239" s="22">
        <f>INDEX(Data[],MATCH($A239,Data[Dist],0),MATCH(I$5,Data[#Headers],0))</f>
        <v>1436156</v>
      </c>
      <c r="K239" s="69">
        <f>INDEX('Payment Total'!$A$7:$H$333,MATCH('Payment by Source'!$A239,'Payment Total'!$A$7:$A$333,0),3)-I239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11985080</v>
      </c>
      <c r="V239" s="155">
        <f t="shared" si="10"/>
        <v>1198508</v>
      </c>
      <c r="W239" s="155">
        <f t="shared" si="11"/>
        <v>11985080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2554608</v>
      </c>
      <c r="I240" s="22">
        <f>INDEX(Data[],MATCH($A240,Data[Dist],0),MATCH(I$5,Data[#Headers],0))</f>
        <v>3173969</v>
      </c>
      <c r="K240" s="69">
        <f>INDEX('Payment Total'!$A$7:$H$333,MATCH('Payment by Source'!$A240,'Payment Total'!$A$7:$A$333,0),3)-I240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25546078</v>
      </c>
      <c r="V240" s="155">
        <f t="shared" si="10"/>
        <v>2554608</v>
      </c>
      <c r="W240" s="155">
        <f t="shared" si="11"/>
        <v>25546080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363080</v>
      </c>
      <c r="I241" s="22">
        <f>INDEX(Data[],MATCH($A241,Data[Dist],0),MATCH(I$5,Data[#Headers],0))</f>
        <v>446742</v>
      </c>
      <c r="K241" s="69">
        <f>INDEX('Payment Total'!$A$7:$H$333,MATCH('Payment by Source'!$A241,'Payment Total'!$A$7:$A$333,0),3)-I241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3630819</v>
      </c>
      <c r="V241" s="155">
        <f t="shared" si="10"/>
        <v>363082</v>
      </c>
      <c r="W241" s="155">
        <f t="shared" si="11"/>
        <v>3630820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130405</v>
      </c>
      <c r="I242" s="22">
        <f>INDEX(Data[],MATCH($A242,Data[Dist],0),MATCH(I$5,Data[#Headers],0))</f>
        <v>226643</v>
      </c>
      <c r="K242" s="69">
        <f>INDEX('Payment Total'!$A$7:$H$333,MATCH('Payment by Source'!$A242,'Payment Total'!$A$7:$A$333,0),3)-I242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1304051</v>
      </c>
      <c r="V242" s="155">
        <f t="shared" si="10"/>
        <v>130405</v>
      </c>
      <c r="W242" s="155">
        <f t="shared" si="11"/>
        <v>1304050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460921</v>
      </c>
      <c r="I243" s="22">
        <f>INDEX(Data[],MATCH($A243,Data[Dist],0),MATCH(I$5,Data[#Headers],0))</f>
        <v>552109</v>
      </c>
      <c r="K243" s="69">
        <f>INDEX('Payment Total'!$A$7:$H$333,MATCH('Payment by Source'!$A243,'Payment Total'!$A$7:$A$333,0),3)-I243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4609226</v>
      </c>
      <c r="V243" s="155">
        <f t="shared" si="10"/>
        <v>460923</v>
      </c>
      <c r="W243" s="155">
        <f t="shared" si="11"/>
        <v>4609230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536677</v>
      </c>
      <c r="I244" s="22">
        <f>INDEX(Data[],MATCH($A244,Data[Dist],0),MATCH(I$5,Data[#Headers],0))</f>
        <v>668602</v>
      </c>
      <c r="K244" s="69">
        <f>INDEX('Payment Total'!$A$7:$H$333,MATCH('Payment by Source'!$A244,'Payment Total'!$A$7:$A$333,0),3)-I244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5366761</v>
      </c>
      <c r="V244" s="155">
        <f t="shared" si="10"/>
        <v>536676</v>
      </c>
      <c r="W244" s="155">
        <f t="shared" si="11"/>
        <v>5366760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164777</v>
      </c>
      <c r="I245" s="22">
        <f>INDEX(Data[],MATCH($A245,Data[Dist],0),MATCH(I$5,Data[#Headers],0))</f>
        <v>243049</v>
      </c>
      <c r="K245" s="69">
        <f>INDEX('Payment Total'!$A$7:$H$333,MATCH('Payment by Source'!$A245,'Payment Total'!$A$7:$A$333,0),3)-I245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1647770</v>
      </c>
      <c r="V245" s="155">
        <f t="shared" si="10"/>
        <v>164777</v>
      </c>
      <c r="W245" s="155">
        <f t="shared" si="11"/>
        <v>1647770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549644</v>
      </c>
      <c r="I246" s="22">
        <f>INDEX(Data[],MATCH($A246,Data[Dist],0),MATCH(I$5,Data[#Headers],0))</f>
        <v>687716</v>
      </c>
      <c r="K246" s="69">
        <f>INDEX('Payment Total'!$A$7:$H$333,MATCH('Payment by Source'!$A246,'Payment Total'!$A$7:$A$333,0),3)-I246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5496449</v>
      </c>
      <c r="V246" s="155">
        <f t="shared" si="10"/>
        <v>549645</v>
      </c>
      <c r="W246" s="155">
        <f t="shared" si="11"/>
        <v>5496450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77018</v>
      </c>
      <c r="I247" s="22">
        <f>INDEX(Data[],MATCH($A247,Data[Dist],0),MATCH(I$5,Data[#Headers],0))</f>
        <v>122152</v>
      </c>
      <c r="K247" s="69">
        <f>INDEX('Payment Total'!$A$7:$H$333,MATCH('Payment by Source'!$A247,'Payment Total'!$A$7:$A$333,0),3)-I247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770174</v>
      </c>
      <c r="V247" s="155">
        <f t="shared" si="10"/>
        <v>77017</v>
      </c>
      <c r="W247" s="155">
        <f t="shared" si="11"/>
        <v>770170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76450</v>
      </c>
      <c r="I248" s="22">
        <f>INDEX(Data[],MATCH($A248,Data[Dist],0),MATCH(I$5,Data[#Headers],0))</f>
        <v>127330</v>
      </c>
      <c r="K248" s="69">
        <f>INDEX('Payment Total'!$A$7:$H$333,MATCH('Payment by Source'!$A248,'Payment Total'!$A$7:$A$333,0),3)-I248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764507</v>
      </c>
      <c r="V248" s="155">
        <f t="shared" si="10"/>
        <v>76451</v>
      </c>
      <c r="W248" s="155">
        <f t="shared" si="11"/>
        <v>764510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430051</v>
      </c>
      <c r="I249" s="22">
        <f>INDEX(Data[],MATCH($A249,Data[Dist],0),MATCH(I$5,Data[#Headers],0))</f>
        <v>552690</v>
      </c>
      <c r="K249" s="69">
        <f>INDEX('Payment Total'!$A$7:$H$333,MATCH('Payment by Source'!$A249,'Payment Total'!$A$7:$A$333,0),3)-I249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4300516</v>
      </c>
      <c r="V249" s="155">
        <f t="shared" si="10"/>
        <v>430052</v>
      </c>
      <c r="W249" s="155">
        <f t="shared" si="11"/>
        <v>4300520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470380</v>
      </c>
      <c r="I250" s="22">
        <f>INDEX(Data[],MATCH($A250,Data[Dist],0),MATCH(I$5,Data[#Headers],0))</f>
        <v>599552</v>
      </c>
      <c r="K250" s="69">
        <f>INDEX('Payment Total'!$A$7:$H$333,MATCH('Payment by Source'!$A250,'Payment Total'!$A$7:$A$333,0),3)-I250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4703795</v>
      </c>
      <c r="V250" s="155">
        <f t="shared" si="10"/>
        <v>470380</v>
      </c>
      <c r="W250" s="155">
        <f t="shared" si="11"/>
        <v>4703800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171229</v>
      </c>
      <c r="I251" s="22">
        <f>INDEX(Data[],MATCH($A251,Data[Dist],0),MATCH(I$5,Data[#Headers],0))</f>
        <v>225570</v>
      </c>
      <c r="K251" s="69">
        <f>INDEX('Payment Total'!$A$7:$H$333,MATCH('Payment by Source'!$A251,'Payment Total'!$A$7:$A$333,0),3)-I251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1712298</v>
      </c>
      <c r="V251" s="155">
        <f t="shared" si="10"/>
        <v>171230</v>
      </c>
      <c r="W251" s="155">
        <f t="shared" si="11"/>
        <v>1712300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110751</v>
      </c>
      <c r="I252" s="22">
        <f>INDEX(Data[],MATCH($A252,Data[Dist],0),MATCH(I$5,Data[#Headers],0))</f>
        <v>138870</v>
      </c>
      <c r="K252" s="69">
        <f>INDEX('Payment Total'!$A$7:$H$333,MATCH('Payment by Source'!$A252,'Payment Total'!$A$7:$A$333,0),3)-I252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1107514</v>
      </c>
      <c r="V252" s="155">
        <f t="shared" si="10"/>
        <v>110751</v>
      </c>
      <c r="W252" s="155">
        <f t="shared" si="11"/>
        <v>1107510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228204</v>
      </c>
      <c r="I253" s="22">
        <f>INDEX(Data[],MATCH($A253,Data[Dist],0),MATCH(I$5,Data[#Headers],0))</f>
        <v>305449</v>
      </c>
      <c r="K253" s="69">
        <f>INDEX('Payment Total'!$A$7:$H$333,MATCH('Payment by Source'!$A253,'Payment Total'!$A$7:$A$333,0),3)-I253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2282039</v>
      </c>
      <c r="V253" s="155">
        <f t="shared" si="10"/>
        <v>228204</v>
      </c>
      <c r="W253" s="155">
        <f t="shared" si="11"/>
        <v>2282040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218003</v>
      </c>
      <c r="I254" s="22">
        <f>INDEX(Data[],MATCH($A254,Data[Dist],0),MATCH(I$5,Data[#Headers],0))</f>
        <v>367333</v>
      </c>
      <c r="K254" s="69">
        <f>INDEX('Payment Total'!$A$7:$H$333,MATCH('Payment by Source'!$A254,'Payment Total'!$A$7:$A$333,0),3)-I254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2180034</v>
      </c>
      <c r="V254" s="155">
        <f t="shared" si="10"/>
        <v>218003</v>
      </c>
      <c r="W254" s="155">
        <f t="shared" si="11"/>
        <v>2180030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152557</v>
      </c>
      <c r="I255" s="22">
        <f>INDEX(Data[],MATCH($A255,Data[Dist],0),MATCH(I$5,Data[#Headers],0))</f>
        <v>202597</v>
      </c>
      <c r="K255" s="69">
        <f>INDEX('Payment Total'!$A$7:$H$333,MATCH('Payment by Source'!$A255,'Payment Total'!$A$7:$A$333,0),3)-I255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1525570</v>
      </c>
      <c r="V255" s="155">
        <f t="shared" si="10"/>
        <v>152557</v>
      </c>
      <c r="W255" s="155">
        <f t="shared" si="11"/>
        <v>1525570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90554</v>
      </c>
      <c r="I256" s="22">
        <f>INDEX(Data[],MATCH($A256,Data[Dist],0),MATCH(I$5,Data[#Headers],0))</f>
        <v>120220</v>
      </c>
      <c r="K256" s="69">
        <f>INDEX('Payment Total'!$A$7:$H$333,MATCH('Payment by Source'!$A256,'Payment Total'!$A$7:$A$333,0),3)-I256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905537</v>
      </c>
      <c r="V256" s="155">
        <f t="shared" si="10"/>
        <v>90554</v>
      </c>
      <c r="W256" s="155">
        <f t="shared" si="11"/>
        <v>905540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562850</v>
      </c>
      <c r="I257" s="22">
        <f>INDEX(Data[],MATCH($A257,Data[Dist],0),MATCH(I$5,Data[#Headers],0))</f>
        <v>744285</v>
      </c>
      <c r="K257" s="69">
        <f>INDEX('Payment Total'!$A$7:$H$333,MATCH('Payment by Source'!$A257,'Payment Total'!$A$7:$A$333,0),3)-I257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5628497</v>
      </c>
      <c r="V257" s="155">
        <f t="shared" si="10"/>
        <v>562850</v>
      </c>
      <c r="W257" s="155">
        <f t="shared" si="11"/>
        <v>5628500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114311</v>
      </c>
      <c r="I258" s="22">
        <f>INDEX(Data[],MATCH($A258,Data[Dist],0),MATCH(I$5,Data[#Headers],0))</f>
        <v>151558</v>
      </c>
      <c r="K258" s="69">
        <f>INDEX('Payment Total'!$A$7:$H$333,MATCH('Payment by Source'!$A258,'Payment Total'!$A$7:$A$333,0),3)-I258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1143111</v>
      </c>
      <c r="V258" s="155">
        <f t="shared" si="10"/>
        <v>114311</v>
      </c>
      <c r="W258" s="155">
        <f t="shared" si="11"/>
        <v>1143110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303561</v>
      </c>
      <c r="I259" s="22">
        <f>INDEX(Data[],MATCH($A259,Data[Dist],0),MATCH(I$5,Data[#Headers],0))</f>
        <v>407473</v>
      </c>
      <c r="K259" s="69">
        <f>INDEX('Payment Total'!$A$7:$H$333,MATCH('Payment by Source'!$A259,'Payment Total'!$A$7:$A$333,0),3)-I259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3035615</v>
      </c>
      <c r="V259" s="155">
        <f t="shared" si="10"/>
        <v>303562</v>
      </c>
      <c r="W259" s="155">
        <f t="shared" si="11"/>
        <v>3035620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579649</v>
      </c>
      <c r="I260" s="22">
        <f>INDEX(Data[],MATCH($A260,Data[Dist],0),MATCH(I$5,Data[#Headers],0))</f>
        <v>727189</v>
      </c>
      <c r="K260" s="69">
        <f>INDEX('Payment Total'!$A$7:$H$333,MATCH('Payment by Source'!$A260,'Payment Total'!$A$7:$A$333,0),3)-I260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5796497</v>
      </c>
      <c r="V260" s="155">
        <f t="shared" si="10"/>
        <v>579650</v>
      </c>
      <c r="W260" s="155">
        <f t="shared" si="11"/>
        <v>5796500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530612</v>
      </c>
      <c r="I261" s="22">
        <f>INDEX(Data[],MATCH($A261,Data[Dist],0),MATCH(I$5,Data[#Headers],0))</f>
        <v>671544</v>
      </c>
      <c r="K261" s="69">
        <f>INDEX('Payment Total'!$A$7:$H$333,MATCH('Payment by Source'!$A261,'Payment Total'!$A$7:$A$333,0),3)-I261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5306131</v>
      </c>
      <c r="V261" s="155">
        <f t="shared" si="10"/>
        <v>530613</v>
      </c>
      <c r="W261" s="155">
        <f t="shared" si="11"/>
        <v>5306130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322878</v>
      </c>
      <c r="I262" s="22">
        <f>INDEX(Data[],MATCH($A262,Data[Dist],0),MATCH(I$5,Data[#Headers],0))</f>
        <v>421629</v>
      </c>
      <c r="K262" s="69">
        <f>INDEX('Payment Total'!$A$7:$H$333,MATCH('Payment by Source'!$A262,'Payment Total'!$A$7:$A$333,0),3)-I262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3228794</v>
      </c>
      <c r="V262" s="155">
        <f t="shared" si="10"/>
        <v>322879</v>
      </c>
      <c r="W262" s="155">
        <f t="shared" si="11"/>
        <v>3228790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178840</v>
      </c>
      <c r="I263" s="22">
        <f>INDEX(Data[],MATCH($A263,Data[Dist],0),MATCH(I$5,Data[#Headers],0))</f>
        <v>231179</v>
      </c>
      <c r="K263" s="69">
        <f>INDEX('Payment Total'!$A$7:$H$333,MATCH('Payment by Source'!$A263,'Payment Total'!$A$7:$A$333,0),3)-I263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1788404</v>
      </c>
      <c r="V263" s="155">
        <f t="shared" ref="V263:V326" si="13">ROUND(U263/10,0)</f>
        <v>178840</v>
      </c>
      <c r="W263" s="155">
        <f t="shared" ref="W263:W326" si="14">V263*10</f>
        <v>1788400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290327</v>
      </c>
      <c r="I264" s="22">
        <f>INDEX(Data[],MATCH($A264,Data[Dist],0),MATCH(I$5,Data[#Headers],0))</f>
        <v>361777</v>
      </c>
      <c r="K264" s="69">
        <f>INDEX('Payment Total'!$A$7:$H$333,MATCH('Payment by Source'!$A264,'Payment Total'!$A$7:$A$333,0),3)-I264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2903270</v>
      </c>
      <c r="V264" s="155">
        <f t="shared" si="13"/>
        <v>290327</v>
      </c>
      <c r="W264" s="155">
        <f t="shared" si="14"/>
        <v>2903270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729368</v>
      </c>
      <c r="I265" s="22">
        <f>INDEX(Data[],MATCH($A265,Data[Dist],0),MATCH(I$5,Data[#Headers],0))</f>
        <v>933365</v>
      </c>
      <c r="K265" s="69">
        <f>INDEX('Payment Total'!$A$7:$H$333,MATCH('Payment by Source'!$A265,'Payment Total'!$A$7:$A$333,0),3)-I265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7293686</v>
      </c>
      <c r="V265" s="155">
        <f t="shared" si="13"/>
        <v>729369</v>
      </c>
      <c r="W265" s="155">
        <f t="shared" si="14"/>
        <v>7293690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10211954</v>
      </c>
      <c r="I266" s="22">
        <f>INDEX(Data[],MATCH($A266,Data[Dist],0),MATCH(I$5,Data[#Headers],0))</f>
        <v>12091591</v>
      </c>
      <c r="K266" s="69">
        <f>INDEX('Payment Total'!$A$7:$H$333,MATCH('Payment by Source'!$A266,'Payment Total'!$A$7:$A$333,0),3)-I266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102119554</v>
      </c>
      <c r="V266" s="155">
        <f t="shared" si="13"/>
        <v>10211955</v>
      </c>
      <c r="W266" s="155">
        <f t="shared" si="14"/>
        <v>102119550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192068</v>
      </c>
      <c r="I267" s="22">
        <f>INDEX(Data[],MATCH($A267,Data[Dist],0),MATCH(I$5,Data[#Headers],0))</f>
        <v>259004</v>
      </c>
      <c r="K267" s="69">
        <f>INDEX('Payment Total'!$A$7:$H$333,MATCH('Payment by Source'!$A267,'Payment Total'!$A$7:$A$333,0),3)-I267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1920672</v>
      </c>
      <c r="V267" s="155">
        <f t="shared" si="13"/>
        <v>192067</v>
      </c>
      <c r="W267" s="155">
        <f t="shared" si="14"/>
        <v>1920670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380810</v>
      </c>
      <c r="I268" s="22">
        <f>INDEX(Data[],MATCH($A268,Data[Dist],0),MATCH(I$5,Data[#Headers],0))</f>
        <v>506275</v>
      </c>
      <c r="K268" s="69">
        <f>INDEX('Payment Total'!$A$7:$H$333,MATCH('Payment by Source'!$A268,'Payment Total'!$A$7:$A$333,0),3)-I268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3808093</v>
      </c>
      <c r="V268" s="155">
        <f t="shared" si="13"/>
        <v>380809</v>
      </c>
      <c r="W268" s="155">
        <f t="shared" si="14"/>
        <v>3808090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674476</v>
      </c>
      <c r="I269" s="22">
        <f>INDEX(Data[],MATCH($A269,Data[Dist],0),MATCH(I$5,Data[#Headers],0))</f>
        <v>840304</v>
      </c>
      <c r="K269" s="69">
        <f>INDEX('Payment Total'!$A$7:$H$333,MATCH('Payment by Source'!$A269,'Payment Total'!$A$7:$A$333,0),3)-I269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6744762</v>
      </c>
      <c r="V269" s="155">
        <f t="shared" si="13"/>
        <v>674476</v>
      </c>
      <c r="W269" s="155">
        <f t="shared" si="14"/>
        <v>6744760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314794</v>
      </c>
      <c r="I270" s="22">
        <f>INDEX(Data[],MATCH($A270,Data[Dist],0),MATCH(I$5,Data[#Headers],0))</f>
        <v>382456</v>
      </c>
      <c r="K270" s="69">
        <f>INDEX('Payment Total'!$A$7:$H$333,MATCH('Payment by Source'!$A270,'Payment Total'!$A$7:$A$333,0),3)-I270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3147936</v>
      </c>
      <c r="V270" s="155">
        <f t="shared" si="13"/>
        <v>314794</v>
      </c>
      <c r="W270" s="155">
        <f t="shared" si="14"/>
        <v>3147940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255172</v>
      </c>
      <c r="I271" s="22">
        <f>INDEX(Data[],MATCH($A271,Data[Dist],0),MATCH(I$5,Data[#Headers],0))</f>
        <v>343429</v>
      </c>
      <c r="K271" s="69">
        <f>INDEX('Payment Total'!$A$7:$H$333,MATCH('Payment by Source'!$A271,'Payment Total'!$A$7:$A$333,0),3)-I271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2551713</v>
      </c>
      <c r="V271" s="155">
        <f t="shared" si="13"/>
        <v>255171</v>
      </c>
      <c r="W271" s="155">
        <f t="shared" si="14"/>
        <v>2551710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207866</v>
      </c>
      <c r="I272" s="22">
        <f>INDEX(Data[],MATCH($A272,Data[Dist],0),MATCH(I$5,Data[#Headers],0))</f>
        <v>276217</v>
      </c>
      <c r="K272" s="69">
        <f>INDEX('Payment Total'!$A$7:$H$333,MATCH('Payment by Source'!$A272,'Payment Total'!$A$7:$A$333,0),3)-I272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2078661</v>
      </c>
      <c r="V272" s="155">
        <f t="shared" si="13"/>
        <v>207866</v>
      </c>
      <c r="W272" s="155">
        <f t="shared" si="14"/>
        <v>2078660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113480</v>
      </c>
      <c r="I273" s="22">
        <f>INDEX(Data[],MATCH($A273,Data[Dist],0),MATCH(I$5,Data[#Headers],0))</f>
        <v>140932</v>
      </c>
      <c r="K273" s="69">
        <f>INDEX('Payment Total'!$A$7:$H$333,MATCH('Payment by Source'!$A273,'Payment Total'!$A$7:$A$333,0),3)-I273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1134808</v>
      </c>
      <c r="V273" s="155">
        <f t="shared" si="13"/>
        <v>113481</v>
      </c>
      <c r="W273" s="155">
        <f t="shared" si="14"/>
        <v>1134810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959600</v>
      </c>
      <c r="I274" s="22">
        <f>INDEX(Data[],MATCH($A274,Data[Dist],0),MATCH(I$5,Data[#Headers],0))</f>
        <v>1160877</v>
      </c>
      <c r="K274" s="69">
        <f>INDEX('Payment Total'!$A$7:$H$333,MATCH('Payment by Source'!$A274,'Payment Total'!$A$7:$A$333,0),3)-I274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9595988</v>
      </c>
      <c r="V274" s="155">
        <f t="shared" si="13"/>
        <v>959599</v>
      </c>
      <c r="W274" s="155">
        <f t="shared" si="14"/>
        <v>9595990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256475</v>
      </c>
      <c r="I275" s="22">
        <f>INDEX(Data[],MATCH($A275,Data[Dist],0),MATCH(I$5,Data[#Headers],0))</f>
        <v>330314</v>
      </c>
      <c r="K275" s="69">
        <f>INDEX('Payment Total'!$A$7:$H$333,MATCH('Payment by Source'!$A275,'Payment Total'!$A$7:$A$333,0),3)-I275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2564754</v>
      </c>
      <c r="V275" s="155">
        <f t="shared" si="13"/>
        <v>256475</v>
      </c>
      <c r="W275" s="155">
        <f t="shared" si="14"/>
        <v>2564750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3933953</v>
      </c>
      <c r="I276" s="22">
        <f>INDEX(Data[],MATCH($A276,Data[Dist],0),MATCH(I$5,Data[#Headers],0))</f>
        <v>4763959</v>
      </c>
      <c r="K276" s="69">
        <f>INDEX('Payment Total'!$A$7:$H$333,MATCH('Payment by Source'!$A276,'Payment Total'!$A$7:$A$333,0),3)-I276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39339542</v>
      </c>
      <c r="V276" s="155">
        <f t="shared" si="13"/>
        <v>3933954</v>
      </c>
      <c r="W276" s="155">
        <f t="shared" si="14"/>
        <v>39339540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1089212</v>
      </c>
      <c r="I277" s="22">
        <f>INDEX(Data[],MATCH($A277,Data[Dist],0),MATCH(I$5,Data[#Headers],0))</f>
        <v>1367298</v>
      </c>
      <c r="K277" s="69">
        <f>INDEX('Payment Total'!$A$7:$H$333,MATCH('Payment by Source'!$A277,'Payment Total'!$A$7:$A$333,0),3)-I277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10892124</v>
      </c>
      <c r="V277" s="155">
        <f t="shared" si="13"/>
        <v>1089212</v>
      </c>
      <c r="W277" s="155">
        <f t="shared" si="14"/>
        <v>10892120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120613</v>
      </c>
      <c r="I278" s="22">
        <f>INDEX(Data[],MATCH($A278,Data[Dist],0),MATCH(I$5,Data[#Headers],0))</f>
        <v>275204</v>
      </c>
      <c r="K278" s="69">
        <f>INDEX('Payment Total'!$A$7:$H$333,MATCH('Payment by Source'!$A278,'Payment Total'!$A$7:$A$333,0),3)-I278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1206133</v>
      </c>
      <c r="V278" s="155">
        <f t="shared" si="13"/>
        <v>120613</v>
      </c>
      <c r="W278" s="155">
        <f t="shared" si="14"/>
        <v>1206130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212111</v>
      </c>
      <c r="I279" s="22">
        <f>INDEX(Data[],MATCH($A279,Data[Dist],0),MATCH(I$5,Data[#Headers],0))</f>
        <v>267206</v>
      </c>
      <c r="K279" s="69">
        <f>INDEX('Payment Total'!$A$7:$H$333,MATCH('Payment by Source'!$A279,'Payment Total'!$A$7:$A$333,0),3)-I279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2121099</v>
      </c>
      <c r="V279" s="155">
        <f t="shared" si="13"/>
        <v>212110</v>
      </c>
      <c r="W279" s="155">
        <f t="shared" si="14"/>
        <v>2121100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106664</v>
      </c>
      <c r="I280" s="22">
        <f>INDEX(Data[],MATCH($A280,Data[Dist],0),MATCH(I$5,Data[#Headers],0))</f>
        <v>134171</v>
      </c>
      <c r="K280" s="69">
        <f>INDEX('Payment Total'!$A$7:$H$333,MATCH('Payment by Source'!$A280,'Payment Total'!$A$7:$A$333,0),3)-I280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1066643</v>
      </c>
      <c r="V280" s="155">
        <f t="shared" si="13"/>
        <v>106664</v>
      </c>
      <c r="W280" s="155">
        <f t="shared" si="14"/>
        <v>1066640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317210</v>
      </c>
      <c r="I281" s="22">
        <f>INDEX(Data[],MATCH($A281,Data[Dist],0),MATCH(I$5,Data[#Headers],0))</f>
        <v>401536</v>
      </c>
      <c r="K281" s="69">
        <f>INDEX('Payment Total'!$A$7:$H$333,MATCH('Payment by Source'!$A281,'Payment Total'!$A$7:$A$333,0),3)-I281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3172102</v>
      </c>
      <c r="V281" s="155">
        <f t="shared" si="13"/>
        <v>317210</v>
      </c>
      <c r="W281" s="155">
        <f t="shared" si="14"/>
        <v>3172100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1790553</v>
      </c>
      <c r="I282" s="22">
        <f>INDEX(Data[],MATCH($A282,Data[Dist],0),MATCH(I$5,Data[#Headers],0))</f>
        <v>2138171</v>
      </c>
      <c r="K282" s="69">
        <f>INDEX('Payment Total'!$A$7:$H$333,MATCH('Payment by Source'!$A282,'Payment Total'!$A$7:$A$333,0),3)-I282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17905532</v>
      </c>
      <c r="V282" s="155">
        <f t="shared" si="13"/>
        <v>1790553</v>
      </c>
      <c r="W282" s="155">
        <f t="shared" si="14"/>
        <v>17905530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64485</v>
      </c>
      <c r="I283" s="22">
        <f>INDEX(Data[],MATCH($A283,Data[Dist],0),MATCH(I$5,Data[#Headers],0))</f>
        <v>81814</v>
      </c>
      <c r="K283" s="69">
        <f>INDEX('Payment Total'!$A$7:$H$333,MATCH('Payment by Source'!$A283,'Payment Total'!$A$7:$A$333,0),3)-I283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644855</v>
      </c>
      <c r="V283" s="155">
        <f t="shared" si="13"/>
        <v>64486</v>
      </c>
      <c r="W283" s="155">
        <f t="shared" si="14"/>
        <v>644860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422125</v>
      </c>
      <c r="I284" s="22">
        <f>INDEX(Data[],MATCH($A284,Data[Dist],0),MATCH(I$5,Data[#Headers],0))</f>
        <v>545570</v>
      </c>
      <c r="K284" s="69">
        <f>INDEX('Payment Total'!$A$7:$H$333,MATCH('Payment by Source'!$A284,'Payment Total'!$A$7:$A$333,0),3)-I284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4221254</v>
      </c>
      <c r="V284" s="155">
        <f t="shared" si="13"/>
        <v>422125</v>
      </c>
      <c r="W284" s="155">
        <f t="shared" si="14"/>
        <v>4221250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379146</v>
      </c>
      <c r="I285" s="22">
        <f>INDEX(Data[],MATCH($A285,Data[Dist],0),MATCH(I$5,Data[#Headers],0))</f>
        <v>483690</v>
      </c>
      <c r="K285" s="69">
        <f>INDEX('Payment Total'!$A$7:$H$333,MATCH('Payment by Source'!$A285,'Payment Total'!$A$7:$A$333,0),3)-I285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3791459</v>
      </c>
      <c r="V285" s="155">
        <f t="shared" si="13"/>
        <v>379146</v>
      </c>
      <c r="W285" s="155">
        <f t="shared" si="14"/>
        <v>3791460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468963</v>
      </c>
      <c r="I286" s="22">
        <f>INDEX(Data[],MATCH($A286,Data[Dist],0),MATCH(I$5,Data[#Headers],0))</f>
        <v>577206</v>
      </c>
      <c r="K286" s="69">
        <f>INDEX('Payment Total'!$A$7:$H$333,MATCH('Payment by Source'!$A286,'Payment Total'!$A$7:$A$333,0),3)-I286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4689627</v>
      </c>
      <c r="V286" s="155">
        <f t="shared" si="13"/>
        <v>468963</v>
      </c>
      <c r="W286" s="155">
        <f t="shared" si="14"/>
        <v>4689630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263972</v>
      </c>
      <c r="I287" s="22">
        <f>INDEX(Data[],MATCH($A287,Data[Dist],0),MATCH(I$5,Data[#Headers],0))</f>
        <v>331696</v>
      </c>
      <c r="K287" s="69">
        <f>INDEX('Payment Total'!$A$7:$H$333,MATCH('Payment by Source'!$A287,'Payment Total'!$A$7:$A$333,0),3)-I287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2639716</v>
      </c>
      <c r="V287" s="155">
        <f t="shared" si="13"/>
        <v>263972</v>
      </c>
      <c r="W287" s="155">
        <f t="shared" si="14"/>
        <v>2639720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344460</v>
      </c>
      <c r="I288" s="22">
        <f>INDEX(Data[],MATCH($A288,Data[Dist],0),MATCH(I$5,Data[#Headers],0))</f>
        <v>436893</v>
      </c>
      <c r="K288" s="69">
        <f>INDEX('Payment Total'!$A$7:$H$333,MATCH('Payment by Source'!$A288,'Payment Total'!$A$7:$A$333,0),3)-I288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3444608</v>
      </c>
      <c r="V288" s="155">
        <f t="shared" si="13"/>
        <v>344461</v>
      </c>
      <c r="W288" s="155">
        <f t="shared" si="14"/>
        <v>3444610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137661</v>
      </c>
      <c r="I289" s="22">
        <f>INDEX(Data[],MATCH($A289,Data[Dist],0),MATCH(I$5,Data[#Headers],0))</f>
        <v>174614</v>
      </c>
      <c r="K289" s="69">
        <f>INDEX('Payment Total'!$A$7:$H$333,MATCH('Payment by Source'!$A289,'Payment Total'!$A$7:$A$333,0),3)-I289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1376609</v>
      </c>
      <c r="V289" s="155">
        <f t="shared" si="13"/>
        <v>137661</v>
      </c>
      <c r="W289" s="155">
        <f t="shared" si="14"/>
        <v>1376610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225387</v>
      </c>
      <c r="I290" s="22">
        <f>INDEX(Data[],MATCH($A290,Data[Dist],0),MATCH(I$5,Data[#Headers],0))</f>
        <v>278148</v>
      </c>
      <c r="K290" s="69">
        <f>INDEX('Payment Total'!$A$7:$H$333,MATCH('Payment by Source'!$A290,'Payment Total'!$A$7:$A$333,0),3)-I290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2253875</v>
      </c>
      <c r="V290" s="155">
        <f t="shared" si="13"/>
        <v>225388</v>
      </c>
      <c r="W290" s="155">
        <f t="shared" si="14"/>
        <v>2253880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142325</v>
      </c>
      <c r="I291" s="22">
        <f>INDEX(Data[],MATCH($A291,Data[Dist],0),MATCH(I$5,Data[#Headers],0))</f>
        <v>190347</v>
      </c>
      <c r="K291" s="69">
        <f>INDEX('Payment Total'!$A$7:$H$333,MATCH('Payment by Source'!$A291,'Payment Total'!$A$7:$A$333,0),3)-I291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1423248</v>
      </c>
      <c r="V291" s="155">
        <f t="shared" si="13"/>
        <v>142325</v>
      </c>
      <c r="W291" s="155">
        <f t="shared" si="14"/>
        <v>1423250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176700</v>
      </c>
      <c r="I292" s="22">
        <f>INDEX(Data[],MATCH($A292,Data[Dist],0),MATCH(I$5,Data[#Headers],0))</f>
        <v>217936</v>
      </c>
      <c r="K292" s="69">
        <f>INDEX('Payment Total'!$A$7:$H$333,MATCH('Payment by Source'!$A292,'Payment Total'!$A$7:$A$333,0),3)-I292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1767006</v>
      </c>
      <c r="V292" s="155">
        <f t="shared" si="13"/>
        <v>176701</v>
      </c>
      <c r="W292" s="155">
        <f t="shared" si="14"/>
        <v>1767010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56962</v>
      </c>
      <c r="I293" s="22">
        <f>INDEX(Data[],MATCH($A293,Data[Dist],0),MATCH(I$5,Data[#Headers],0))</f>
        <v>77579</v>
      </c>
      <c r="K293" s="69">
        <f>INDEX('Payment Total'!$A$7:$H$333,MATCH('Payment by Source'!$A293,'Payment Total'!$A$7:$A$333,0),3)-I293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569622</v>
      </c>
      <c r="V293" s="155">
        <f t="shared" si="13"/>
        <v>56962</v>
      </c>
      <c r="W293" s="155">
        <f t="shared" si="14"/>
        <v>569620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356082</v>
      </c>
      <c r="I294" s="22">
        <f>INDEX(Data[],MATCH($A294,Data[Dist],0),MATCH(I$5,Data[#Headers],0))</f>
        <v>446076</v>
      </c>
      <c r="K294" s="69">
        <f>INDEX('Payment Total'!$A$7:$H$333,MATCH('Payment by Source'!$A294,'Payment Total'!$A$7:$A$333,0),3)-I294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3560824</v>
      </c>
      <c r="V294" s="155">
        <f t="shared" si="13"/>
        <v>356082</v>
      </c>
      <c r="W294" s="155">
        <f t="shared" si="14"/>
        <v>3560820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86672</v>
      </c>
      <c r="I295" s="22">
        <f>INDEX(Data[],MATCH($A295,Data[Dist],0),MATCH(I$5,Data[#Headers],0))</f>
        <v>149390</v>
      </c>
      <c r="K295" s="69">
        <f>INDEX('Payment Total'!$A$7:$H$333,MATCH('Payment by Source'!$A295,'Payment Total'!$A$7:$A$333,0),3)-I295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866724</v>
      </c>
      <c r="V295" s="155">
        <f t="shared" si="13"/>
        <v>86672</v>
      </c>
      <c r="W295" s="155">
        <f t="shared" si="14"/>
        <v>866720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1646898</v>
      </c>
      <c r="I296" s="22">
        <f>INDEX(Data[],MATCH($A296,Data[Dist],0),MATCH(I$5,Data[#Headers],0))</f>
        <v>2076745</v>
      </c>
      <c r="K296" s="69">
        <f>INDEX('Payment Total'!$A$7:$H$333,MATCH('Payment by Source'!$A296,'Payment Total'!$A$7:$A$333,0),3)-I296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16468981</v>
      </c>
      <c r="V296" s="155">
        <f t="shared" si="13"/>
        <v>1646898</v>
      </c>
      <c r="W296" s="155">
        <f t="shared" si="14"/>
        <v>16468980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465848</v>
      </c>
      <c r="I297" s="22">
        <f>INDEX(Data[],MATCH($A297,Data[Dist],0),MATCH(I$5,Data[#Headers],0))</f>
        <v>589164</v>
      </c>
      <c r="K297" s="69">
        <f>INDEX('Payment Total'!$A$7:$H$333,MATCH('Payment by Source'!$A297,'Payment Total'!$A$7:$A$333,0),3)-I297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4658476</v>
      </c>
      <c r="V297" s="155">
        <f t="shared" si="13"/>
        <v>465848</v>
      </c>
      <c r="W297" s="155">
        <f t="shared" si="14"/>
        <v>4658480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386195</v>
      </c>
      <c r="I298" s="22">
        <f>INDEX(Data[],MATCH($A298,Data[Dist],0),MATCH(I$5,Data[#Headers],0))</f>
        <v>488847</v>
      </c>
      <c r="K298" s="69">
        <f>INDEX('Payment Total'!$A$7:$H$333,MATCH('Payment by Source'!$A298,'Payment Total'!$A$7:$A$333,0),3)-I298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3861961</v>
      </c>
      <c r="V298" s="155">
        <f t="shared" si="13"/>
        <v>386196</v>
      </c>
      <c r="W298" s="155">
        <f t="shared" si="14"/>
        <v>3861960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132237</v>
      </c>
      <c r="I299" s="22">
        <f>INDEX(Data[],MATCH($A299,Data[Dist],0),MATCH(I$5,Data[#Headers],0))</f>
        <v>168562</v>
      </c>
      <c r="K299" s="69">
        <f>INDEX('Payment Total'!$A$7:$H$333,MATCH('Payment by Source'!$A299,'Payment Total'!$A$7:$A$333,0),3)-I299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1322377</v>
      </c>
      <c r="V299" s="155">
        <f t="shared" si="13"/>
        <v>132238</v>
      </c>
      <c r="W299" s="155">
        <f t="shared" si="14"/>
        <v>1322380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821320</v>
      </c>
      <c r="I300" s="22">
        <f>INDEX(Data[],MATCH($A300,Data[Dist],0),MATCH(I$5,Data[#Headers],0))</f>
        <v>1027216</v>
      </c>
      <c r="K300" s="69">
        <f>INDEX('Payment Total'!$A$7:$H$333,MATCH('Payment by Source'!$A300,'Payment Total'!$A$7:$A$333,0),3)-I300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8213198</v>
      </c>
      <c r="V300" s="155">
        <f t="shared" si="13"/>
        <v>821320</v>
      </c>
      <c r="W300" s="155">
        <f t="shared" si="14"/>
        <v>8213200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246920</v>
      </c>
      <c r="I301" s="22">
        <f>INDEX(Data[],MATCH($A301,Data[Dist],0),MATCH(I$5,Data[#Headers],0))</f>
        <v>314439</v>
      </c>
      <c r="K301" s="69">
        <f>INDEX('Payment Total'!$A$7:$H$333,MATCH('Payment by Source'!$A301,'Payment Total'!$A$7:$A$333,0),3)-I301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2469209</v>
      </c>
      <c r="V301" s="155">
        <f t="shared" si="13"/>
        <v>246921</v>
      </c>
      <c r="W301" s="155">
        <f t="shared" si="14"/>
        <v>2469210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342199</v>
      </c>
      <c r="I302" s="22">
        <f>INDEX(Data[],MATCH($A302,Data[Dist],0),MATCH(I$5,Data[#Headers],0))</f>
        <v>448833</v>
      </c>
      <c r="K302" s="69">
        <f>INDEX('Payment Total'!$A$7:$H$333,MATCH('Payment by Source'!$A302,'Payment Total'!$A$7:$A$333,0),3)-I302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3421982</v>
      </c>
      <c r="V302" s="155">
        <f t="shared" si="13"/>
        <v>342198</v>
      </c>
      <c r="W302" s="155">
        <f t="shared" si="14"/>
        <v>3421980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289636</v>
      </c>
      <c r="I303" s="22">
        <f>INDEX(Data[],MATCH($A303,Data[Dist],0),MATCH(I$5,Data[#Headers],0))</f>
        <v>364683</v>
      </c>
      <c r="K303" s="69">
        <f>INDEX('Payment Total'!$A$7:$H$333,MATCH('Payment by Source'!$A303,'Payment Total'!$A$7:$A$333,0),3)-I303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2896353</v>
      </c>
      <c r="V303" s="155">
        <f t="shared" si="13"/>
        <v>289635</v>
      </c>
      <c r="W303" s="155">
        <f t="shared" si="14"/>
        <v>2896350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367049</v>
      </c>
      <c r="I304" s="22">
        <f>INDEX(Data[],MATCH($A304,Data[Dist],0),MATCH(I$5,Data[#Headers],0))</f>
        <v>457994</v>
      </c>
      <c r="K304" s="69">
        <f>INDEX('Payment Total'!$A$7:$H$333,MATCH('Payment by Source'!$A304,'Payment Total'!$A$7:$A$333,0),3)-I304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3670500</v>
      </c>
      <c r="V304" s="155">
        <f t="shared" si="13"/>
        <v>367050</v>
      </c>
      <c r="W304" s="155">
        <f t="shared" si="14"/>
        <v>3670500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936347</v>
      </c>
      <c r="I305" s="22">
        <f>INDEX(Data[],MATCH($A305,Data[Dist],0),MATCH(I$5,Data[#Headers],0))</f>
        <v>1153173</v>
      </c>
      <c r="K305" s="69">
        <f>INDEX('Payment Total'!$A$7:$H$333,MATCH('Payment by Source'!$A305,'Payment Total'!$A$7:$A$333,0),3)-I305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9363469</v>
      </c>
      <c r="V305" s="155">
        <f t="shared" si="13"/>
        <v>936347</v>
      </c>
      <c r="W305" s="155">
        <f t="shared" si="14"/>
        <v>9363470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7081408</v>
      </c>
      <c r="I306" s="22">
        <f>INDEX(Data[],MATCH($A306,Data[Dist],0),MATCH(I$5,Data[#Headers],0))</f>
        <v>8413413</v>
      </c>
      <c r="K306" s="69">
        <f>INDEX('Payment Total'!$A$7:$H$333,MATCH('Payment by Source'!$A306,'Payment Total'!$A$7:$A$333,0),3)-I306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70814093</v>
      </c>
      <c r="V306" s="155">
        <f t="shared" si="13"/>
        <v>7081409</v>
      </c>
      <c r="W306" s="155">
        <f t="shared" si="14"/>
        <v>70814090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5642542</v>
      </c>
      <c r="I307" s="22">
        <f>INDEX(Data[],MATCH($A307,Data[Dist],0),MATCH(I$5,Data[#Headers],0))</f>
        <v>6909471</v>
      </c>
      <c r="K307" s="69">
        <f>INDEX('Payment Total'!$A$7:$H$333,MATCH('Payment by Source'!$A307,'Payment Total'!$A$7:$A$333,0),3)-I307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56425436</v>
      </c>
      <c r="V307" s="155">
        <f t="shared" si="13"/>
        <v>5642544</v>
      </c>
      <c r="W307" s="155">
        <f t="shared" si="14"/>
        <v>56425440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1096318</v>
      </c>
      <c r="I308" s="22">
        <f>INDEX(Data[],MATCH($A308,Data[Dist],0),MATCH(I$5,Data[#Headers],0))</f>
        <v>1374785</v>
      </c>
      <c r="K308" s="69">
        <f>INDEX('Payment Total'!$A$7:$H$333,MATCH('Payment by Source'!$A308,'Payment Total'!$A$7:$A$333,0),3)-I308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10963180</v>
      </c>
      <c r="V308" s="155">
        <f t="shared" si="13"/>
        <v>1096318</v>
      </c>
      <c r="W308" s="155">
        <f t="shared" si="14"/>
        <v>10963180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247239</v>
      </c>
      <c r="I309" s="22">
        <f>INDEX(Data[],MATCH($A309,Data[Dist],0),MATCH(I$5,Data[#Headers],0))</f>
        <v>331311</v>
      </c>
      <c r="K309" s="69">
        <f>INDEX('Payment Total'!$A$7:$H$333,MATCH('Payment by Source'!$A309,'Payment Total'!$A$7:$A$333,0),3)-I309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2472393</v>
      </c>
      <c r="V309" s="155">
        <f t="shared" si="13"/>
        <v>247239</v>
      </c>
      <c r="W309" s="155">
        <f t="shared" si="14"/>
        <v>2472390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987807</v>
      </c>
      <c r="I310" s="22">
        <f>INDEX(Data[],MATCH($A310,Data[Dist],0),MATCH(I$5,Data[#Headers],0))</f>
        <v>1225733</v>
      </c>
      <c r="K310" s="69">
        <f>INDEX('Payment Total'!$A$7:$H$333,MATCH('Payment by Source'!$A310,'Payment Total'!$A$7:$A$333,0),3)-I310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9878064</v>
      </c>
      <c r="V310" s="155">
        <f t="shared" si="13"/>
        <v>987806</v>
      </c>
      <c r="W310" s="155">
        <f t="shared" si="14"/>
        <v>9878060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108644</v>
      </c>
      <c r="I311" s="22">
        <f>INDEX(Data[],MATCH($A311,Data[Dist],0),MATCH(I$5,Data[#Headers],0))</f>
        <v>154855</v>
      </c>
      <c r="K311" s="69">
        <f>INDEX('Payment Total'!$A$7:$H$333,MATCH('Payment by Source'!$A311,'Payment Total'!$A$7:$A$333,0),3)-I311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1086438</v>
      </c>
      <c r="V311" s="155">
        <f t="shared" si="13"/>
        <v>108644</v>
      </c>
      <c r="W311" s="155">
        <f t="shared" si="14"/>
        <v>1086440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329505</v>
      </c>
      <c r="I312" s="22">
        <f>INDEX(Data[],MATCH($A312,Data[Dist],0),MATCH(I$5,Data[#Headers],0))</f>
        <v>430281</v>
      </c>
      <c r="K312" s="69">
        <f>INDEX('Payment Total'!$A$7:$H$333,MATCH('Payment by Source'!$A312,'Payment Total'!$A$7:$A$333,0),3)-I312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3295042</v>
      </c>
      <c r="V312" s="155">
        <f t="shared" si="13"/>
        <v>329504</v>
      </c>
      <c r="W312" s="155">
        <f t="shared" si="14"/>
        <v>3295040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220941</v>
      </c>
      <c r="I313" s="22">
        <f>INDEX(Data[],MATCH($A313,Data[Dist],0),MATCH(I$5,Data[#Headers],0))</f>
        <v>297281</v>
      </c>
      <c r="K313" s="69">
        <f>INDEX('Payment Total'!$A$7:$H$333,MATCH('Payment by Source'!$A313,'Payment Total'!$A$7:$A$333,0),3)-I313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2209400</v>
      </c>
      <c r="V313" s="155">
        <f t="shared" si="13"/>
        <v>220940</v>
      </c>
      <c r="W313" s="155">
        <f t="shared" si="14"/>
        <v>2209400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108457</v>
      </c>
      <c r="I314" s="22">
        <f>INDEX(Data[],MATCH($A314,Data[Dist],0),MATCH(I$5,Data[#Headers],0))</f>
        <v>142035</v>
      </c>
      <c r="K314" s="69">
        <f>INDEX('Payment Total'!$A$7:$H$333,MATCH('Payment by Source'!$A314,'Payment Total'!$A$7:$A$333,0),3)-I314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1084572</v>
      </c>
      <c r="V314" s="155">
        <f t="shared" si="13"/>
        <v>108457</v>
      </c>
      <c r="W314" s="155">
        <f t="shared" si="14"/>
        <v>1084570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665557</v>
      </c>
      <c r="I315" s="22">
        <f>INDEX(Data[],MATCH($A315,Data[Dist],0),MATCH(I$5,Data[#Headers],0))</f>
        <v>842323</v>
      </c>
      <c r="K315" s="69">
        <f>INDEX('Payment Total'!$A$7:$H$333,MATCH('Payment by Source'!$A315,'Payment Total'!$A$7:$A$333,0),3)-I315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6655559</v>
      </c>
      <c r="V315" s="155">
        <f t="shared" si="13"/>
        <v>665556</v>
      </c>
      <c r="W315" s="155">
        <f t="shared" si="14"/>
        <v>6655560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3581833</v>
      </c>
      <c r="I316" s="22">
        <f>INDEX(Data[],MATCH($A316,Data[Dist],0),MATCH(I$5,Data[#Headers],0))</f>
        <v>4674019</v>
      </c>
      <c r="K316" s="69">
        <f>INDEX('Payment Total'!$A$7:$H$333,MATCH('Payment by Source'!$A316,'Payment Total'!$A$7:$A$333,0),3)-I316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35818326</v>
      </c>
      <c r="V316" s="155">
        <f t="shared" si="13"/>
        <v>3581833</v>
      </c>
      <c r="W316" s="155">
        <f t="shared" si="14"/>
        <v>35818330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1436926</v>
      </c>
      <c r="I317" s="22">
        <f>INDEX(Data[],MATCH($A317,Data[Dist],0),MATCH(I$5,Data[#Headers],0))</f>
        <v>1887355</v>
      </c>
      <c r="K317" s="69">
        <f>INDEX('Payment Total'!$A$7:$H$333,MATCH('Payment by Source'!$A317,'Payment Total'!$A$7:$A$333,0),3)-I317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14369256</v>
      </c>
      <c r="V317" s="155">
        <f t="shared" si="13"/>
        <v>1436926</v>
      </c>
      <c r="W317" s="155">
        <f t="shared" si="14"/>
        <v>14369260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123758</v>
      </c>
      <c r="I318" s="22">
        <f>INDEX(Data[],MATCH($A318,Data[Dist],0),MATCH(I$5,Data[#Headers],0))</f>
        <v>168485</v>
      </c>
      <c r="K318" s="69">
        <f>INDEX('Payment Total'!$A$7:$H$333,MATCH('Payment by Source'!$A318,'Payment Total'!$A$7:$A$333,0),3)-I318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1237574</v>
      </c>
      <c r="V318" s="155">
        <f t="shared" si="13"/>
        <v>123757</v>
      </c>
      <c r="W318" s="155">
        <f t="shared" si="14"/>
        <v>1237570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763923</v>
      </c>
      <c r="I319" s="22">
        <f>INDEX(Data[],MATCH($A319,Data[Dist],0),MATCH(I$5,Data[#Headers],0))</f>
        <v>937838</v>
      </c>
      <c r="K319" s="69">
        <f>INDEX('Payment Total'!$A$7:$H$333,MATCH('Payment by Source'!$A319,'Payment Total'!$A$7:$A$333,0),3)-I319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7639234</v>
      </c>
      <c r="V319" s="155">
        <f t="shared" si="13"/>
        <v>763923</v>
      </c>
      <c r="W319" s="155">
        <f t="shared" si="14"/>
        <v>7639230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375235</v>
      </c>
      <c r="I320" s="22">
        <f>INDEX(Data[],MATCH($A320,Data[Dist],0),MATCH(I$5,Data[#Headers],0))</f>
        <v>498076</v>
      </c>
      <c r="K320" s="69">
        <f>INDEX('Payment Total'!$A$7:$H$333,MATCH('Payment by Source'!$A320,'Payment Total'!$A$7:$A$333,0),3)-I320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3752361</v>
      </c>
      <c r="V320" s="155">
        <f t="shared" si="13"/>
        <v>375236</v>
      </c>
      <c r="W320" s="155">
        <f t="shared" si="14"/>
        <v>3752360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407095</v>
      </c>
      <c r="I321" s="22">
        <f>INDEX(Data[],MATCH($A321,Data[Dist],0),MATCH(I$5,Data[#Headers],0))</f>
        <v>514528</v>
      </c>
      <c r="K321" s="69">
        <f>INDEX('Payment Total'!$A$7:$H$333,MATCH('Payment by Source'!$A321,'Payment Total'!$A$7:$A$333,0),3)-I321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4070949</v>
      </c>
      <c r="V321" s="155">
        <f t="shared" si="13"/>
        <v>407095</v>
      </c>
      <c r="W321" s="155">
        <f t="shared" si="14"/>
        <v>4070950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303270</v>
      </c>
      <c r="I322" s="22">
        <f>INDEX(Data[],MATCH($A322,Data[Dist],0),MATCH(I$5,Data[#Headers],0))</f>
        <v>391537</v>
      </c>
      <c r="K322" s="69">
        <f>INDEX('Payment Total'!$A$7:$H$333,MATCH('Payment by Source'!$A322,'Payment Total'!$A$7:$A$333,0),3)-I322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3032695</v>
      </c>
      <c r="V322" s="155">
        <f t="shared" si="13"/>
        <v>303270</v>
      </c>
      <c r="W322" s="155">
        <f t="shared" si="14"/>
        <v>3032700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519990</v>
      </c>
      <c r="I323" s="22">
        <f>INDEX(Data[],MATCH($A323,Data[Dist],0),MATCH(I$5,Data[#Headers],0))</f>
        <v>636256</v>
      </c>
      <c r="K323" s="69">
        <f>INDEX('Payment Total'!$A$7:$H$333,MATCH('Payment by Source'!$A323,'Payment Total'!$A$7:$A$333,0),3)-I323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5199909</v>
      </c>
      <c r="V323" s="155">
        <f t="shared" si="13"/>
        <v>519991</v>
      </c>
      <c r="W323" s="155">
        <f t="shared" si="14"/>
        <v>5199910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202103</v>
      </c>
      <c r="I324" s="22">
        <f>INDEX(Data[],MATCH($A324,Data[Dist],0),MATCH(I$5,Data[#Headers],0))</f>
        <v>275906</v>
      </c>
      <c r="K324" s="69">
        <f>INDEX('Payment Total'!$A$7:$H$333,MATCH('Payment by Source'!$A324,'Payment Total'!$A$7:$A$333,0),3)-I324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2021022</v>
      </c>
      <c r="V324" s="155">
        <f t="shared" si="13"/>
        <v>202102</v>
      </c>
      <c r="W324" s="155">
        <f t="shared" si="14"/>
        <v>2021020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76281</v>
      </c>
      <c r="I325" s="22">
        <f>INDEX(Data[],MATCH($A325,Data[Dist],0),MATCH(I$5,Data[#Headers],0))</f>
        <v>104998</v>
      </c>
      <c r="K325" s="69">
        <f>INDEX('Payment Total'!$A$7:$H$333,MATCH('Payment by Source'!$A325,'Payment Total'!$A$7:$A$333,0),3)-I325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762814</v>
      </c>
      <c r="V325" s="155">
        <f t="shared" si="13"/>
        <v>76281</v>
      </c>
      <c r="W325" s="155">
        <f t="shared" si="14"/>
        <v>762810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556236</v>
      </c>
      <c r="I326" s="22">
        <f>INDEX(Data[],MATCH($A326,Data[Dist],0),MATCH(I$5,Data[#Headers],0))</f>
        <v>702269</v>
      </c>
      <c r="K326" s="69">
        <f>INDEX('Payment Total'!$A$7:$H$333,MATCH('Payment by Source'!$A326,'Payment Total'!$A$7:$A$333,0),3)-I326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5562371</v>
      </c>
      <c r="V326" s="155">
        <f t="shared" si="13"/>
        <v>556237</v>
      </c>
      <c r="W326" s="155">
        <f t="shared" si="14"/>
        <v>5562370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448690</v>
      </c>
      <c r="I327" s="22">
        <f>INDEX(Data[],MATCH($A327,Data[Dist],0),MATCH(I$5,Data[#Headers],0))</f>
        <v>554963</v>
      </c>
      <c r="K327" s="69">
        <f>INDEX('Payment Total'!$A$7:$H$333,MATCH('Payment by Source'!$A327,'Payment Total'!$A$7:$A$333,0),3)-I327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4486913</v>
      </c>
      <c r="V327" s="155">
        <f t="shared" ref="V327:V332" si="16">ROUND(U327/10,0)</f>
        <v>448691</v>
      </c>
      <c r="W327" s="155">
        <f t="shared" ref="W327:W332" si="17">V327*10</f>
        <v>4486910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152030</v>
      </c>
      <c r="I328" s="22">
        <f>INDEX(Data[],MATCH($A328,Data[Dist],0),MATCH(I$5,Data[#Headers],0))</f>
        <v>196337</v>
      </c>
      <c r="K328" s="69">
        <f>INDEX('Payment Total'!$A$7:$H$333,MATCH('Payment by Source'!$A328,'Payment Total'!$A$7:$A$333,0),3)-I328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1520302</v>
      </c>
      <c r="V328" s="155">
        <f t="shared" si="16"/>
        <v>152030</v>
      </c>
      <c r="W328" s="155">
        <f t="shared" si="17"/>
        <v>1520300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881369</v>
      </c>
      <c r="I329" s="22">
        <f>INDEX(Data[],MATCH($A329,Data[Dist],0),MATCH(I$5,Data[#Headers],0))</f>
        <v>1091878</v>
      </c>
      <c r="K329" s="69">
        <f>INDEX('Payment Total'!$A$7:$H$333,MATCH('Payment by Source'!$A329,'Payment Total'!$A$7:$A$333,0),3)-I329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8813691</v>
      </c>
      <c r="V329" s="155">
        <f t="shared" si="16"/>
        <v>881369</v>
      </c>
      <c r="W329" s="155">
        <f t="shared" si="17"/>
        <v>8813690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235009</v>
      </c>
      <c r="I330" s="22">
        <f>INDEX(Data[],MATCH($A330,Data[Dist],0),MATCH(I$5,Data[#Headers],0))</f>
        <v>303932</v>
      </c>
      <c r="K330" s="69">
        <f>INDEX('Payment Total'!$A$7:$H$333,MATCH('Payment by Source'!$A330,'Payment Total'!$A$7:$A$333,0),3)-I330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2350086</v>
      </c>
      <c r="V330" s="155">
        <f>ROUND(U330/10,0)</f>
        <v>235009</v>
      </c>
      <c r="W330" s="155">
        <f>V330*10</f>
        <v>2350090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289630</v>
      </c>
      <c r="I331" s="22">
        <f>INDEX(Data[],MATCH($A331,Data[Dist],0),MATCH(I$5,Data[#Headers],0))</f>
        <v>360182</v>
      </c>
      <c r="K331" s="69">
        <f>INDEX('Payment Total'!$A$7:$H$333,MATCH('Payment by Source'!$A331,'Payment Total'!$A$7:$A$333,0),3)-I331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2896301</v>
      </c>
      <c r="V331" s="155">
        <f t="shared" si="16"/>
        <v>289630</v>
      </c>
      <c r="W331" s="155">
        <f t="shared" si="17"/>
        <v>2896300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524229</v>
      </c>
      <c r="I332" s="22">
        <f>INDEX(Data[],MATCH($A332,Data[Dist],0),MATCH(I$5,Data[#Headers],0))</f>
        <v>659665</v>
      </c>
      <c r="K332" s="69">
        <f>INDEX('Payment Total'!$A$7:$H$333,MATCH('Payment by Source'!$A332,'Payment Total'!$A$7:$A$333,0),3)-I332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5242289</v>
      </c>
      <c r="V332" s="155">
        <f t="shared" si="16"/>
        <v>524229</v>
      </c>
      <c r="W332" s="155">
        <f t="shared" si="17"/>
        <v>5242290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256550112</v>
      </c>
      <c r="I333" s="24">
        <f t="shared" si="18"/>
        <v>318773196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9" t="str">
        <f>CONCATENATE("FY ",Notes!$B$1," Summary of State Aid Payments to School Districts")</f>
        <v>FY 2022 Summary of State Aid Payments to School Districts</v>
      </c>
      <c r="B1" s="230"/>
      <c r="C1" s="230"/>
      <c r="D1" s="230"/>
      <c r="E1" s="231"/>
      <c r="F1" s="70"/>
    </row>
    <row r="2" spans="1:25" ht="19.5" customHeight="1" x14ac:dyDescent="0.3">
      <c r="A2" s="72"/>
      <c r="B2" s="73" t="s">
        <v>789</v>
      </c>
      <c r="C2" s="232"/>
      <c r="D2" s="232"/>
      <c r="E2" s="233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0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7"/>
      <c r="H10" s="140"/>
      <c r="I10" s="234" t="str">
        <f>CONCATENATE("FY ",Notes!$B$1," Budget for State Payments to School Districts by Month by Source")</f>
        <v>FY 2022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557489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3188660684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5" t="s">
        <v>709</v>
      </c>
      <c r="J13" s="225" t="str">
        <f>Data!$L$1</f>
        <v>Preschool State Aid (Code 3117)</v>
      </c>
      <c r="K13" s="225" t="str">
        <f>Data!M1</f>
        <v>Teacher Salary (Code 3204)</v>
      </c>
      <c r="L13" s="227" t="str">
        <f>Data!N1</f>
        <v>Early Intervention (Code 3216)</v>
      </c>
      <c r="M13" s="225" t="str">
        <f>Data!O1</f>
        <v>Professional Development (Code 3376)</v>
      </c>
      <c r="N13" s="225" t="str">
        <f>Data!P1</f>
        <v>Teacher Leadership (Code 3116)</v>
      </c>
      <c r="O13" s="227" t="s">
        <v>758</v>
      </c>
      <c r="P13" s="227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5"/>
      <c r="J14" s="225"/>
      <c r="K14" s="225"/>
      <c r="L14" s="227"/>
      <c r="M14" s="225"/>
      <c r="N14" s="225"/>
      <c r="O14" s="227"/>
      <c r="P14" s="227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6"/>
      <c r="J15" s="226"/>
      <c r="K15" s="226"/>
      <c r="L15" s="228"/>
      <c r="M15" s="226"/>
      <c r="N15" s="226"/>
      <c r="O15" s="228"/>
      <c r="P15" s="228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316747997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254525007</v>
      </c>
      <c r="P20" s="91">
        <f t="shared" si="1"/>
        <v>316747997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316747997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254525007</v>
      </c>
      <c r="P21" s="91">
        <f t="shared" si="1"/>
        <v>316747997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316748000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254525010</v>
      </c>
      <c r="P22" s="91">
        <f t="shared" si="1"/>
        <v>316748000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316748000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254525010</v>
      </c>
      <c r="P23" s="91">
        <f t="shared" si="1"/>
        <v>316748000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316748000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254525010</v>
      </c>
      <c r="P24" s="91">
        <f t="shared" si="1"/>
        <v>316748000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316747868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256550112</v>
      </c>
      <c r="P25" s="91">
        <f t="shared" si="1"/>
        <v>316747868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2555375980</v>
      </c>
      <c r="P26" s="95">
        <f>SUM(P16:P25)</f>
        <v>3175580646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3176509515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22" t="s">
        <v>796</v>
      </c>
      <c r="K33" s="222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23"/>
      <c r="K34" s="223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24"/>
      <c r="K35" s="224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9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16971</v>
      </c>
      <c r="H2" s="1">
        <v>0</v>
      </c>
      <c r="I2" s="3">
        <v>3484354</v>
      </c>
      <c r="J2" s="3">
        <v>3467383</v>
      </c>
      <c r="K2" s="3">
        <v>3467383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2541828</v>
      </c>
      <c r="S2" s="3">
        <v>2541828</v>
      </c>
      <c r="T2" s="3">
        <v>348435</v>
      </c>
      <c r="U2" s="3">
        <v>348435</v>
      </c>
      <c r="V2" s="3">
        <v>348435</v>
      </c>
      <c r="W2" s="3">
        <v>348435</v>
      </c>
      <c r="X2" s="3">
        <v>345607</v>
      </c>
      <c r="Y2" s="3">
        <v>345607</v>
      </c>
      <c r="Z2" s="4">
        <v>345607</v>
      </c>
      <c r="AA2" s="4">
        <v>345607</v>
      </c>
      <c r="AB2" s="4">
        <v>345607</v>
      </c>
      <c r="AC2" s="4">
        <v>345608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1739347</v>
      </c>
      <c r="AI2" s="4">
        <v>2084954</v>
      </c>
      <c r="AJ2" s="4">
        <v>2430561</v>
      </c>
      <c r="AK2" s="4">
        <v>2776168</v>
      </c>
      <c r="AL2" s="4">
        <v>3121775</v>
      </c>
      <c r="AM2" s="4">
        <v>3467383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7409</v>
      </c>
      <c r="H3" s="3">
        <v>0</v>
      </c>
      <c r="I3" s="3">
        <v>1511793</v>
      </c>
      <c r="J3" s="3">
        <v>1504384</v>
      </c>
      <c r="K3" s="3">
        <v>1504384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1096030</v>
      </c>
      <c r="S3" s="3">
        <v>1096030</v>
      </c>
      <c r="T3" s="3">
        <v>151179</v>
      </c>
      <c r="U3" s="3">
        <v>151179</v>
      </c>
      <c r="V3" s="3">
        <v>151179</v>
      </c>
      <c r="W3" s="3">
        <v>151179</v>
      </c>
      <c r="X3" s="3">
        <v>149945</v>
      </c>
      <c r="Y3" s="3">
        <v>149945</v>
      </c>
      <c r="Z3" s="4">
        <v>149945</v>
      </c>
      <c r="AA3" s="4">
        <v>149945</v>
      </c>
      <c r="AB3" s="4">
        <v>149945</v>
      </c>
      <c r="AC3" s="4">
        <v>149943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754661</v>
      </c>
      <c r="AI3" s="4">
        <v>904606</v>
      </c>
      <c r="AJ3" s="4">
        <v>1054551</v>
      </c>
      <c r="AK3" s="4">
        <v>1204496</v>
      </c>
      <c r="AL3" s="4">
        <v>1354441</v>
      </c>
      <c r="AM3" s="4">
        <v>1504384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50303</v>
      </c>
      <c r="H4" s="1">
        <v>0</v>
      </c>
      <c r="I4" s="3">
        <v>13528656</v>
      </c>
      <c r="J4" s="3">
        <v>13478353</v>
      </c>
      <c r="K4" s="3">
        <v>13478353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11232615</v>
      </c>
      <c r="S4" s="3">
        <v>11232615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1344482</v>
      </c>
      <c r="Y4" s="3">
        <v>1344482</v>
      </c>
      <c r="Z4" s="4">
        <v>1344481</v>
      </c>
      <c r="AA4" s="4">
        <v>1344481</v>
      </c>
      <c r="AB4" s="4">
        <v>1344481</v>
      </c>
      <c r="AC4" s="4">
        <v>1344482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6755946</v>
      </c>
      <c r="AI4" s="4">
        <v>8100428</v>
      </c>
      <c r="AJ4" s="4">
        <v>9444909</v>
      </c>
      <c r="AK4" s="4">
        <v>10789390</v>
      </c>
      <c r="AL4" s="4">
        <v>12133871</v>
      </c>
      <c r="AM4" s="4">
        <v>13478353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13540</v>
      </c>
      <c r="H5" s="1">
        <v>0</v>
      </c>
      <c r="I5" s="3">
        <v>3690478</v>
      </c>
      <c r="J5" s="3">
        <v>3676938</v>
      </c>
      <c r="K5" s="3">
        <v>3676938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2921377</v>
      </c>
      <c r="S5" s="3">
        <v>2921377</v>
      </c>
      <c r="T5" s="3">
        <v>369048</v>
      </c>
      <c r="U5" s="3">
        <v>369048</v>
      </c>
      <c r="V5" s="3">
        <v>369048</v>
      </c>
      <c r="W5" s="3">
        <v>369048</v>
      </c>
      <c r="X5" s="3">
        <v>366791</v>
      </c>
      <c r="Y5" s="3">
        <v>366791</v>
      </c>
      <c r="Z5" s="4">
        <v>366791</v>
      </c>
      <c r="AA5" s="4">
        <v>366791</v>
      </c>
      <c r="AB5" s="4">
        <v>366791</v>
      </c>
      <c r="AC5" s="4">
        <v>366791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1842983</v>
      </c>
      <c r="AI5" s="4">
        <v>2209774</v>
      </c>
      <c r="AJ5" s="4">
        <v>2576565</v>
      </c>
      <c r="AK5" s="4">
        <v>2943356</v>
      </c>
      <c r="AL5" s="4">
        <v>3310147</v>
      </c>
      <c r="AM5" s="4">
        <v>3676938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5414</v>
      </c>
      <c r="H6" s="3">
        <v>0</v>
      </c>
      <c r="I6" s="3">
        <v>1133020</v>
      </c>
      <c r="J6" s="3">
        <v>1127606</v>
      </c>
      <c r="K6" s="3">
        <v>1127606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875653</v>
      </c>
      <c r="S6" s="3">
        <v>875653</v>
      </c>
      <c r="T6" s="3">
        <v>113302</v>
      </c>
      <c r="U6" s="3">
        <v>113302</v>
      </c>
      <c r="V6" s="3">
        <v>113302</v>
      </c>
      <c r="W6" s="3">
        <v>113302</v>
      </c>
      <c r="X6" s="3">
        <v>112400</v>
      </c>
      <c r="Y6" s="3">
        <v>112400</v>
      </c>
      <c r="Z6" s="4">
        <v>112400</v>
      </c>
      <c r="AA6" s="4">
        <v>112400</v>
      </c>
      <c r="AB6" s="4">
        <v>112400</v>
      </c>
      <c r="AC6" s="4">
        <v>112398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565608</v>
      </c>
      <c r="AI6" s="4">
        <v>678008</v>
      </c>
      <c r="AJ6" s="4">
        <v>790408</v>
      </c>
      <c r="AK6" s="4">
        <v>902808</v>
      </c>
      <c r="AL6" s="4">
        <v>1015208</v>
      </c>
      <c r="AM6" s="4">
        <v>1127606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28860</v>
      </c>
      <c r="H7" s="3">
        <v>0</v>
      </c>
      <c r="I7" s="3">
        <v>8116979</v>
      </c>
      <c r="J7" s="3">
        <v>8088119</v>
      </c>
      <c r="K7" s="3">
        <v>8088119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6614521</v>
      </c>
      <c r="S7" s="3">
        <v>6614521</v>
      </c>
      <c r="T7" s="3">
        <v>811698</v>
      </c>
      <c r="U7" s="3">
        <v>811698</v>
      </c>
      <c r="V7" s="3">
        <v>811698</v>
      </c>
      <c r="W7" s="3">
        <v>811698</v>
      </c>
      <c r="X7" s="3">
        <v>806888</v>
      </c>
      <c r="Y7" s="3">
        <v>806888</v>
      </c>
      <c r="Z7" s="4">
        <v>806888</v>
      </c>
      <c r="AA7" s="4">
        <v>806888</v>
      </c>
      <c r="AB7" s="4">
        <v>806888</v>
      </c>
      <c r="AC7" s="4">
        <v>806887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4053680</v>
      </c>
      <c r="AI7" s="4">
        <v>4860568</v>
      </c>
      <c r="AJ7" s="4">
        <v>5667456</v>
      </c>
      <c r="AK7" s="4">
        <v>6474344</v>
      </c>
      <c r="AL7" s="4">
        <v>7281232</v>
      </c>
      <c r="AM7" s="4">
        <v>8088119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12953</v>
      </c>
      <c r="H8" s="1">
        <v>0</v>
      </c>
      <c r="I8" s="3">
        <v>3111589</v>
      </c>
      <c r="J8" s="3">
        <v>3098636</v>
      </c>
      <c r="K8" s="3">
        <v>3098636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2396100</v>
      </c>
      <c r="S8" s="3">
        <v>2396100</v>
      </c>
      <c r="T8" s="3">
        <v>311159</v>
      </c>
      <c r="U8" s="3">
        <v>311159</v>
      </c>
      <c r="V8" s="3">
        <v>311159</v>
      </c>
      <c r="W8" s="3">
        <v>311159</v>
      </c>
      <c r="X8" s="3">
        <v>309000</v>
      </c>
      <c r="Y8" s="3">
        <v>309000</v>
      </c>
      <c r="Z8" s="4">
        <v>309000</v>
      </c>
      <c r="AA8" s="4">
        <v>309000</v>
      </c>
      <c r="AB8" s="4">
        <v>309000</v>
      </c>
      <c r="AC8" s="4">
        <v>309000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1553636</v>
      </c>
      <c r="AI8" s="4">
        <v>1862636</v>
      </c>
      <c r="AJ8" s="4">
        <v>2171636</v>
      </c>
      <c r="AK8" s="4">
        <v>2480636</v>
      </c>
      <c r="AL8" s="4">
        <v>2789636</v>
      </c>
      <c r="AM8" s="4">
        <v>3098636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6357</v>
      </c>
      <c r="H9" s="1">
        <v>0</v>
      </c>
      <c r="I9" s="3">
        <v>1494136</v>
      </c>
      <c r="J9" s="3">
        <v>1487779</v>
      </c>
      <c r="K9" s="3">
        <v>1487779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1141470</v>
      </c>
      <c r="S9" s="3">
        <v>1141470</v>
      </c>
      <c r="T9" s="3">
        <v>149414</v>
      </c>
      <c r="U9" s="3">
        <v>149414</v>
      </c>
      <c r="V9" s="3">
        <v>149414</v>
      </c>
      <c r="W9" s="3">
        <v>149414</v>
      </c>
      <c r="X9" s="3">
        <v>148354</v>
      </c>
      <c r="Y9" s="3">
        <v>148354</v>
      </c>
      <c r="Z9" s="4">
        <v>148354</v>
      </c>
      <c r="AA9" s="4">
        <v>148354</v>
      </c>
      <c r="AB9" s="4">
        <v>148354</v>
      </c>
      <c r="AC9" s="4">
        <v>148353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746010</v>
      </c>
      <c r="AI9" s="4">
        <v>894364</v>
      </c>
      <c r="AJ9" s="4">
        <v>1042718</v>
      </c>
      <c r="AK9" s="4">
        <v>1191072</v>
      </c>
      <c r="AL9" s="4">
        <v>1339426</v>
      </c>
      <c r="AM9" s="4">
        <v>1487779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32185</v>
      </c>
      <c r="H10" s="1">
        <v>0</v>
      </c>
      <c r="I10" s="3">
        <v>7439551</v>
      </c>
      <c r="J10" s="3">
        <v>7407366</v>
      </c>
      <c r="K10" s="3">
        <v>7407366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5582380</v>
      </c>
      <c r="S10" s="3">
        <v>5582380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738591</v>
      </c>
      <c r="Y10" s="3">
        <v>738591</v>
      </c>
      <c r="Z10" s="4">
        <v>738591</v>
      </c>
      <c r="AA10" s="4">
        <v>738591</v>
      </c>
      <c r="AB10" s="4">
        <v>738591</v>
      </c>
      <c r="AC10" s="4">
        <v>738591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3714411</v>
      </c>
      <c r="AI10" s="4">
        <v>4453002</v>
      </c>
      <c r="AJ10" s="4">
        <v>5191593</v>
      </c>
      <c r="AK10" s="4">
        <v>5930184</v>
      </c>
      <c r="AL10" s="4">
        <v>6668775</v>
      </c>
      <c r="AM10" s="4">
        <v>7407366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26877</v>
      </c>
      <c r="H11" s="1">
        <v>0</v>
      </c>
      <c r="I11" s="3">
        <v>6271898</v>
      </c>
      <c r="J11" s="3">
        <v>6245021</v>
      </c>
      <c r="K11" s="3">
        <v>6245021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4829657</v>
      </c>
      <c r="S11" s="3">
        <v>4829657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622710</v>
      </c>
      <c r="Y11" s="3">
        <v>622710</v>
      </c>
      <c r="Z11" s="4">
        <v>622710</v>
      </c>
      <c r="AA11" s="4">
        <v>622710</v>
      </c>
      <c r="AB11" s="4">
        <v>622710</v>
      </c>
      <c r="AC11" s="4">
        <v>622711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3131470</v>
      </c>
      <c r="AI11" s="4">
        <v>3754180</v>
      </c>
      <c r="AJ11" s="4">
        <v>4376890</v>
      </c>
      <c r="AK11" s="4">
        <v>4999600</v>
      </c>
      <c r="AL11" s="4">
        <v>5622310</v>
      </c>
      <c r="AM11" s="4">
        <v>6245021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14090</v>
      </c>
      <c r="H12" s="1">
        <v>0</v>
      </c>
      <c r="I12" s="3">
        <v>3398539</v>
      </c>
      <c r="J12" s="3">
        <v>3384449</v>
      </c>
      <c r="K12" s="3">
        <v>3384449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2630003</v>
      </c>
      <c r="S12" s="3">
        <v>2630003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337506</v>
      </c>
      <c r="Y12" s="3">
        <v>337506</v>
      </c>
      <c r="Z12" s="4">
        <v>337505</v>
      </c>
      <c r="AA12" s="4">
        <v>337505</v>
      </c>
      <c r="AB12" s="4">
        <v>337505</v>
      </c>
      <c r="AC12" s="4">
        <v>337506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1696922</v>
      </c>
      <c r="AI12" s="4">
        <v>2034428</v>
      </c>
      <c r="AJ12" s="4">
        <v>2371933</v>
      </c>
      <c r="AK12" s="4">
        <v>2709438</v>
      </c>
      <c r="AL12" s="4">
        <v>3046943</v>
      </c>
      <c r="AM12" s="4">
        <v>3384449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20731</v>
      </c>
      <c r="H13" s="1">
        <v>0</v>
      </c>
      <c r="I13" s="3">
        <v>4837079</v>
      </c>
      <c r="J13" s="3">
        <v>4816348</v>
      </c>
      <c r="K13" s="3">
        <v>4816348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3619543</v>
      </c>
      <c r="S13" s="3">
        <v>3619543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480253</v>
      </c>
      <c r="Y13" s="3">
        <v>480253</v>
      </c>
      <c r="Z13" s="4">
        <v>480253</v>
      </c>
      <c r="AA13" s="4">
        <v>480253</v>
      </c>
      <c r="AB13" s="4">
        <v>480253</v>
      </c>
      <c r="AC13" s="4">
        <v>480251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2415085</v>
      </c>
      <c r="AI13" s="4">
        <v>2895338</v>
      </c>
      <c r="AJ13" s="4">
        <v>3375591</v>
      </c>
      <c r="AK13" s="4">
        <v>3855844</v>
      </c>
      <c r="AL13" s="4">
        <v>4336097</v>
      </c>
      <c r="AM13" s="4">
        <v>4816348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109202</v>
      </c>
      <c r="H14" s="1">
        <v>0</v>
      </c>
      <c r="I14" s="3">
        <v>20466001</v>
      </c>
      <c r="J14" s="3">
        <v>20356799</v>
      </c>
      <c r="K14" s="3">
        <v>20356799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14574965</v>
      </c>
      <c r="S14" s="3">
        <v>14574965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2028400</v>
      </c>
      <c r="Y14" s="3">
        <v>2028400</v>
      </c>
      <c r="Z14" s="4">
        <v>2028400</v>
      </c>
      <c r="AA14" s="4">
        <v>2028400</v>
      </c>
      <c r="AB14" s="4">
        <v>2028400</v>
      </c>
      <c r="AC14" s="4">
        <v>2028399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10214800</v>
      </c>
      <c r="AI14" s="4">
        <v>12243200</v>
      </c>
      <c r="AJ14" s="4">
        <v>14271600</v>
      </c>
      <c r="AK14" s="4">
        <v>16300000</v>
      </c>
      <c r="AL14" s="4">
        <v>18328400</v>
      </c>
      <c r="AM14" s="4">
        <v>20356799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32260</v>
      </c>
      <c r="H15" s="1">
        <v>0</v>
      </c>
      <c r="I15" s="3">
        <v>8560126</v>
      </c>
      <c r="J15" s="3">
        <v>8527866</v>
      </c>
      <c r="K15" s="3">
        <v>8527866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6857470</v>
      </c>
      <c r="S15" s="3">
        <v>6857470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850636</v>
      </c>
      <c r="Y15" s="3">
        <v>850636</v>
      </c>
      <c r="Z15" s="4">
        <v>850636</v>
      </c>
      <c r="AA15" s="4">
        <v>850636</v>
      </c>
      <c r="AB15" s="4">
        <v>850636</v>
      </c>
      <c r="AC15" s="4">
        <v>850634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4274688</v>
      </c>
      <c r="AI15" s="4">
        <v>5125324</v>
      </c>
      <c r="AJ15" s="4">
        <v>5975960</v>
      </c>
      <c r="AK15" s="4">
        <v>6826596</v>
      </c>
      <c r="AL15" s="4">
        <v>7677232</v>
      </c>
      <c r="AM15" s="4">
        <v>8527866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5444</v>
      </c>
      <c r="H16" s="1">
        <v>0</v>
      </c>
      <c r="I16" s="3">
        <v>1304896</v>
      </c>
      <c r="J16" s="3">
        <v>1299452</v>
      </c>
      <c r="K16" s="3">
        <v>1299452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998914</v>
      </c>
      <c r="S16" s="3">
        <v>998914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129582</v>
      </c>
      <c r="Y16" s="3">
        <v>129582</v>
      </c>
      <c r="Z16" s="4">
        <v>129582</v>
      </c>
      <c r="AA16" s="4">
        <v>129582</v>
      </c>
      <c r="AB16" s="4">
        <v>129582</v>
      </c>
      <c r="AC16" s="4">
        <v>129582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651542</v>
      </c>
      <c r="AI16" s="4">
        <v>781124</v>
      </c>
      <c r="AJ16" s="4">
        <v>910706</v>
      </c>
      <c r="AK16" s="4">
        <v>1040288</v>
      </c>
      <c r="AL16" s="4">
        <v>1169870</v>
      </c>
      <c r="AM16" s="4">
        <v>1299452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304870</v>
      </c>
      <c r="H17" s="1">
        <v>0</v>
      </c>
      <c r="I17" s="3">
        <v>75379554</v>
      </c>
      <c r="J17" s="3">
        <v>75074684</v>
      </c>
      <c r="K17" s="3">
        <v>75074684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61425896</v>
      </c>
      <c r="S17" s="3">
        <v>61425896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7487144</v>
      </c>
      <c r="Y17" s="3">
        <v>7487144</v>
      </c>
      <c r="Z17" s="4">
        <v>7487144</v>
      </c>
      <c r="AA17" s="4">
        <v>7487144</v>
      </c>
      <c r="AB17" s="4">
        <v>7487144</v>
      </c>
      <c r="AC17" s="4">
        <v>7487144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37638964</v>
      </c>
      <c r="AI17" s="4">
        <v>45126108</v>
      </c>
      <c r="AJ17" s="4">
        <v>52613252</v>
      </c>
      <c r="AK17" s="4">
        <v>60100396</v>
      </c>
      <c r="AL17" s="4">
        <v>67587540</v>
      </c>
      <c r="AM17" s="4">
        <v>75074684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19958</v>
      </c>
      <c r="H18" s="1">
        <v>0</v>
      </c>
      <c r="I18" s="3">
        <v>5308954</v>
      </c>
      <c r="J18" s="3">
        <v>5288996</v>
      </c>
      <c r="K18" s="3">
        <v>5288996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4192818</v>
      </c>
      <c r="S18" s="3">
        <v>4192818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527569</v>
      </c>
      <c r="Y18" s="3">
        <v>527569</v>
      </c>
      <c r="Z18" s="4">
        <v>527570</v>
      </c>
      <c r="AA18" s="4">
        <v>527570</v>
      </c>
      <c r="AB18" s="4">
        <v>527570</v>
      </c>
      <c r="AC18" s="4">
        <v>527568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2651149</v>
      </c>
      <c r="AI18" s="4">
        <v>3178718</v>
      </c>
      <c r="AJ18" s="4">
        <v>3706288</v>
      </c>
      <c r="AK18" s="4">
        <v>4233858</v>
      </c>
      <c r="AL18" s="4">
        <v>4761428</v>
      </c>
      <c r="AM18" s="4">
        <v>5288996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10064</v>
      </c>
      <c r="H19" s="1">
        <v>0</v>
      </c>
      <c r="I19" s="3">
        <v>1617994</v>
      </c>
      <c r="J19" s="3">
        <v>1607930</v>
      </c>
      <c r="K19" s="3">
        <v>1607930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1066055</v>
      </c>
      <c r="S19" s="3">
        <v>1066055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160122</v>
      </c>
      <c r="Y19" s="3">
        <v>160122</v>
      </c>
      <c r="Z19" s="4">
        <v>160123</v>
      </c>
      <c r="AA19" s="4">
        <v>160123</v>
      </c>
      <c r="AB19" s="4">
        <v>160123</v>
      </c>
      <c r="AC19" s="4">
        <v>160121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807318</v>
      </c>
      <c r="AI19" s="4">
        <v>967440</v>
      </c>
      <c r="AJ19" s="4">
        <v>1127563</v>
      </c>
      <c r="AK19" s="4">
        <v>1287686</v>
      </c>
      <c r="AL19" s="4">
        <v>1447809</v>
      </c>
      <c r="AM19" s="4">
        <v>1607930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6977</v>
      </c>
      <c r="H20" s="1">
        <v>0</v>
      </c>
      <c r="I20" s="3">
        <v>1079584</v>
      </c>
      <c r="J20" s="3">
        <v>1072607</v>
      </c>
      <c r="K20" s="3">
        <v>1072607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694268</v>
      </c>
      <c r="S20" s="3">
        <v>694268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106796</v>
      </c>
      <c r="Y20" s="3">
        <v>106796</v>
      </c>
      <c r="Z20" s="4">
        <v>106796</v>
      </c>
      <c r="AA20" s="4">
        <v>106796</v>
      </c>
      <c r="AB20" s="4">
        <v>106796</v>
      </c>
      <c r="AC20" s="4">
        <v>106795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538628</v>
      </c>
      <c r="AI20" s="4">
        <v>645424</v>
      </c>
      <c r="AJ20" s="4">
        <v>752220</v>
      </c>
      <c r="AK20" s="4">
        <v>859016</v>
      </c>
      <c r="AL20" s="4">
        <v>965812</v>
      </c>
      <c r="AM20" s="4">
        <v>1072607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33463</v>
      </c>
      <c r="H21" s="1">
        <v>0</v>
      </c>
      <c r="I21" s="3">
        <v>9139695</v>
      </c>
      <c r="J21" s="3">
        <v>9106232</v>
      </c>
      <c r="K21" s="3">
        <v>9106232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7280756</v>
      </c>
      <c r="S21" s="3">
        <v>7280756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908392</v>
      </c>
      <c r="Y21" s="3">
        <v>908392</v>
      </c>
      <c r="Z21" s="4">
        <v>908392</v>
      </c>
      <c r="AA21" s="4">
        <v>908392</v>
      </c>
      <c r="AB21" s="4">
        <v>908392</v>
      </c>
      <c r="AC21" s="4">
        <v>908392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4564272</v>
      </c>
      <c r="AI21" s="4">
        <v>5472664</v>
      </c>
      <c r="AJ21" s="4">
        <v>6381056</v>
      </c>
      <c r="AK21" s="4">
        <v>7289448</v>
      </c>
      <c r="AL21" s="4">
        <v>8197840</v>
      </c>
      <c r="AM21" s="4">
        <v>9106232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12601</v>
      </c>
      <c r="H22" s="3">
        <v>0</v>
      </c>
      <c r="I22" s="3">
        <v>2994452</v>
      </c>
      <c r="J22" s="3">
        <v>2981851</v>
      </c>
      <c r="K22" s="3">
        <v>2981851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2299427</v>
      </c>
      <c r="S22" s="3">
        <v>2299427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297345</v>
      </c>
      <c r="Y22" s="3">
        <v>297345</v>
      </c>
      <c r="Z22" s="4">
        <v>297345</v>
      </c>
      <c r="AA22" s="4">
        <v>297345</v>
      </c>
      <c r="AB22" s="4">
        <v>297345</v>
      </c>
      <c r="AC22" s="4">
        <v>297346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1495125</v>
      </c>
      <c r="AI22" s="4">
        <v>1792470</v>
      </c>
      <c r="AJ22" s="4">
        <v>2089815</v>
      </c>
      <c r="AK22" s="4">
        <v>2387160</v>
      </c>
      <c r="AL22" s="4">
        <v>2684505</v>
      </c>
      <c r="AM22" s="4">
        <v>2981851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18949</v>
      </c>
      <c r="H23" s="1">
        <v>0</v>
      </c>
      <c r="I23" s="3">
        <v>3792157</v>
      </c>
      <c r="J23" s="3">
        <v>3773208</v>
      </c>
      <c r="K23" s="3">
        <v>3773208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2794826</v>
      </c>
      <c r="S23" s="3">
        <v>2794826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376057</v>
      </c>
      <c r="Y23" s="3">
        <v>376057</v>
      </c>
      <c r="Z23" s="4">
        <v>376058</v>
      </c>
      <c r="AA23" s="4">
        <v>376058</v>
      </c>
      <c r="AB23" s="4">
        <v>376058</v>
      </c>
      <c r="AC23" s="4">
        <v>376056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1892921</v>
      </c>
      <c r="AI23" s="4">
        <v>2268978</v>
      </c>
      <c r="AJ23" s="4">
        <v>2645036</v>
      </c>
      <c r="AK23" s="4">
        <v>3021094</v>
      </c>
      <c r="AL23" s="4">
        <v>3397152</v>
      </c>
      <c r="AM23" s="4">
        <v>3773208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41283</v>
      </c>
      <c r="H24" s="1">
        <v>0</v>
      </c>
      <c r="I24" s="3">
        <v>11497308</v>
      </c>
      <c r="J24" s="3">
        <v>11456025</v>
      </c>
      <c r="K24" s="3">
        <v>11456025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9261308</v>
      </c>
      <c r="S24" s="3">
        <v>9261308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1142850</v>
      </c>
      <c r="Y24" s="3">
        <v>1142850</v>
      </c>
      <c r="Z24" s="4">
        <v>1142850</v>
      </c>
      <c r="AA24" s="4">
        <v>1142850</v>
      </c>
      <c r="AB24" s="4">
        <v>1142850</v>
      </c>
      <c r="AC24" s="4">
        <v>1142851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5741774</v>
      </c>
      <c r="AI24" s="4">
        <v>6884624</v>
      </c>
      <c r="AJ24" s="4">
        <v>8027474</v>
      </c>
      <c r="AK24" s="4">
        <v>9170324</v>
      </c>
      <c r="AL24" s="4">
        <v>10313174</v>
      </c>
      <c r="AM24" s="4">
        <v>11456025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8566</v>
      </c>
      <c r="H25" s="3">
        <v>0</v>
      </c>
      <c r="I25" s="3">
        <v>2372859</v>
      </c>
      <c r="J25" s="3">
        <v>2364293</v>
      </c>
      <c r="K25" s="3">
        <v>2364293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1883233</v>
      </c>
      <c r="S25" s="3">
        <v>1883233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235858</v>
      </c>
      <c r="Y25" s="3">
        <v>235858</v>
      </c>
      <c r="Z25" s="4">
        <v>235858</v>
      </c>
      <c r="AA25" s="4">
        <v>235858</v>
      </c>
      <c r="AB25" s="4">
        <v>235858</v>
      </c>
      <c r="AC25" s="4">
        <v>235859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1185002</v>
      </c>
      <c r="AI25" s="4">
        <v>1420860</v>
      </c>
      <c r="AJ25" s="4">
        <v>1656718</v>
      </c>
      <c r="AK25" s="4">
        <v>1892576</v>
      </c>
      <c r="AL25" s="4">
        <v>2128434</v>
      </c>
      <c r="AM25" s="4">
        <v>2364293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12350</v>
      </c>
      <c r="H26" s="1">
        <v>0</v>
      </c>
      <c r="I26" s="3">
        <v>2611979</v>
      </c>
      <c r="J26" s="3">
        <v>2599629</v>
      </c>
      <c r="K26" s="3">
        <v>2599629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1974931</v>
      </c>
      <c r="S26" s="3">
        <v>1974931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259140</v>
      </c>
      <c r="Y26" s="3">
        <v>259140</v>
      </c>
      <c r="Z26" s="4">
        <v>259139</v>
      </c>
      <c r="AA26" s="4">
        <v>259139</v>
      </c>
      <c r="AB26" s="4">
        <v>259139</v>
      </c>
      <c r="AC26" s="4">
        <v>259140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1303932</v>
      </c>
      <c r="AI26" s="4">
        <v>1563072</v>
      </c>
      <c r="AJ26" s="4">
        <v>1822211</v>
      </c>
      <c r="AK26" s="4">
        <v>2081350</v>
      </c>
      <c r="AL26" s="4">
        <v>2340489</v>
      </c>
      <c r="AM26" s="4">
        <v>2599629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12285</v>
      </c>
      <c r="H27" s="1">
        <v>0</v>
      </c>
      <c r="I27" s="3">
        <v>3040049</v>
      </c>
      <c r="J27" s="3">
        <v>3027764</v>
      </c>
      <c r="K27" s="3">
        <v>3027764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2327459</v>
      </c>
      <c r="S27" s="3">
        <v>2327459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301957</v>
      </c>
      <c r="Y27" s="3">
        <v>301957</v>
      </c>
      <c r="Z27" s="4">
        <v>301958</v>
      </c>
      <c r="AA27" s="4">
        <v>301958</v>
      </c>
      <c r="AB27" s="4">
        <v>301958</v>
      </c>
      <c r="AC27" s="4">
        <v>301956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1517977</v>
      </c>
      <c r="AI27" s="4">
        <v>1819934</v>
      </c>
      <c r="AJ27" s="4">
        <v>2121892</v>
      </c>
      <c r="AK27" s="4">
        <v>2423850</v>
      </c>
      <c r="AL27" s="4">
        <v>2725808</v>
      </c>
      <c r="AM27" s="4">
        <v>3027764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11748</v>
      </c>
      <c r="H28" s="1">
        <v>0</v>
      </c>
      <c r="I28" s="3">
        <v>2938335</v>
      </c>
      <c r="J28" s="3">
        <v>2926587</v>
      </c>
      <c r="K28" s="3">
        <v>2926587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2335187</v>
      </c>
      <c r="S28" s="3">
        <v>2335187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291875</v>
      </c>
      <c r="Y28" s="3">
        <v>291875</v>
      </c>
      <c r="Z28" s="4">
        <v>291875</v>
      </c>
      <c r="AA28" s="4">
        <v>291875</v>
      </c>
      <c r="AB28" s="4">
        <v>291875</v>
      </c>
      <c r="AC28" s="4">
        <v>291876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1467211</v>
      </c>
      <c r="AI28" s="4">
        <v>1759086</v>
      </c>
      <c r="AJ28" s="4">
        <v>2050961</v>
      </c>
      <c r="AK28" s="4">
        <v>2342836</v>
      </c>
      <c r="AL28" s="4">
        <v>2634711</v>
      </c>
      <c r="AM28" s="4">
        <v>2926587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14825</v>
      </c>
      <c r="H29" s="3">
        <v>0</v>
      </c>
      <c r="I29" s="3">
        <v>3464928</v>
      </c>
      <c r="J29" s="3">
        <v>3450103</v>
      </c>
      <c r="K29" s="3">
        <v>3450103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2525052</v>
      </c>
      <c r="S29" s="3">
        <v>2525052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344022</v>
      </c>
      <c r="Y29" s="3">
        <v>344022</v>
      </c>
      <c r="Z29" s="4">
        <v>344022</v>
      </c>
      <c r="AA29" s="4">
        <v>344022</v>
      </c>
      <c r="AB29" s="4">
        <v>344022</v>
      </c>
      <c r="AC29" s="4">
        <v>344021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1729994</v>
      </c>
      <c r="AI29" s="4">
        <v>2074016</v>
      </c>
      <c r="AJ29" s="4">
        <v>2418038</v>
      </c>
      <c r="AK29" s="4">
        <v>2762060</v>
      </c>
      <c r="AL29" s="4">
        <v>3106082</v>
      </c>
      <c r="AM29" s="4">
        <v>3450103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19225</v>
      </c>
      <c r="H30" s="1">
        <v>0</v>
      </c>
      <c r="I30" s="3">
        <v>4759373</v>
      </c>
      <c r="J30" s="3">
        <v>4740148</v>
      </c>
      <c r="K30" s="3">
        <v>4740148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3800565</v>
      </c>
      <c r="S30" s="3">
        <v>3800565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472733</v>
      </c>
      <c r="Y30" s="3">
        <v>472733</v>
      </c>
      <c r="Z30" s="4">
        <v>472734</v>
      </c>
      <c r="AA30" s="4">
        <v>472734</v>
      </c>
      <c r="AB30" s="4">
        <v>472734</v>
      </c>
      <c r="AC30" s="4">
        <v>472732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2376481</v>
      </c>
      <c r="AI30" s="4">
        <v>2849214</v>
      </c>
      <c r="AJ30" s="4">
        <v>3321948</v>
      </c>
      <c r="AK30" s="4">
        <v>3794682</v>
      </c>
      <c r="AL30" s="4">
        <v>4267416</v>
      </c>
      <c r="AM30" s="4">
        <v>4740148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5072</v>
      </c>
      <c r="H31" s="3">
        <v>0</v>
      </c>
      <c r="I31" s="3">
        <v>1178245</v>
      </c>
      <c r="J31" s="3">
        <v>1173173</v>
      </c>
      <c r="K31" s="3">
        <v>1173173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936189</v>
      </c>
      <c r="S31" s="3">
        <v>936189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116979</v>
      </c>
      <c r="Y31" s="3">
        <v>116979</v>
      </c>
      <c r="Z31" s="4">
        <v>116979</v>
      </c>
      <c r="AA31" s="4">
        <v>116979</v>
      </c>
      <c r="AB31" s="4">
        <v>116979</v>
      </c>
      <c r="AC31" s="4">
        <v>116978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588279</v>
      </c>
      <c r="AI31" s="4">
        <v>705258</v>
      </c>
      <c r="AJ31" s="4">
        <v>822237</v>
      </c>
      <c r="AK31" s="4">
        <v>939216</v>
      </c>
      <c r="AL31" s="4">
        <v>1056195</v>
      </c>
      <c r="AM31" s="4">
        <v>1173173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37669</v>
      </c>
      <c r="H32" s="1">
        <v>0</v>
      </c>
      <c r="I32" s="3">
        <v>8736314</v>
      </c>
      <c r="J32" s="3">
        <v>8698645</v>
      </c>
      <c r="K32" s="3">
        <v>8698645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6695458</v>
      </c>
      <c r="S32" s="3">
        <v>6695458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867354</v>
      </c>
      <c r="Y32" s="3">
        <v>867354</v>
      </c>
      <c r="Z32" s="4">
        <v>867353</v>
      </c>
      <c r="AA32" s="4">
        <v>867353</v>
      </c>
      <c r="AB32" s="4">
        <v>867353</v>
      </c>
      <c r="AC32" s="4">
        <v>867354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4361878</v>
      </c>
      <c r="AI32" s="4">
        <v>5229232</v>
      </c>
      <c r="AJ32" s="4">
        <v>6096585</v>
      </c>
      <c r="AK32" s="4">
        <v>6963938</v>
      </c>
      <c r="AL32" s="4">
        <v>7831291</v>
      </c>
      <c r="AM32" s="4">
        <v>8698645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102174</v>
      </c>
      <c r="H33" s="1">
        <v>0</v>
      </c>
      <c r="I33" s="3">
        <v>25359221</v>
      </c>
      <c r="J33" s="3">
        <v>25257047</v>
      </c>
      <c r="K33" s="3">
        <v>25257047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19988944</v>
      </c>
      <c r="S33" s="3">
        <v>19988944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2518893</v>
      </c>
      <c r="Y33" s="3">
        <v>2518893</v>
      </c>
      <c r="Z33" s="4">
        <v>2518893</v>
      </c>
      <c r="AA33" s="4">
        <v>2518893</v>
      </c>
      <c r="AB33" s="4">
        <v>2518893</v>
      </c>
      <c r="AC33" s="4">
        <v>2518894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12662581</v>
      </c>
      <c r="AI33" s="4">
        <v>15181474</v>
      </c>
      <c r="AJ33" s="4">
        <v>17700367</v>
      </c>
      <c r="AK33" s="4">
        <v>20219260</v>
      </c>
      <c r="AL33" s="4">
        <v>22738153</v>
      </c>
      <c r="AM33" s="4">
        <v>25257047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21857</v>
      </c>
      <c r="H34" s="1">
        <v>0</v>
      </c>
      <c r="I34" s="3">
        <v>4415786</v>
      </c>
      <c r="J34" s="3">
        <v>4393929</v>
      </c>
      <c r="K34" s="3">
        <v>4393929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3253088</v>
      </c>
      <c r="S34" s="3">
        <v>3253088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437936</v>
      </c>
      <c r="Y34" s="3">
        <v>437936</v>
      </c>
      <c r="Z34" s="4">
        <v>437935</v>
      </c>
      <c r="AA34" s="4">
        <v>437935</v>
      </c>
      <c r="AB34" s="4">
        <v>437935</v>
      </c>
      <c r="AC34" s="4">
        <v>437936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2204252</v>
      </c>
      <c r="AI34" s="4">
        <v>2642188</v>
      </c>
      <c r="AJ34" s="4">
        <v>3080123</v>
      </c>
      <c r="AK34" s="4">
        <v>3518058</v>
      </c>
      <c r="AL34" s="4">
        <v>3955993</v>
      </c>
      <c r="AM34" s="4">
        <v>4393929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58008</v>
      </c>
      <c r="H35" s="1">
        <v>0</v>
      </c>
      <c r="I35" s="3">
        <v>16350035</v>
      </c>
      <c r="J35" s="3">
        <v>16292027</v>
      </c>
      <c r="K35" s="3">
        <v>16292027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13442320</v>
      </c>
      <c r="S35" s="3">
        <v>13442320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1625335</v>
      </c>
      <c r="Y35" s="3">
        <v>1625335</v>
      </c>
      <c r="Z35" s="4">
        <v>1625335</v>
      </c>
      <c r="AA35" s="4">
        <v>1625335</v>
      </c>
      <c r="AB35" s="4">
        <v>1625335</v>
      </c>
      <c r="AC35" s="4">
        <v>1625336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8165351</v>
      </c>
      <c r="AI35" s="4">
        <v>9790686</v>
      </c>
      <c r="AJ35" s="4">
        <v>11416021</v>
      </c>
      <c r="AK35" s="4">
        <v>13041356</v>
      </c>
      <c r="AL35" s="4">
        <v>14666691</v>
      </c>
      <c r="AM35" s="4">
        <v>16292027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50722</v>
      </c>
      <c r="H36" s="1">
        <v>0</v>
      </c>
      <c r="I36" s="3">
        <v>14958609</v>
      </c>
      <c r="J36" s="3">
        <v>14907887</v>
      </c>
      <c r="K36" s="3">
        <v>14907887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12274670</v>
      </c>
      <c r="S36" s="3">
        <v>12274670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1487407</v>
      </c>
      <c r="Y36" s="3">
        <v>1487407</v>
      </c>
      <c r="Z36" s="4">
        <v>1487407</v>
      </c>
      <c r="AA36" s="4">
        <v>1487407</v>
      </c>
      <c r="AB36" s="4">
        <v>1487407</v>
      </c>
      <c r="AC36" s="4">
        <v>1487408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7470851</v>
      </c>
      <c r="AI36" s="4">
        <v>8958258</v>
      </c>
      <c r="AJ36" s="4">
        <v>10445665</v>
      </c>
      <c r="AK36" s="4">
        <v>11933072</v>
      </c>
      <c r="AL36" s="4">
        <v>13420479</v>
      </c>
      <c r="AM36" s="4">
        <v>14907887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14915</v>
      </c>
      <c r="H37" s="1">
        <v>0</v>
      </c>
      <c r="I37" s="3">
        <v>3897868</v>
      </c>
      <c r="J37" s="3">
        <v>3882953</v>
      </c>
      <c r="K37" s="3">
        <v>3882953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2995088</v>
      </c>
      <c r="S37" s="3">
        <v>2995088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387301</v>
      </c>
      <c r="Y37" s="3">
        <v>387301</v>
      </c>
      <c r="Z37" s="4">
        <v>387301</v>
      </c>
      <c r="AA37" s="4">
        <v>387301</v>
      </c>
      <c r="AB37" s="4">
        <v>387301</v>
      </c>
      <c r="AC37" s="4">
        <v>387300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1946449</v>
      </c>
      <c r="AI37" s="4">
        <v>2333750</v>
      </c>
      <c r="AJ37" s="4">
        <v>2721051</v>
      </c>
      <c r="AK37" s="4">
        <v>3108352</v>
      </c>
      <c r="AL37" s="4">
        <v>3495653</v>
      </c>
      <c r="AM37" s="4">
        <v>3882953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14215</v>
      </c>
      <c r="H38" s="1">
        <v>0</v>
      </c>
      <c r="I38" s="3">
        <v>3055011</v>
      </c>
      <c r="J38" s="3">
        <v>3040796</v>
      </c>
      <c r="K38" s="3">
        <v>3040796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2263899</v>
      </c>
      <c r="S38" s="3">
        <v>2263899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303132</v>
      </c>
      <c r="Y38" s="3">
        <v>303132</v>
      </c>
      <c r="Z38" s="4">
        <v>303132</v>
      </c>
      <c r="AA38" s="4">
        <v>303132</v>
      </c>
      <c r="AB38" s="4">
        <v>303132</v>
      </c>
      <c r="AC38" s="4">
        <v>303132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1525136</v>
      </c>
      <c r="AI38" s="4">
        <v>1828268</v>
      </c>
      <c r="AJ38" s="4">
        <v>2131400</v>
      </c>
      <c r="AK38" s="4">
        <v>2434532</v>
      </c>
      <c r="AL38" s="4">
        <v>2737664</v>
      </c>
      <c r="AM38" s="4">
        <v>3040796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13470</v>
      </c>
      <c r="H39" s="1">
        <v>0</v>
      </c>
      <c r="I39" s="3">
        <v>3335655</v>
      </c>
      <c r="J39" s="3">
        <v>3322185</v>
      </c>
      <c r="K39" s="3">
        <v>3322185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2580014</v>
      </c>
      <c r="S39" s="3">
        <v>2580014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331320</v>
      </c>
      <c r="Y39" s="3">
        <v>331320</v>
      </c>
      <c r="Z39" s="4">
        <v>331320</v>
      </c>
      <c r="AA39" s="4">
        <v>331320</v>
      </c>
      <c r="AB39" s="4">
        <v>331320</v>
      </c>
      <c r="AC39" s="4">
        <v>331321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1665584</v>
      </c>
      <c r="AI39" s="4">
        <v>1996904</v>
      </c>
      <c r="AJ39" s="4">
        <v>2328224</v>
      </c>
      <c r="AK39" s="4">
        <v>2659544</v>
      </c>
      <c r="AL39" s="4">
        <v>2990864</v>
      </c>
      <c r="AM39" s="4">
        <v>3322185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10405</v>
      </c>
      <c r="H40" s="1">
        <v>0</v>
      </c>
      <c r="I40" s="3">
        <v>1765899</v>
      </c>
      <c r="J40" s="3">
        <v>1755494</v>
      </c>
      <c r="K40" s="3">
        <v>1755494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1148540</v>
      </c>
      <c r="S40" s="3">
        <v>1148540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174856</v>
      </c>
      <c r="Y40" s="3">
        <v>174856</v>
      </c>
      <c r="Z40" s="4">
        <v>174856</v>
      </c>
      <c r="AA40" s="4">
        <v>174856</v>
      </c>
      <c r="AB40" s="4">
        <v>174856</v>
      </c>
      <c r="AC40" s="4">
        <v>174854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881216</v>
      </c>
      <c r="AI40" s="4">
        <v>1056072</v>
      </c>
      <c r="AJ40" s="4">
        <v>1230928</v>
      </c>
      <c r="AK40" s="4">
        <v>1405784</v>
      </c>
      <c r="AL40" s="4">
        <v>1580640</v>
      </c>
      <c r="AM40" s="4">
        <v>1755494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98209</v>
      </c>
      <c r="H41" s="3">
        <v>0</v>
      </c>
      <c r="I41" s="3">
        <v>29758742</v>
      </c>
      <c r="J41" s="3">
        <v>29660533</v>
      </c>
      <c r="K41" s="3">
        <v>29660533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24823697</v>
      </c>
      <c r="S41" s="3">
        <v>24823697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2959506</v>
      </c>
      <c r="Y41" s="3">
        <v>2959506</v>
      </c>
      <c r="Z41" s="4">
        <v>2959506</v>
      </c>
      <c r="AA41" s="4">
        <v>2959506</v>
      </c>
      <c r="AB41" s="4">
        <v>2959506</v>
      </c>
      <c r="AC41" s="4">
        <v>2959507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14863002</v>
      </c>
      <c r="AI41" s="4">
        <v>17822508</v>
      </c>
      <c r="AJ41" s="4">
        <v>20782014</v>
      </c>
      <c r="AK41" s="4">
        <v>23741520</v>
      </c>
      <c r="AL41" s="4">
        <v>26701026</v>
      </c>
      <c r="AM41" s="4">
        <v>29660533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12403</v>
      </c>
      <c r="H42" s="1">
        <v>0</v>
      </c>
      <c r="I42" s="3">
        <v>1849874</v>
      </c>
      <c r="J42" s="3">
        <v>1837471</v>
      </c>
      <c r="K42" s="3">
        <v>1837471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1164918</v>
      </c>
      <c r="S42" s="3">
        <v>1164918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182921</v>
      </c>
      <c r="Y42" s="3">
        <v>182921</v>
      </c>
      <c r="Z42" s="4">
        <v>182920</v>
      </c>
      <c r="AA42" s="4">
        <v>182920</v>
      </c>
      <c r="AB42" s="4">
        <v>182920</v>
      </c>
      <c r="AC42" s="4">
        <v>182921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922869</v>
      </c>
      <c r="AI42" s="4">
        <v>1105790</v>
      </c>
      <c r="AJ42" s="4">
        <v>1288710</v>
      </c>
      <c r="AK42" s="4">
        <v>1471630</v>
      </c>
      <c r="AL42" s="4">
        <v>1654550</v>
      </c>
      <c r="AM42" s="4">
        <v>1837471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6244</v>
      </c>
      <c r="H43" s="1">
        <v>0</v>
      </c>
      <c r="I43" s="3">
        <v>1515986</v>
      </c>
      <c r="J43" s="3">
        <v>1509742</v>
      </c>
      <c r="K43" s="3">
        <v>1509742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1146213</v>
      </c>
      <c r="S43" s="3">
        <v>1146213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150558</v>
      </c>
      <c r="Y43" s="3">
        <v>150558</v>
      </c>
      <c r="Z43" s="4">
        <v>150558</v>
      </c>
      <c r="AA43" s="4">
        <v>150558</v>
      </c>
      <c r="AB43" s="4">
        <v>150558</v>
      </c>
      <c r="AC43" s="4">
        <v>150556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756954</v>
      </c>
      <c r="AI43" s="4">
        <v>907512</v>
      </c>
      <c r="AJ43" s="4">
        <v>1058070</v>
      </c>
      <c r="AK43" s="4">
        <v>1208628</v>
      </c>
      <c r="AL43" s="4">
        <v>1359186</v>
      </c>
      <c r="AM43" s="4">
        <v>1509742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9843</v>
      </c>
      <c r="H44" s="1">
        <v>0</v>
      </c>
      <c r="I44" s="3">
        <v>2402990</v>
      </c>
      <c r="J44" s="3">
        <v>2393147</v>
      </c>
      <c r="K44" s="3">
        <v>2393147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1819069</v>
      </c>
      <c r="S44" s="3">
        <v>1819069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238659</v>
      </c>
      <c r="Y44" s="3">
        <v>238659</v>
      </c>
      <c r="Z44" s="4">
        <v>238658</v>
      </c>
      <c r="AA44" s="4">
        <v>238658</v>
      </c>
      <c r="AB44" s="4">
        <v>238658</v>
      </c>
      <c r="AC44" s="4">
        <v>238659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1199855</v>
      </c>
      <c r="AI44" s="4">
        <v>1438514</v>
      </c>
      <c r="AJ44" s="4">
        <v>1677172</v>
      </c>
      <c r="AK44" s="4">
        <v>1915830</v>
      </c>
      <c r="AL44" s="4">
        <v>2154488</v>
      </c>
      <c r="AM44" s="4">
        <v>2393147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20382</v>
      </c>
      <c r="H45" s="1">
        <v>0</v>
      </c>
      <c r="I45" s="3">
        <v>4918894</v>
      </c>
      <c r="J45" s="3">
        <v>4898512</v>
      </c>
      <c r="K45" s="3">
        <v>4898512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3817068</v>
      </c>
      <c r="S45" s="3">
        <v>3817068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488493</v>
      </c>
      <c r="Y45" s="3">
        <v>488493</v>
      </c>
      <c r="Z45" s="4">
        <v>488493</v>
      </c>
      <c r="AA45" s="4">
        <v>488493</v>
      </c>
      <c r="AB45" s="4">
        <v>488493</v>
      </c>
      <c r="AC45" s="4">
        <v>488491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2456049</v>
      </c>
      <c r="AI45" s="4">
        <v>2944542</v>
      </c>
      <c r="AJ45" s="4">
        <v>3433035</v>
      </c>
      <c r="AK45" s="4">
        <v>3921528</v>
      </c>
      <c r="AL45" s="4">
        <v>4410021</v>
      </c>
      <c r="AM45" s="4">
        <v>4898512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14833</v>
      </c>
      <c r="H46" s="1">
        <v>0</v>
      </c>
      <c r="I46" s="3">
        <v>4545358</v>
      </c>
      <c r="J46" s="3">
        <v>4530525</v>
      </c>
      <c r="K46" s="3">
        <v>4530525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3637250</v>
      </c>
      <c r="S46" s="3">
        <v>3637250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452064</v>
      </c>
      <c r="Y46" s="3">
        <v>452064</v>
      </c>
      <c r="Z46" s="4">
        <v>452063</v>
      </c>
      <c r="AA46" s="4">
        <v>452063</v>
      </c>
      <c r="AB46" s="4">
        <v>452063</v>
      </c>
      <c r="AC46" s="4">
        <v>452064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2270208</v>
      </c>
      <c r="AI46" s="4">
        <v>2722272</v>
      </c>
      <c r="AJ46" s="4">
        <v>3174335</v>
      </c>
      <c r="AK46" s="4">
        <v>3626398</v>
      </c>
      <c r="AL46" s="4">
        <v>4078461</v>
      </c>
      <c r="AM46" s="4">
        <v>4530525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49000</v>
      </c>
      <c r="H47" s="1">
        <v>0</v>
      </c>
      <c r="I47" s="3">
        <v>14725190</v>
      </c>
      <c r="J47" s="3">
        <v>14676190</v>
      </c>
      <c r="K47" s="3">
        <v>14676190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12179267</v>
      </c>
      <c r="S47" s="3">
        <v>12179267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1464352</v>
      </c>
      <c r="Y47" s="3">
        <v>1464352</v>
      </c>
      <c r="Z47" s="4">
        <v>1464353</v>
      </c>
      <c r="AA47" s="4">
        <v>1464353</v>
      </c>
      <c r="AB47" s="4">
        <v>1464353</v>
      </c>
      <c r="AC47" s="4">
        <v>1464351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7354428</v>
      </c>
      <c r="AI47" s="4">
        <v>8818780</v>
      </c>
      <c r="AJ47" s="4">
        <v>10283133</v>
      </c>
      <c r="AK47" s="4">
        <v>11747486</v>
      </c>
      <c r="AL47" s="4">
        <v>13211839</v>
      </c>
      <c r="AM47" s="4">
        <v>14676190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42844</v>
      </c>
      <c r="H48" s="1">
        <v>0</v>
      </c>
      <c r="I48" s="3">
        <v>9222649</v>
      </c>
      <c r="J48" s="3">
        <v>9179805</v>
      </c>
      <c r="K48" s="3">
        <v>9179805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6713845</v>
      </c>
      <c r="S48" s="3">
        <v>6713845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915124</v>
      </c>
      <c r="Y48" s="3">
        <v>915124</v>
      </c>
      <c r="Z48" s="4">
        <v>915124</v>
      </c>
      <c r="AA48" s="4">
        <v>915124</v>
      </c>
      <c r="AB48" s="4">
        <v>915124</v>
      </c>
      <c r="AC48" s="4">
        <v>915125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4604184</v>
      </c>
      <c r="AI48" s="4">
        <v>5519308</v>
      </c>
      <c r="AJ48" s="4">
        <v>6434432</v>
      </c>
      <c r="AK48" s="4">
        <v>7349556</v>
      </c>
      <c r="AL48" s="4">
        <v>8264680</v>
      </c>
      <c r="AM48" s="4">
        <v>9179805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136942</v>
      </c>
      <c r="H49" s="1">
        <v>0</v>
      </c>
      <c r="I49" s="3">
        <v>34761614</v>
      </c>
      <c r="J49" s="3">
        <v>34624672</v>
      </c>
      <c r="K49" s="3">
        <v>34624672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27994845</v>
      </c>
      <c r="S49" s="3">
        <v>27994845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3453338</v>
      </c>
      <c r="Y49" s="3">
        <v>3453338</v>
      </c>
      <c r="Z49" s="4">
        <v>3453338</v>
      </c>
      <c r="AA49" s="4">
        <v>3453338</v>
      </c>
      <c r="AB49" s="4">
        <v>3453338</v>
      </c>
      <c r="AC49" s="4">
        <v>3453338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17357982</v>
      </c>
      <c r="AI49" s="4">
        <v>20811320</v>
      </c>
      <c r="AJ49" s="4">
        <v>24264658</v>
      </c>
      <c r="AK49" s="4">
        <v>27717996</v>
      </c>
      <c r="AL49" s="4">
        <v>31171334</v>
      </c>
      <c r="AM49" s="4">
        <v>34624672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407503</v>
      </c>
      <c r="H50" s="1">
        <v>0</v>
      </c>
      <c r="I50" s="3">
        <v>108300411</v>
      </c>
      <c r="J50" s="3">
        <v>107892908</v>
      </c>
      <c r="K50" s="3">
        <v>107892908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87234458</v>
      </c>
      <c r="S50" s="3">
        <v>87234458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10762124</v>
      </c>
      <c r="Y50" s="3">
        <v>10762124</v>
      </c>
      <c r="Z50" s="4">
        <v>10762124</v>
      </c>
      <c r="AA50" s="4">
        <v>10762124</v>
      </c>
      <c r="AB50" s="4">
        <v>10762124</v>
      </c>
      <c r="AC50" s="4">
        <v>10762124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54082288</v>
      </c>
      <c r="AI50" s="4">
        <v>64844412</v>
      </c>
      <c r="AJ50" s="4">
        <v>75606536</v>
      </c>
      <c r="AK50" s="4">
        <v>86368660</v>
      </c>
      <c r="AL50" s="4">
        <v>97130784</v>
      </c>
      <c r="AM50" s="4">
        <v>107892908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32147</v>
      </c>
      <c r="H51" s="1">
        <v>0</v>
      </c>
      <c r="I51" s="3">
        <v>9400361</v>
      </c>
      <c r="J51" s="3">
        <v>9368214</v>
      </c>
      <c r="K51" s="3">
        <v>9368214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7609131</v>
      </c>
      <c r="S51" s="3">
        <v>7609131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934678</v>
      </c>
      <c r="Y51" s="3">
        <v>934678</v>
      </c>
      <c r="Z51" s="4">
        <v>934679</v>
      </c>
      <c r="AA51" s="4">
        <v>934679</v>
      </c>
      <c r="AB51" s="4">
        <v>934679</v>
      </c>
      <c r="AC51" s="4">
        <v>934677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4694822</v>
      </c>
      <c r="AI51" s="4">
        <v>5629500</v>
      </c>
      <c r="AJ51" s="4">
        <v>6564179</v>
      </c>
      <c r="AK51" s="4">
        <v>7498858</v>
      </c>
      <c r="AL51" s="4">
        <v>8433537</v>
      </c>
      <c r="AM51" s="4">
        <v>9368214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33942</v>
      </c>
      <c r="H52" s="1">
        <v>0</v>
      </c>
      <c r="I52" s="3">
        <v>10330305</v>
      </c>
      <c r="J52" s="3">
        <v>10296363</v>
      </c>
      <c r="K52" s="3">
        <v>10296363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8567714</v>
      </c>
      <c r="S52" s="3">
        <v>8567714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1027373</v>
      </c>
      <c r="Y52" s="3">
        <v>1027373</v>
      </c>
      <c r="Z52" s="4">
        <v>1027373</v>
      </c>
      <c r="AA52" s="4">
        <v>1027373</v>
      </c>
      <c r="AB52" s="4">
        <v>1027373</v>
      </c>
      <c r="AC52" s="4">
        <v>1027374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5159497</v>
      </c>
      <c r="AI52" s="4">
        <v>6186870</v>
      </c>
      <c r="AJ52" s="4">
        <v>7214243</v>
      </c>
      <c r="AK52" s="4">
        <v>8241616</v>
      </c>
      <c r="AL52" s="4">
        <v>9268989</v>
      </c>
      <c r="AM52" s="4">
        <v>10296363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19350</v>
      </c>
      <c r="H53" s="1">
        <v>0</v>
      </c>
      <c r="I53" s="3">
        <v>4574842</v>
      </c>
      <c r="J53" s="3">
        <v>4555492</v>
      </c>
      <c r="K53" s="3">
        <v>4555492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3438592</v>
      </c>
      <c r="S53" s="3">
        <v>3438592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454259</v>
      </c>
      <c r="Y53" s="3">
        <v>454259</v>
      </c>
      <c r="Z53" s="4">
        <v>454260</v>
      </c>
      <c r="AA53" s="4">
        <v>454260</v>
      </c>
      <c r="AB53" s="4">
        <v>454260</v>
      </c>
      <c r="AC53" s="4">
        <v>454258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2284195</v>
      </c>
      <c r="AI53" s="4">
        <v>2738454</v>
      </c>
      <c r="AJ53" s="4">
        <v>3192714</v>
      </c>
      <c r="AK53" s="4">
        <v>3646974</v>
      </c>
      <c r="AL53" s="4">
        <v>4101234</v>
      </c>
      <c r="AM53" s="4">
        <v>4555492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10666</v>
      </c>
      <c r="H54" s="1">
        <v>0</v>
      </c>
      <c r="I54" s="3">
        <v>2639211</v>
      </c>
      <c r="J54" s="3">
        <v>2628545</v>
      </c>
      <c r="K54" s="3">
        <v>2628545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2056741</v>
      </c>
      <c r="S54" s="3">
        <v>2056741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262144</v>
      </c>
      <c r="Y54" s="3">
        <v>262144</v>
      </c>
      <c r="Z54" s="4">
        <v>262143</v>
      </c>
      <c r="AA54" s="4">
        <v>262143</v>
      </c>
      <c r="AB54" s="4">
        <v>262143</v>
      </c>
      <c r="AC54" s="4">
        <v>262144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1317828</v>
      </c>
      <c r="AI54" s="4">
        <v>1579972</v>
      </c>
      <c r="AJ54" s="4">
        <v>1842115</v>
      </c>
      <c r="AK54" s="4">
        <v>2104258</v>
      </c>
      <c r="AL54" s="4">
        <v>2366401</v>
      </c>
      <c r="AM54" s="4">
        <v>2628545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36700</v>
      </c>
      <c r="H55" s="1">
        <v>0</v>
      </c>
      <c r="I55" s="3">
        <v>9315409</v>
      </c>
      <c r="J55" s="3">
        <v>9278709</v>
      </c>
      <c r="K55" s="3">
        <v>9278709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7336994</v>
      </c>
      <c r="S55" s="3">
        <v>7336994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925424</v>
      </c>
      <c r="Y55" s="3">
        <v>925424</v>
      </c>
      <c r="Z55" s="4">
        <v>925424</v>
      </c>
      <c r="AA55" s="4">
        <v>925424</v>
      </c>
      <c r="AB55" s="4">
        <v>925424</v>
      </c>
      <c r="AC55" s="4">
        <v>925425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4651588</v>
      </c>
      <c r="AI55" s="4">
        <v>5577012</v>
      </c>
      <c r="AJ55" s="4">
        <v>6502436</v>
      </c>
      <c r="AK55" s="4">
        <v>7427860</v>
      </c>
      <c r="AL55" s="4">
        <v>8353284</v>
      </c>
      <c r="AM55" s="4">
        <v>9278709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12072</v>
      </c>
      <c r="H56" s="1">
        <v>0</v>
      </c>
      <c r="I56" s="3">
        <v>3289178</v>
      </c>
      <c r="J56" s="3">
        <v>3277106</v>
      </c>
      <c r="K56" s="3">
        <v>3277106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2635470</v>
      </c>
      <c r="S56" s="3">
        <v>2635470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326906</v>
      </c>
      <c r="Y56" s="3">
        <v>326906</v>
      </c>
      <c r="Z56" s="4">
        <v>326906</v>
      </c>
      <c r="AA56" s="4">
        <v>326906</v>
      </c>
      <c r="AB56" s="4">
        <v>326906</v>
      </c>
      <c r="AC56" s="4">
        <v>326904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1642578</v>
      </c>
      <c r="AI56" s="4">
        <v>1969484</v>
      </c>
      <c r="AJ56" s="4">
        <v>2296390</v>
      </c>
      <c r="AK56" s="4">
        <v>2623296</v>
      </c>
      <c r="AL56" s="4">
        <v>2950202</v>
      </c>
      <c r="AM56" s="4">
        <v>3277106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16268</v>
      </c>
      <c r="H57" s="1">
        <v>0</v>
      </c>
      <c r="I57" s="3">
        <v>5009076</v>
      </c>
      <c r="J57" s="3">
        <v>4992808</v>
      </c>
      <c r="K57" s="3">
        <v>4992808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4137981</v>
      </c>
      <c r="S57" s="3">
        <v>4137981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498196</v>
      </c>
      <c r="Y57" s="3">
        <v>498196</v>
      </c>
      <c r="Z57" s="4">
        <v>498196</v>
      </c>
      <c r="AA57" s="4">
        <v>498196</v>
      </c>
      <c r="AB57" s="4">
        <v>498196</v>
      </c>
      <c r="AC57" s="4">
        <v>498196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2501828</v>
      </c>
      <c r="AI57" s="4">
        <v>3000024</v>
      </c>
      <c r="AJ57" s="4">
        <v>3498220</v>
      </c>
      <c r="AK57" s="4">
        <v>3996416</v>
      </c>
      <c r="AL57" s="4">
        <v>4494612</v>
      </c>
      <c r="AM57" s="4">
        <v>4992808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18788</v>
      </c>
      <c r="H58" s="3">
        <v>0</v>
      </c>
      <c r="I58" s="3">
        <v>4684999</v>
      </c>
      <c r="J58" s="3">
        <v>4666211</v>
      </c>
      <c r="K58" s="3">
        <v>4666211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3689942</v>
      </c>
      <c r="S58" s="3">
        <v>3689942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465369</v>
      </c>
      <c r="Y58" s="3">
        <v>465369</v>
      </c>
      <c r="Z58" s="4">
        <v>465368</v>
      </c>
      <c r="AA58" s="4">
        <v>465368</v>
      </c>
      <c r="AB58" s="4">
        <v>465368</v>
      </c>
      <c r="AC58" s="4">
        <v>465369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2339369</v>
      </c>
      <c r="AI58" s="4">
        <v>2804738</v>
      </c>
      <c r="AJ58" s="4">
        <v>3270106</v>
      </c>
      <c r="AK58" s="4">
        <v>3735474</v>
      </c>
      <c r="AL58" s="4">
        <v>4200842</v>
      </c>
      <c r="AM58" s="4">
        <v>4666211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31497</v>
      </c>
      <c r="H59" s="1">
        <v>0</v>
      </c>
      <c r="I59" s="3">
        <v>8810686</v>
      </c>
      <c r="J59" s="3">
        <v>8779189</v>
      </c>
      <c r="K59" s="3">
        <v>8779189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7196995</v>
      </c>
      <c r="S59" s="3">
        <v>7196995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875819</v>
      </c>
      <c r="Y59" s="3">
        <v>875819</v>
      </c>
      <c r="Z59" s="4">
        <v>875819</v>
      </c>
      <c r="AA59" s="4">
        <v>875819</v>
      </c>
      <c r="AB59" s="4">
        <v>875819</v>
      </c>
      <c r="AC59" s="4">
        <v>875818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4400095</v>
      </c>
      <c r="AI59" s="4">
        <v>5275914</v>
      </c>
      <c r="AJ59" s="4">
        <v>6151733</v>
      </c>
      <c r="AK59" s="4">
        <v>7027552</v>
      </c>
      <c r="AL59" s="4">
        <v>7903371</v>
      </c>
      <c r="AM59" s="4">
        <v>8779189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39230</v>
      </c>
      <c r="H60" s="1">
        <v>0</v>
      </c>
      <c r="I60" s="3">
        <v>10520511</v>
      </c>
      <c r="J60" s="3">
        <v>10481281</v>
      </c>
      <c r="K60" s="3">
        <v>10481281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8446869</v>
      </c>
      <c r="S60" s="3">
        <v>8446869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1045513</v>
      </c>
      <c r="Y60" s="3">
        <v>1045513</v>
      </c>
      <c r="Z60" s="4">
        <v>1045513</v>
      </c>
      <c r="AA60" s="4">
        <v>1045513</v>
      </c>
      <c r="AB60" s="4">
        <v>1045513</v>
      </c>
      <c r="AC60" s="4">
        <v>1045512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5253717</v>
      </c>
      <c r="AI60" s="4">
        <v>6299230</v>
      </c>
      <c r="AJ60" s="4">
        <v>7344743</v>
      </c>
      <c r="AK60" s="4">
        <v>8390256</v>
      </c>
      <c r="AL60" s="4">
        <v>9435769</v>
      </c>
      <c r="AM60" s="4">
        <v>10481281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6651</v>
      </c>
      <c r="H61" s="1">
        <v>0</v>
      </c>
      <c r="I61" s="3">
        <v>1474519</v>
      </c>
      <c r="J61" s="3">
        <v>1467868</v>
      </c>
      <c r="K61" s="3">
        <v>1467868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1099128</v>
      </c>
      <c r="S61" s="3">
        <v>1099128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146343</v>
      </c>
      <c r="Y61" s="3">
        <v>146343</v>
      </c>
      <c r="Z61" s="4">
        <v>146344</v>
      </c>
      <c r="AA61" s="4">
        <v>146344</v>
      </c>
      <c r="AB61" s="4">
        <v>146344</v>
      </c>
      <c r="AC61" s="4">
        <v>146342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736151</v>
      </c>
      <c r="AI61" s="4">
        <v>882494</v>
      </c>
      <c r="AJ61" s="4">
        <v>1028838</v>
      </c>
      <c r="AK61" s="4">
        <v>1175182</v>
      </c>
      <c r="AL61" s="4">
        <v>1321526</v>
      </c>
      <c r="AM61" s="4">
        <v>1467868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25818</v>
      </c>
      <c r="H62" s="1">
        <v>0</v>
      </c>
      <c r="I62" s="3">
        <v>6883906</v>
      </c>
      <c r="J62" s="3">
        <v>6858088</v>
      </c>
      <c r="K62" s="3">
        <v>6858088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5566477</v>
      </c>
      <c r="S62" s="3">
        <v>5566477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684087</v>
      </c>
      <c r="Y62" s="3">
        <v>684087</v>
      </c>
      <c r="Z62" s="4">
        <v>684088</v>
      </c>
      <c r="AA62" s="4">
        <v>684088</v>
      </c>
      <c r="AB62" s="4">
        <v>684088</v>
      </c>
      <c r="AC62" s="4">
        <v>684086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3437651</v>
      </c>
      <c r="AI62" s="4">
        <v>4121738</v>
      </c>
      <c r="AJ62" s="4">
        <v>4805826</v>
      </c>
      <c r="AK62" s="4">
        <v>5489914</v>
      </c>
      <c r="AL62" s="4">
        <v>6174002</v>
      </c>
      <c r="AM62" s="4">
        <v>6858088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23700</v>
      </c>
      <c r="H63" s="1">
        <v>0</v>
      </c>
      <c r="I63" s="3">
        <v>6167080</v>
      </c>
      <c r="J63" s="3">
        <v>6143380</v>
      </c>
      <c r="K63" s="3">
        <v>6143380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4978814</v>
      </c>
      <c r="S63" s="3">
        <v>4978814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612758</v>
      </c>
      <c r="Y63" s="3">
        <v>612758</v>
      </c>
      <c r="Z63" s="4">
        <v>612758</v>
      </c>
      <c r="AA63" s="4">
        <v>612758</v>
      </c>
      <c r="AB63" s="4">
        <v>612758</v>
      </c>
      <c r="AC63" s="4">
        <v>612758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3079590</v>
      </c>
      <c r="AI63" s="4">
        <v>3692348</v>
      </c>
      <c r="AJ63" s="4">
        <v>4305106</v>
      </c>
      <c r="AK63" s="4">
        <v>4917864</v>
      </c>
      <c r="AL63" s="4">
        <v>5530622</v>
      </c>
      <c r="AM63" s="4">
        <v>6143380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23747</v>
      </c>
      <c r="H64" s="1">
        <v>0</v>
      </c>
      <c r="I64" s="3">
        <v>5546515</v>
      </c>
      <c r="J64" s="3">
        <v>5522768</v>
      </c>
      <c r="K64" s="3">
        <v>5522768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4245310</v>
      </c>
      <c r="S64" s="3">
        <v>4245310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550693</v>
      </c>
      <c r="Y64" s="3">
        <v>550693</v>
      </c>
      <c r="Z64" s="4">
        <v>550694</v>
      </c>
      <c r="AA64" s="4">
        <v>550694</v>
      </c>
      <c r="AB64" s="4">
        <v>550694</v>
      </c>
      <c r="AC64" s="4">
        <v>550692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2769301</v>
      </c>
      <c r="AI64" s="4">
        <v>3319994</v>
      </c>
      <c r="AJ64" s="4">
        <v>3870688</v>
      </c>
      <c r="AK64" s="4">
        <v>4421382</v>
      </c>
      <c r="AL64" s="4">
        <v>4972076</v>
      </c>
      <c r="AM64" s="4">
        <v>5522768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35478</v>
      </c>
      <c r="H65" s="1">
        <v>0</v>
      </c>
      <c r="I65" s="3">
        <v>10264634</v>
      </c>
      <c r="J65" s="3">
        <v>10229156</v>
      </c>
      <c r="K65" s="3">
        <v>10229156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8513645</v>
      </c>
      <c r="S65" s="3">
        <v>8513645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1020551</v>
      </c>
      <c r="Y65" s="3">
        <v>1020551</v>
      </c>
      <c r="Z65" s="4">
        <v>1020551</v>
      </c>
      <c r="AA65" s="4">
        <v>1020551</v>
      </c>
      <c r="AB65" s="4">
        <v>1020551</v>
      </c>
      <c r="AC65" s="4">
        <v>1020549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5126403</v>
      </c>
      <c r="AI65" s="4">
        <v>6146954</v>
      </c>
      <c r="AJ65" s="4">
        <v>7167505</v>
      </c>
      <c r="AK65" s="4">
        <v>8188056</v>
      </c>
      <c r="AL65" s="4">
        <v>9208607</v>
      </c>
      <c r="AM65" s="4">
        <v>10229156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7519</v>
      </c>
      <c r="H66" s="1">
        <v>0</v>
      </c>
      <c r="I66" s="3">
        <v>2037068</v>
      </c>
      <c r="J66" s="3">
        <v>2029549</v>
      </c>
      <c r="K66" s="3">
        <v>2029549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1626660</v>
      </c>
      <c r="S66" s="3">
        <v>1626660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202454</v>
      </c>
      <c r="Y66" s="3">
        <v>202454</v>
      </c>
      <c r="Z66" s="4">
        <v>202453</v>
      </c>
      <c r="AA66" s="4">
        <v>202453</v>
      </c>
      <c r="AB66" s="4">
        <v>202453</v>
      </c>
      <c r="AC66" s="4">
        <v>202454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1017282</v>
      </c>
      <c r="AI66" s="4">
        <v>1219736</v>
      </c>
      <c r="AJ66" s="4">
        <v>1422189</v>
      </c>
      <c r="AK66" s="4">
        <v>1624642</v>
      </c>
      <c r="AL66" s="4">
        <v>1827095</v>
      </c>
      <c r="AM66" s="4">
        <v>2029549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7881</v>
      </c>
      <c r="H67" s="1">
        <v>0</v>
      </c>
      <c r="I67" s="3">
        <v>1277234</v>
      </c>
      <c r="J67" s="3">
        <v>1269353</v>
      </c>
      <c r="K67" s="3">
        <v>1269353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884111</v>
      </c>
      <c r="S67" s="3">
        <v>884111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126410</v>
      </c>
      <c r="Y67" s="3">
        <v>126410</v>
      </c>
      <c r="Z67" s="4">
        <v>126410</v>
      </c>
      <c r="AA67" s="4">
        <v>126410</v>
      </c>
      <c r="AB67" s="4">
        <v>126410</v>
      </c>
      <c r="AC67" s="4">
        <v>126411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637302</v>
      </c>
      <c r="AI67" s="4">
        <v>763712</v>
      </c>
      <c r="AJ67" s="4">
        <v>890122</v>
      </c>
      <c r="AK67" s="4">
        <v>1016532</v>
      </c>
      <c r="AL67" s="4">
        <v>1142942</v>
      </c>
      <c r="AM67" s="4">
        <v>1269353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65866</v>
      </c>
      <c r="H68" s="1">
        <v>0</v>
      </c>
      <c r="I68" s="3">
        <v>15591334</v>
      </c>
      <c r="J68" s="3">
        <v>15525468</v>
      </c>
      <c r="K68" s="3">
        <v>15525468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12058373</v>
      </c>
      <c r="S68" s="3">
        <v>12058373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1548156</v>
      </c>
      <c r="Y68" s="3">
        <v>1548156</v>
      </c>
      <c r="Z68" s="4">
        <v>1548156</v>
      </c>
      <c r="AA68" s="4">
        <v>1548156</v>
      </c>
      <c r="AB68" s="4">
        <v>1548156</v>
      </c>
      <c r="AC68" s="4">
        <v>1548156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7784688</v>
      </c>
      <c r="AI68" s="4">
        <v>9332844</v>
      </c>
      <c r="AJ68" s="4">
        <v>10881000</v>
      </c>
      <c r="AK68" s="4">
        <v>12429156</v>
      </c>
      <c r="AL68" s="4">
        <v>13977312</v>
      </c>
      <c r="AM68" s="4">
        <v>15525468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30531</v>
      </c>
      <c r="H69" s="1">
        <v>0</v>
      </c>
      <c r="I69" s="3">
        <v>5612805</v>
      </c>
      <c r="J69" s="3">
        <v>5582274</v>
      </c>
      <c r="K69" s="3">
        <v>5582274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4034979</v>
      </c>
      <c r="S69" s="3">
        <v>4034979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556192</v>
      </c>
      <c r="Y69" s="3">
        <v>556192</v>
      </c>
      <c r="Z69" s="4">
        <v>556192</v>
      </c>
      <c r="AA69" s="4">
        <v>556192</v>
      </c>
      <c r="AB69" s="4">
        <v>556192</v>
      </c>
      <c r="AC69" s="4">
        <v>556190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2801316</v>
      </c>
      <c r="AI69" s="4">
        <v>3357508</v>
      </c>
      <c r="AJ69" s="4">
        <v>3913700</v>
      </c>
      <c r="AK69" s="4">
        <v>4469892</v>
      </c>
      <c r="AL69" s="4">
        <v>5026084</v>
      </c>
      <c r="AM69" s="4">
        <v>5582274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91674</v>
      </c>
      <c r="H70" s="1">
        <v>0</v>
      </c>
      <c r="I70" s="3">
        <v>29040062</v>
      </c>
      <c r="J70" s="3">
        <v>28948388</v>
      </c>
      <c r="K70" s="3">
        <v>28948388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24227186</v>
      </c>
      <c r="S70" s="3">
        <v>24227186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2888727</v>
      </c>
      <c r="Y70" s="3">
        <v>2888727</v>
      </c>
      <c r="Z70" s="4">
        <v>2888728</v>
      </c>
      <c r="AA70" s="4">
        <v>2888728</v>
      </c>
      <c r="AB70" s="4">
        <v>2888728</v>
      </c>
      <c r="AC70" s="4">
        <v>2888726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14504751</v>
      </c>
      <c r="AI70" s="4">
        <v>17393478</v>
      </c>
      <c r="AJ70" s="4">
        <v>20282206</v>
      </c>
      <c r="AK70" s="4">
        <v>23170934</v>
      </c>
      <c r="AL70" s="4">
        <v>26059662</v>
      </c>
      <c r="AM70" s="4">
        <v>28948388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18316</v>
      </c>
      <c r="H71" s="1">
        <v>0</v>
      </c>
      <c r="I71" s="3">
        <v>4910310</v>
      </c>
      <c r="J71" s="3">
        <v>4891994</v>
      </c>
      <c r="K71" s="3">
        <v>4891994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3923157</v>
      </c>
      <c r="S71" s="3">
        <v>3923157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487978</v>
      </c>
      <c r="Y71" s="3">
        <v>487978</v>
      </c>
      <c r="Z71" s="4">
        <v>487979</v>
      </c>
      <c r="AA71" s="4">
        <v>487979</v>
      </c>
      <c r="AB71" s="4">
        <v>487979</v>
      </c>
      <c r="AC71" s="4">
        <v>487977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2452102</v>
      </c>
      <c r="AI71" s="4">
        <v>2940080</v>
      </c>
      <c r="AJ71" s="4">
        <v>3428059</v>
      </c>
      <c r="AK71" s="4">
        <v>3916038</v>
      </c>
      <c r="AL71" s="4">
        <v>4404017</v>
      </c>
      <c r="AM71" s="4">
        <v>4891994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127729</v>
      </c>
      <c r="H72" s="1">
        <v>0</v>
      </c>
      <c r="I72" s="3">
        <v>29782646</v>
      </c>
      <c r="J72" s="3">
        <v>29654917</v>
      </c>
      <c r="K72" s="3">
        <v>29654917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23252446</v>
      </c>
      <c r="S72" s="3">
        <v>23252446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2956976</v>
      </c>
      <c r="Y72" s="3">
        <v>2956976</v>
      </c>
      <c r="Z72" s="4">
        <v>2956976</v>
      </c>
      <c r="AA72" s="4">
        <v>2956976</v>
      </c>
      <c r="AB72" s="4">
        <v>2956976</v>
      </c>
      <c r="AC72" s="4">
        <v>2956977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14870036</v>
      </c>
      <c r="AI72" s="4">
        <v>17827012</v>
      </c>
      <c r="AJ72" s="4">
        <v>20783988</v>
      </c>
      <c r="AK72" s="4">
        <v>23740964</v>
      </c>
      <c r="AL72" s="4">
        <v>26697940</v>
      </c>
      <c r="AM72" s="4">
        <v>29654917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11023</v>
      </c>
      <c r="H73" s="1">
        <v>0</v>
      </c>
      <c r="I73" s="3">
        <v>2815275</v>
      </c>
      <c r="J73" s="3">
        <v>2804252</v>
      </c>
      <c r="K73" s="3">
        <v>2804252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2252460</v>
      </c>
      <c r="S73" s="3">
        <v>2252460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279690</v>
      </c>
      <c r="Y73" s="3">
        <v>279690</v>
      </c>
      <c r="Z73" s="4">
        <v>279690</v>
      </c>
      <c r="AA73" s="4">
        <v>279690</v>
      </c>
      <c r="AB73" s="4">
        <v>279690</v>
      </c>
      <c r="AC73" s="4">
        <v>279690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1405802</v>
      </c>
      <c r="AI73" s="4">
        <v>1685492</v>
      </c>
      <c r="AJ73" s="4">
        <v>1965182</v>
      </c>
      <c r="AK73" s="4">
        <v>2244872</v>
      </c>
      <c r="AL73" s="4">
        <v>2524562</v>
      </c>
      <c r="AM73" s="4">
        <v>2804252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12228</v>
      </c>
      <c r="H74" s="1">
        <v>0</v>
      </c>
      <c r="I74" s="3">
        <v>2434457</v>
      </c>
      <c r="J74" s="3">
        <v>2422229</v>
      </c>
      <c r="K74" s="3">
        <v>2422229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1742299</v>
      </c>
      <c r="S74" s="3">
        <v>1742299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241408</v>
      </c>
      <c r="Y74" s="3">
        <v>241408</v>
      </c>
      <c r="Z74" s="4">
        <v>241407</v>
      </c>
      <c r="AA74" s="4">
        <v>241407</v>
      </c>
      <c r="AB74" s="4">
        <v>241407</v>
      </c>
      <c r="AC74" s="4">
        <v>241408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1215192</v>
      </c>
      <c r="AI74" s="4">
        <v>1456600</v>
      </c>
      <c r="AJ74" s="4">
        <v>1698007</v>
      </c>
      <c r="AK74" s="4">
        <v>1939414</v>
      </c>
      <c r="AL74" s="4">
        <v>2180821</v>
      </c>
      <c r="AM74" s="4">
        <v>2422229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18698</v>
      </c>
      <c r="H75" s="1">
        <v>0</v>
      </c>
      <c r="I75" s="3">
        <v>5131088</v>
      </c>
      <c r="J75" s="3">
        <v>5112390</v>
      </c>
      <c r="K75" s="3">
        <v>5112390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4126533</v>
      </c>
      <c r="S75" s="3">
        <v>4126533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509992</v>
      </c>
      <c r="Y75" s="3">
        <v>509992</v>
      </c>
      <c r="Z75" s="4">
        <v>509993</v>
      </c>
      <c r="AA75" s="4">
        <v>509993</v>
      </c>
      <c r="AB75" s="4">
        <v>509993</v>
      </c>
      <c r="AC75" s="4">
        <v>509991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2562428</v>
      </c>
      <c r="AI75" s="4">
        <v>3072420</v>
      </c>
      <c r="AJ75" s="4">
        <v>3582413</v>
      </c>
      <c r="AK75" s="4">
        <v>4092406</v>
      </c>
      <c r="AL75" s="4">
        <v>4602399</v>
      </c>
      <c r="AM75" s="4">
        <v>5112390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10664</v>
      </c>
      <c r="H76" s="3">
        <v>0</v>
      </c>
      <c r="I76" s="3">
        <v>2632056</v>
      </c>
      <c r="J76" s="3">
        <v>2621392</v>
      </c>
      <c r="K76" s="3">
        <v>2621392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2035602</v>
      </c>
      <c r="S76" s="3">
        <v>2035602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261428</v>
      </c>
      <c r="Y76" s="3">
        <v>261428</v>
      </c>
      <c r="Z76" s="4">
        <v>261428</v>
      </c>
      <c r="AA76" s="4">
        <v>261428</v>
      </c>
      <c r="AB76" s="4">
        <v>261428</v>
      </c>
      <c r="AC76" s="4">
        <v>261428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1314252</v>
      </c>
      <c r="AI76" s="4">
        <v>1575680</v>
      </c>
      <c r="AJ76" s="4">
        <v>1837108</v>
      </c>
      <c r="AK76" s="4">
        <v>2098536</v>
      </c>
      <c r="AL76" s="4">
        <v>2359964</v>
      </c>
      <c r="AM76" s="4">
        <v>2621392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10250</v>
      </c>
      <c r="H77" s="1">
        <v>0</v>
      </c>
      <c r="I77" s="3">
        <v>2267357</v>
      </c>
      <c r="J77" s="3">
        <v>2257107</v>
      </c>
      <c r="K77" s="3">
        <v>2257107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1670338</v>
      </c>
      <c r="S77" s="3">
        <v>1670338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225027</v>
      </c>
      <c r="Y77" s="3">
        <v>225027</v>
      </c>
      <c r="Z77" s="4">
        <v>225027</v>
      </c>
      <c r="AA77" s="4">
        <v>225027</v>
      </c>
      <c r="AB77" s="4">
        <v>225027</v>
      </c>
      <c r="AC77" s="4">
        <v>225028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1131971</v>
      </c>
      <c r="AI77" s="4">
        <v>1356998</v>
      </c>
      <c r="AJ77" s="4">
        <v>1582025</v>
      </c>
      <c r="AK77" s="4">
        <v>1807052</v>
      </c>
      <c r="AL77" s="4">
        <v>2032079</v>
      </c>
      <c r="AM77" s="4">
        <v>2257107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222986</v>
      </c>
      <c r="H78" s="1">
        <v>0</v>
      </c>
      <c r="I78" s="3">
        <v>70511457</v>
      </c>
      <c r="J78" s="3">
        <v>70288471</v>
      </c>
      <c r="K78" s="3">
        <v>70288471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59286409</v>
      </c>
      <c r="S78" s="3">
        <v>59286409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7013981</v>
      </c>
      <c r="Y78" s="3">
        <v>7013981</v>
      </c>
      <c r="Z78" s="4">
        <v>7013981</v>
      </c>
      <c r="AA78" s="4">
        <v>7013981</v>
      </c>
      <c r="AB78" s="4">
        <v>7013981</v>
      </c>
      <c r="AC78" s="4">
        <v>7013982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35218565</v>
      </c>
      <c r="AI78" s="4">
        <v>42232546</v>
      </c>
      <c r="AJ78" s="4">
        <v>49246527</v>
      </c>
      <c r="AK78" s="4">
        <v>56260508</v>
      </c>
      <c r="AL78" s="4">
        <v>63274489</v>
      </c>
      <c r="AM78" s="4">
        <v>70288471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36693</v>
      </c>
      <c r="H79" s="1">
        <v>0</v>
      </c>
      <c r="I79" s="3">
        <v>10095861</v>
      </c>
      <c r="J79" s="3">
        <v>10059168</v>
      </c>
      <c r="K79" s="3">
        <v>10059168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8103198</v>
      </c>
      <c r="S79" s="3">
        <v>8103198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1003471</v>
      </c>
      <c r="Y79" s="3">
        <v>1003471</v>
      </c>
      <c r="Z79" s="4">
        <v>1003471</v>
      </c>
      <c r="AA79" s="4">
        <v>1003471</v>
      </c>
      <c r="AB79" s="4">
        <v>1003471</v>
      </c>
      <c r="AC79" s="4">
        <v>1003469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5041815</v>
      </c>
      <c r="AI79" s="4">
        <v>6045286</v>
      </c>
      <c r="AJ79" s="4">
        <v>7048757</v>
      </c>
      <c r="AK79" s="4">
        <v>8052228</v>
      </c>
      <c r="AL79" s="4">
        <v>9055699</v>
      </c>
      <c r="AM79" s="4">
        <v>10059168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80904</v>
      </c>
      <c r="H80" s="1">
        <v>0</v>
      </c>
      <c r="I80" s="3">
        <v>20431862</v>
      </c>
      <c r="J80" s="3">
        <v>20350958</v>
      </c>
      <c r="K80" s="3">
        <v>20350958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16308874</v>
      </c>
      <c r="S80" s="3">
        <v>16308874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2029702</v>
      </c>
      <c r="Y80" s="3">
        <v>2029702</v>
      </c>
      <c r="Z80" s="4">
        <v>2029703</v>
      </c>
      <c r="AA80" s="4">
        <v>2029703</v>
      </c>
      <c r="AB80" s="4">
        <v>2029703</v>
      </c>
      <c r="AC80" s="4">
        <v>2029701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10202446</v>
      </c>
      <c r="AI80" s="4">
        <v>12232148</v>
      </c>
      <c r="AJ80" s="4">
        <v>14261851</v>
      </c>
      <c r="AK80" s="4">
        <v>16291554</v>
      </c>
      <c r="AL80" s="4">
        <v>18321257</v>
      </c>
      <c r="AM80" s="4">
        <v>20350958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12145</v>
      </c>
      <c r="H81" s="1">
        <v>0</v>
      </c>
      <c r="I81" s="3">
        <v>3241048</v>
      </c>
      <c r="J81" s="3">
        <v>3228903</v>
      </c>
      <c r="K81" s="3">
        <v>3228903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2546197</v>
      </c>
      <c r="S81" s="3">
        <v>2546197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322081</v>
      </c>
      <c r="Y81" s="3">
        <v>322081</v>
      </c>
      <c r="Z81" s="4">
        <v>322080</v>
      </c>
      <c r="AA81" s="4">
        <v>322080</v>
      </c>
      <c r="AB81" s="4">
        <v>322080</v>
      </c>
      <c r="AC81" s="4">
        <v>322081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1618501</v>
      </c>
      <c r="AI81" s="4">
        <v>1940582</v>
      </c>
      <c r="AJ81" s="4">
        <v>2262662</v>
      </c>
      <c r="AK81" s="4">
        <v>2584742</v>
      </c>
      <c r="AL81" s="4">
        <v>2906822</v>
      </c>
      <c r="AM81" s="4">
        <v>3228903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363176</v>
      </c>
      <c r="H82" s="1">
        <v>0</v>
      </c>
      <c r="I82" s="3">
        <v>102107122</v>
      </c>
      <c r="J82" s="3">
        <v>101743946</v>
      </c>
      <c r="K82" s="3">
        <v>101743946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83117010</v>
      </c>
      <c r="S82" s="3">
        <v>83117010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10150183</v>
      </c>
      <c r="Y82" s="3">
        <v>10150183</v>
      </c>
      <c r="Z82" s="4">
        <v>10150183</v>
      </c>
      <c r="AA82" s="4">
        <v>10150183</v>
      </c>
      <c r="AB82" s="4">
        <v>10150183</v>
      </c>
      <c r="AC82" s="4">
        <v>10150183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50993031</v>
      </c>
      <c r="AI82" s="4">
        <v>61143214</v>
      </c>
      <c r="AJ82" s="4">
        <v>71293397</v>
      </c>
      <c r="AK82" s="4">
        <v>81443580</v>
      </c>
      <c r="AL82" s="4">
        <v>91593763</v>
      </c>
      <c r="AM82" s="4">
        <v>101743946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29329</v>
      </c>
      <c r="H83" s="1">
        <v>0</v>
      </c>
      <c r="I83" s="3">
        <v>7467489</v>
      </c>
      <c r="J83" s="3">
        <v>7438160</v>
      </c>
      <c r="K83" s="3">
        <v>7438160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5980226</v>
      </c>
      <c r="S83" s="3">
        <v>5980226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741861</v>
      </c>
      <c r="Y83" s="3">
        <v>741861</v>
      </c>
      <c r="Z83" s="4">
        <v>741861</v>
      </c>
      <c r="AA83" s="4">
        <v>741861</v>
      </c>
      <c r="AB83" s="4">
        <v>741861</v>
      </c>
      <c r="AC83" s="4">
        <v>741859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3728857</v>
      </c>
      <c r="AI83" s="4">
        <v>4470718</v>
      </c>
      <c r="AJ83" s="4">
        <v>5212579</v>
      </c>
      <c r="AK83" s="4">
        <v>5954440</v>
      </c>
      <c r="AL83" s="4">
        <v>6696301</v>
      </c>
      <c r="AM83" s="4">
        <v>7438160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38838</v>
      </c>
      <c r="H84" s="1">
        <v>0</v>
      </c>
      <c r="I84" s="3">
        <v>8807084</v>
      </c>
      <c r="J84" s="3">
        <v>8768246</v>
      </c>
      <c r="K84" s="3">
        <v>8768246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6738326</v>
      </c>
      <c r="S84" s="3">
        <v>6738326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874236</v>
      </c>
      <c r="Y84" s="3">
        <v>874236</v>
      </c>
      <c r="Z84" s="4">
        <v>874236</v>
      </c>
      <c r="AA84" s="4">
        <v>874236</v>
      </c>
      <c r="AB84" s="4">
        <v>874236</v>
      </c>
      <c r="AC84" s="4">
        <v>874234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4397068</v>
      </c>
      <c r="AI84" s="4">
        <v>5271304</v>
      </c>
      <c r="AJ84" s="4">
        <v>6145540</v>
      </c>
      <c r="AK84" s="4">
        <v>7019776</v>
      </c>
      <c r="AL84" s="4">
        <v>7894012</v>
      </c>
      <c r="AM84" s="4">
        <v>8768246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5313</v>
      </c>
      <c r="H85" s="3">
        <v>0</v>
      </c>
      <c r="I85" s="3">
        <v>1351957</v>
      </c>
      <c r="J85" s="3">
        <v>1346644</v>
      </c>
      <c r="K85" s="3">
        <v>1346644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1094019</v>
      </c>
      <c r="S85" s="3">
        <v>1094019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134310</v>
      </c>
      <c r="Y85" s="3">
        <v>134310</v>
      </c>
      <c r="Z85" s="4">
        <v>134310</v>
      </c>
      <c r="AA85" s="4">
        <v>134310</v>
      </c>
      <c r="AB85" s="4">
        <v>134310</v>
      </c>
      <c r="AC85" s="4">
        <v>134310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675094</v>
      </c>
      <c r="AI85" s="4">
        <v>809404</v>
      </c>
      <c r="AJ85" s="4">
        <v>943714</v>
      </c>
      <c r="AK85" s="4">
        <v>1078024</v>
      </c>
      <c r="AL85" s="4">
        <v>1212334</v>
      </c>
      <c r="AM85" s="4">
        <v>1346644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51917</v>
      </c>
      <c r="H86" s="3">
        <v>0</v>
      </c>
      <c r="I86" s="3">
        <v>16655159</v>
      </c>
      <c r="J86" s="3">
        <v>16603242</v>
      </c>
      <c r="K86" s="3">
        <v>16603242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13915972</v>
      </c>
      <c r="S86" s="3">
        <v>13915972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1656863</v>
      </c>
      <c r="Y86" s="3">
        <v>1656863</v>
      </c>
      <c r="Z86" s="4">
        <v>1656863</v>
      </c>
      <c r="AA86" s="4">
        <v>1656863</v>
      </c>
      <c r="AB86" s="4">
        <v>1656863</v>
      </c>
      <c r="AC86" s="4">
        <v>1656863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8318927</v>
      </c>
      <c r="AI86" s="4">
        <v>9975790</v>
      </c>
      <c r="AJ86" s="4">
        <v>11632653</v>
      </c>
      <c r="AK86" s="4">
        <v>13289516</v>
      </c>
      <c r="AL86" s="4">
        <v>14946379</v>
      </c>
      <c r="AM86" s="4">
        <v>16603242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21235</v>
      </c>
      <c r="H87" s="3">
        <v>0</v>
      </c>
      <c r="I87" s="3">
        <v>5804810</v>
      </c>
      <c r="J87" s="3">
        <v>5783575</v>
      </c>
      <c r="K87" s="3">
        <v>5783575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4664771</v>
      </c>
      <c r="S87" s="3">
        <v>4664771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576942</v>
      </c>
      <c r="Y87" s="3">
        <v>576942</v>
      </c>
      <c r="Z87" s="4">
        <v>576942</v>
      </c>
      <c r="AA87" s="4">
        <v>576942</v>
      </c>
      <c r="AB87" s="4">
        <v>576942</v>
      </c>
      <c r="AC87" s="4">
        <v>576941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2898866</v>
      </c>
      <c r="AI87" s="4">
        <v>3475808</v>
      </c>
      <c r="AJ87" s="4">
        <v>4052750</v>
      </c>
      <c r="AK87" s="4">
        <v>4629692</v>
      </c>
      <c r="AL87" s="4">
        <v>5206634</v>
      </c>
      <c r="AM87" s="4">
        <v>5783575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793621</v>
      </c>
      <c r="H88" s="3">
        <v>0</v>
      </c>
      <c r="I88" s="3">
        <v>248321847</v>
      </c>
      <c r="J88" s="3">
        <v>247528226</v>
      </c>
      <c r="K88" s="3">
        <v>247528226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205717932</v>
      </c>
      <c r="S88" s="3">
        <v>205717932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24699914</v>
      </c>
      <c r="Y88" s="3">
        <v>24699914</v>
      </c>
      <c r="Z88" s="4">
        <v>24699915</v>
      </c>
      <c r="AA88" s="4">
        <v>24699915</v>
      </c>
      <c r="AB88" s="4">
        <v>24699915</v>
      </c>
      <c r="AC88" s="4">
        <v>24699913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124028654</v>
      </c>
      <c r="AI88" s="4">
        <v>148728568</v>
      </c>
      <c r="AJ88" s="4">
        <v>173428483</v>
      </c>
      <c r="AK88" s="4">
        <v>198128398</v>
      </c>
      <c r="AL88" s="4">
        <v>222828313</v>
      </c>
      <c r="AM88" s="4">
        <v>247528226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2560</v>
      </c>
      <c r="H89" s="1">
        <v>0</v>
      </c>
      <c r="I89" s="3">
        <v>767938</v>
      </c>
      <c r="J89" s="3">
        <v>765378</v>
      </c>
      <c r="K89" s="3">
        <v>765378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578913</v>
      </c>
      <c r="S89" s="3">
        <v>578913</v>
      </c>
      <c r="T89" s="3">
        <v>76794</v>
      </c>
      <c r="U89" s="3">
        <v>76794</v>
      </c>
      <c r="V89" s="3">
        <v>76794</v>
      </c>
      <c r="W89" s="3">
        <v>76794</v>
      </c>
      <c r="X89" s="3">
        <v>76367</v>
      </c>
      <c r="Y89" s="3">
        <v>76367</v>
      </c>
      <c r="Z89" s="4">
        <v>76367</v>
      </c>
      <c r="AA89" s="4">
        <v>76367</v>
      </c>
      <c r="AB89" s="4">
        <v>76367</v>
      </c>
      <c r="AC89" s="4">
        <v>76367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383543</v>
      </c>
      <c r="AI89" s="4">
        <v>459910</v>
      </c>
      <c r="AJ89" s="4">
        <v>536277</v>
      </c>
      <c r="AK89" s="4">
        <v>612644</v>
      </c>
      <c r="AL89" s="4">
        <v>689011</v>
      </c>
      <c r="AM89" s="4">
        <v>765378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21802</v>
      </c>
      <c r="H90" s="3">
        <v>0</v>
      </c>
      <c r="I90" s="3">
        <v>5812744</v>
      </c>
      <c r="J90" s="3">
        <v>5790942</v>
      </c>
      <c r="K90" s="3">
        <v>5790942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4637440</v>
      </c>
      <c r="S90" s="3">
        <v>4637440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577641</v>
      </c>
      <c r="Y90" s="3">
        <v>577641</v>
      </c>
      <c r="Z90" s="4">
        <v>577641</v>
      </c>
      <c r="AA90" s="4">
        <v>577641</v>
      </c>
      <c r="AB90" s="4">
        <v>577641</v>
      </c>
      <c r="AC90" s="4">
        <v>577641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2902737</v>
      </c>
      <c r="AI90" s="4">
        <v>3480378</v>
      </c>
      <c r="AJ90" s="4">
        <v>4058019</v>
      </c>
      <c r="AK90" s="4">
        <v>4635660</v>
      </c>
      <c r="AL90" s="4">
        <v>5213301</v>
      </c>
      <c r="AM90" s="4">
        <v>5790942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258750</v>
      </c>
      <c r="H91" s="1">
        <v>0</v>
      </c>
      <c r="I91" s="3">
        <v>70151244</v>
      </c>
      <c r="J91" s="3">
        <v>69892494</v>
      </c>
      <c r="K91" s="3">
        <v>69892494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55867518</v>
      </c>
      <c r="S91" s="3">
        <v>55867518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6972000</v>
      </c>
      <c r="Y91" s="3">
        <v>6972000</v>
      </c>
      <c r="Z91" s="4">
        <v>6972000</v>
      </c>
      <c r="AA91" s="4">
        <v>6972000</v>
      </c>
      <c r="AB91" s="4">
        <v>6972000</v>
      </c>
      <c r="AC91" s="4">
        <v>6971998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35032496</v>
      </c>
      <c r="AI91" s="4">
        <v>42004496</v>
      </c>
      <c r="AJ91" s="4">
        <v>48976496</v>
      </c>
      <c r="AK91" s="4">
        <v>55948496</v>
      </c>
      <c r="AL91" s="4">
        <v>62920496</v>
      </c>
      <c r="AM91" s="4">
        <v>69892494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9499</v>
      </c>
      <c r="H92" s="1">
        <v>0</v>
      </c>
      <c r="I92" s="3">
        <v>2399741</v>
      </c>
      <c r="J92" s="3">
        <v>2390242</v>
      </c>
      <c r="K92" s="3">
        <v>2390242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1858023</v>
      </c>
      <c r="S92" s="3">
        <v>1858023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238391</v>
      </c>
      <c r="Y92" s="3">
        <v>238391</v>
      </c>
      <c r="Z92" s="4">
        <v>238391</v>
      </c>
      <c r="AA92" s="4">
        <v>238391</v>
      </c>
      <c r="AB92" s="4">
        <v>238391</v>
      </c>
      <c r="AC92" s="4">
        <v>238391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1198287</v>
      </c>
      <c r="AI92" s="4">
        <v>1436678</v>
      </c>
      <c r="AJ92" s="4">
        <v>1675069</v>
      </c>
      <c r="AK92" s="4">
        <v>1913460</v>
      </c>
      <c r="AL92" s="4">
        <v>2151851</v>
      </c>
      <c r="AM92" s="4">
        <v>2390242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9703</v>
      </c>
      <c r="H93" s="1">
        <v>0</v>
      </c>
      <c r="I93" s="3">
        <v>2211713</v>
      </c>
      <c r="J93" s="3">
        <v>2202010</v>
      </c>
      <c r="K93" s="3">
        <v>2202010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1657554</v>
      </c>
      <c r="S93" s="3">
        <v>1657554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219554</v>
      </c>
      <c r="Y93" s="3">
        <v>219554</v>
      </c>
      <c r="Z93" s="4">
        <v>219555</v>
      </c>
      <c r="AA93" s="4">
        <v>219555</v>
      </c>
      <c r="AB93" s="4">
        <v>219555</v>
      </c>
      <c r="AC93" s="4">
        <v>219553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1104238</v>
      </c>
      <c r="AI93" s="4">
        <v>1323792</v>
      </c>
      <c r="AJ93" s="4">
        <v>1543347</v>
      </c>
      <c r="AK93" s="4">
        <v>1762902</v>
      </c>
      <c r="AL93" s="4">
        <v>1982457</v>
      </c>
      <c r="AM93" s="4">
        <v>2202010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13322</v>
      </c>
      <c r="H94" s="1">
        <v>0</v>
      </c>
      <c r="I94" s="3">
        <v>3197342</v>
      </c>
      <c r="J94" s="3">
        <v>3184020</v>
      </c>
      <c r="K94" s="3">
        <v>3184020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2381335</v>
      </c>
      <c r="S94" s="3">
        <v>2381335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317514</v>
      </c>
      <c r="Y94" s="3">
        <v>317514</v>
      </c>
      <c r="Z94" s="4">
        <v>317514</v>
      </c>
      <c r="AA94" s="4">
        <v>317514</v>
      </c>
      <c r="AB94" s="4">
        <v>317514</v>
      </c>
      <c r="AC94" s="4">
        <v>317514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1596450</v>
      </c>
      <c r="AI94" s="4">
        <v>1913964</v>
      </c>
      <c r="AJ94" s="4">
        <v>2231478</v>
      </c>
      <c r="AK94" s="4">
        <v>2548992</v>
      </c>
      <c r="AL94" s="4">
        <v>2866506</v>
      </c>
      <c r="AM94" s="4">
        <v>3184020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24917</v>
      </c>
      <c r="H95" s="1">
        <v>0</v>
      </c>
      <c r="I95" s="3">
        <v>6239303</v>
      </c>
      <c r="J95" s="3">
        <v>6214386</v>
      </c>
      <c r="K95" s="3">
        <v>6214386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4891148</v>
      </c>
      <c r="S95" s="3">
        <v>4891148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619778</v>
      </c>
      <c r="Y95" s="3">
        <v>619778</v>
      </c>
      <c r="Z95" s="4">
        <v>619778</v>
      </c>
      <c r="AA95" s="4">
        <v>619778</v>
      </c>
      <c r="AB95" s="4">
        <v>619778</v>
      </c>
      <c r="AC95" s="4">
        <v>619776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3115498</v>
      </c>
      <c r="AI95" s="4">
        <v>3735276</v>
      </c>
      <c r="AJ95" s="4">
        <v>4355054</v>
      </c>
      <c r="AK95" s="4">
        <v>4974832</v>
      </c>
      <c r="AL95" s="4">
        <v>5594610</v>
      </c>
      <c r="AM95" s="4">
        <v>6214386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23757</v>
      </c>
      <c r="H96" s="1">
        <v>0</v>
      </c>
      <c r="I96" s="3">
        <v>6928459</v>
      </c>
      <c r="J96" s="3">
        <v>6904702</v>
      </c>
      <c r="K96" s="3">
        <v>6904702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5602938</v>
      </c>
      <c r="S96" s="3">
        <v>5602938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688886</v>
      </c>
      <c r="Y96" s="3">
        <v>688886</v>
      </c>
      <c r="Z96" s="4">
        <v>688887</v>
      </c>
      <c r="AA96" s="4">
        <v>688887</v>
      </c>
      <c r="AB96" s="4">
        <v>688887</v>
      </c>
      <c r="AC96" s="4">
        <v>688885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3460270</v>
      </c>
      <c r="AI96" s="4">
        <v>4149156</v>
      </c>
      <c r="AJ96" s="4">
        <v>4838043</v>
      </c>
      <c r="AK96" s="4">
        <v>5526930</v>
      </c>
      <c r="AL96" s="4">
        <v>6215817</v>
      </c>
      <c r="AM96" s="4">
        <v>6904702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14484</v>
      </c>
      <c r="H97" s="1">
        <v>0</v>
      </c>
      <c r="I97" s="3">
        <v>3775207</v>
      </c>
      <c r="J97" s="3">
        <v>3760723</v>
      </c>
      <c r="K97" s="3">
        <v>3760723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2948371</v>
      </c>
      <c r="S97" s="3">
        <v>2948371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375107</v>
      </c>
      <c r="Y97" s="3">
        <v>375107</v>
      </c>
      <c r="Z97" s="4">
        <v>375106</v>
      </c>
      <c r="AA97" s="4">
        <v>375106</v>
      </c>
      <c r="AB97" s="4">
        <v>375106</v>
      </c>
      <c r="AC97" s="4">
        <v>375107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1885191</v>
      </c>
      <c r="AI97" s="4">
        <v>2260298</v>
      </c>
      <c r="AJ97" s="4">
        <v>2635404</v>
      </c>
      <c r="AK97" s="4">
        <v>3010510</v>
      </c>
      <c r="AL97" s="4">
        <v>3385616</v>
      </c>
      <c r="AM97" s="4">
        <v>3760723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13889</v>
      </c>
      <c r="H98" s="1">
        <v>0</v>
      </c>
      <c r="I98" s="3">
        <v>3764086</v>
      </c>
      <c r="J98" s="3">
        <v>3750197</v>
      </c>
      <c r="K98" s="3">
        <v>3750197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3013426</v>
      </c>
      <c r="S98" s="3">
        <v>3013426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374094</v>
      </c>
      <c r="Y98" s="3">
        <v>374094</v>
      </c>
      <c r="Z98" s="4">
        <v>374093</v>
      </c>
      <c r="AA98" s="4">
        <v>374093</v>
      </c>
      <c r="AB98" s="4">
        <v>374093</v>
      </c>
      <c r="AC98" s="4">
        <v>374094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1879730</v>
      </c>
      <c r="AI98" s="4">
        <v>2253824</v>
      </c>
      <c r="AJ98" s="4">
        <v>2627917</v>
      </c>
      <c r="AK98" s="4">
        <v>3002010</v>
      </c>
      <c r="AL98" s="4">
        <v>3376103</v>
      </c>
      <c r="AM98" s="4">
        <v>3750197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14130</v>
      </c>
      <c r="H99" s="1">
        <v>0</v>
      </c>
      <c r="I99" s="3">
        <v>3709101</v>
      </c>
      <c r="J99" s="3">
        <v>3694971</v>
      </c>
      <c r="K99" s="3">
        <v>3694971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2936153</v>
      </c>
      <c r="S99" s="3">
        <v>2936153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368555</v>
      </c>
      <c r="Y99" s="3">
        <v>368555</v>
      </c>
      <c r="Z99" s="4">
        <v>368555</v>
      </c>
      <c r="AA99" s="4">
        <v>368555</v>
      </c>
      <c r="AB99" s="4">
        <v>368555</v>
      </c>
      <c r="AC99" s="4">
        <v>368556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1852195</v>
      </c>
      <c r="AI99" s="4">
        <v>2220750</v>
      </c>
      <c r="AJ99" s="4">
        <v>2589305</v>
      </c>
      <c r="AK99" s="4">
        <v>2957860</v>
      </c>
      <c r="AL99" s="4">
        <v>3326415</v>
      </c>
      <c r="AM99" s="4">
        <v>3694971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12674</v>
      </c>
      <c r="H100" s="1">
        <v>0</v>
      </c>
      <c r="I100" s="3">
        <v>3535367</v>
      </c>
      <c r="J100" s="3">
        <v>3522693</v>
      </c>
      <c r="K100" s="3">
        <v>3522693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2854437</v>
      </c>
      <c r="S100" s="3">
        <v>2854437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351424</v>
      </c>
      <c r="Y100" s="3">
        <v>351424</v>
      </c>
      <c r="Z100" s="4">
        <v>351424</v>
      </c>
      <c r="AA100" s="4">
        <v>351424</v>
      </c>
      <c r="AB100" s="4">
        <v>351424</v>
      </c>
      <c r="AC100" s="4">
        <v>351425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1765572</v>
      </c>
      <c r="AI100" s="4">
        <v>2116996</v>
      </c>
      <c r="AJ100" s="4">
        <v>2468420</v>
      </c>
      <c r="AK100" s="4">
        <v>2819844</v>
      </c>
      <c r="AL100" s="4">
        <v>3171268</v>
      </c>
      <c r="AM100" s="4">
        <v>3522693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8081</v>
      </c>
      <c r="H101" s="1">
        <v>0</v>
      </c>
      <c r="I101" s="3">
        <v>1612000</v>
      </c>
      <c r="J101" s="3">
        <v>1603919</v>
      </c>
      <c r="K101" s="3">
        <v>1603919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1137883</v>
      </c>
      <c r="S101" s="3">
        <v>1137883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159853</v>
      </c>
      <c r="Y101" s="3">
        <v>159853</v>
      </c>
      <c r="Z101" s="4">
        <v>159853</v>
      </c>
      <c r="AA101" s="4">
        <v>159853</v>
      </c>
      <c r="AB101" s="4">
        <v>159853</v>
      </c>
      <c r="AC101" s="4">
        <v>159854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804653</v>
      </c>
      <c r="AI101" s="4">
        <v>964506</v>
      </c>
      <c r="AJ101" s="4">
        <v>1124359</v>
      </c>
      <c r="AK101" s="4">
        <v>1284212</v>
      </c>
      <c r="AL101" s="4">
        <v>1444065</v>
      </c>
      <c r="AM101" s="4">
        <v>1603919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10217</v>
      </c>
      <c r="H102" s="1">
        <v>0</v>
      </c>
      <c r="I102" s="3">
        <v>2283966</v>
      </c>
      <c r="J102" s="3">
        <v>2273749</v>
      </c>
      <c r="K102" s="3">
        <v>2273749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1701411</v>
      </c>
      <c r="S102" s="3">
        <v>1701411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226694</v>
      </c>
      <c r="Y102" s="3">
        <v>226694</v>
      </c>
      <c r="Z102" s="4">
        <v>226693</v>
      </c>
      <c r="AA102" s="4">
        <v>226693</v>
      </c>
      <c r="AB102" s="4">
        <v>226693</v>
      </c>
      <c r="AC102" s="4">
        <v>226694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1140282</v>
      </c>
      <c r="AI102" s="4">
        <v>1366976</v>
      </c>
      <c r="AJ102" s="4">
        <v>1593669</v>
      </c>
      <c r="AK102" s="4">
        <v>1820362</v>
      </c>
      <c r="AL102" s="4">
        <v>2047055</v>
      </c>
      <c r="AM102" s="4">
        <v>2273749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10064</v>
      </c>
      <c r="H103" s="1">
        <v>0</v>
      </c>
      <c r="I103" s="3">
        <v>2513461</v>
      </c>
      <c r="J103" s="3">
        <v>2503397</v>
      </c>
      <c r="K103" s="3">
        <v>2503397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1908531</v>
      </c>
      <c r="S103" s="3">
        <v>1908531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249669</v>
      </c>
      <c r="Y103" s="3">
        <v>249669</v>
      </c>
      <c r="Z103" s="4">
        <v>249669</v>
      </c>
      <c r="AA103" s="4">
        <v>249669</v>
      </c>
      <c r="AB103" s="4">
        <v>249669</v>
      </c>
      <c r="AC103" s="4">
        <v>249668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1255053</v>
      </c>
      <c r="AI103" s="4">
        <v>1504722</v>
      </c>
      <c r="AJ103" s="4">
        <v>1754391</v>
      </c>
      <c r="AK103" s="4">
        <v>2004060</v>
      </c>
      <c r="AL103" s="4">
        <v>2253729</v>
      </c>
      <c r="AM103" s="4">
        <v>2503397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14373</v>
      </c>
      <c r="H104" s="1">
        <v>0</v>
      </c>
      <c r="I104" s="3">
        <v>4015785</v>
      </c>
      <c r="J104" s="3">
        <v>4001412</v>
      </c>
      <c r="K104" s="3">
        <v>4001412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3200733</v>
      </c>
      <c r="S104" s="3">
        <v>3200733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399183</v>
      </c>
      <c r="Y104" s="3">
        <v>399183</v>
      </c>
      <c r="Z104" s="4">
        <v>399183</v>
      </c>
      <c r="AA104" s="4">
        <v>399183</v>
      </c>
      <c r="AB104" s="4">
        <v>399183</v>
      </c>
      <c r="AC104" s="4">
        <v>399181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2005499</v>
      </c>
      <c r="AI104" s="4">
        <v>2404682</v>
      </c>
      <c r="AJ104" s="4">
        <v>2803865</v>
      </c>
      <c r="AK104" s="4">
        <v>3203048</v>
      </c>
      <c r="AL104" s="4">
        <v>3602231</v>
      </c>
      <c r="AM104" s="4">
        <v>4001412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16384</v>
      </c>
      <c r="H105" s="1">
        <v>0</v>
      </c>
      <c r="I105" s="3">
        <v>3670949</v>
      </c>
      <c r="J105" s="3">
        <v>3654565</v>
      </c>
      <c r="K105" s="3">
        <v>3654565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2764155</v>
      </c>
      <c r="S105" s="3">
        <v>2764155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364364</v>
      </c>
      <c r="Y105" s="3">
        <v>364364</v>
      </c>
      <c r="Z105" s="4">
        <v>364364</v>
      </c>
      <c r="AA105" s="4">
        <v>364364</v>
      </c>
      <c r="AB105" s="4">
        <v>364364</v>
      </c>
      <c r="AC105" s="4">
        <v>364365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1832744</v>
      </c>
      <c r="AI105" s="4">
        <v>2197108</v>
      </c>
      <c r="AJ105" s="4">
        <v>2561472</v>
      </c>
      <c r="AK105" s="4">
        <v>2925836</v>
      </c>
      <c r="AL105" s="4">
        <v>3290200</v>
      </c>
      <c r="AM105" s="4">
        <v>3654565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11871</v>
      </c>
      <c r="H106" s="1">
        <v>0</v>
      </c>
      <c r="I106" s="3">
        <v>2963908</v>
      </c>
      <c r="J106" s="3">
        <v>2952037</v>
      </c>
      <c r="K106" s="3">
        <v>2952037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2319070</v>
      </c>
      <c r="S106" s="3">
        <v>2319070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294412</v>
      </c>
      <c r="Y106" s="3">
        <v>294412</v>
      </c>
      <c r="Z106" s="4">
        <v>294412</v>
      </c>
      <c r="AA106" s="4">
        <v>294412</v>
      </c>
      <c r="AB106" s="4">
        <v>294412</v>
      </c>
      <c r="AC106" s="4">
        <v>294413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1479976</v>
      </c>
      <c r="AI106" s="4">
        <v>1774388</v>
      </c>
      <c r="AJ106" s="4">
        <v>2068800</v>
      </c>
      <c r="AK106" s="4">
        <v>2363212</v>
      </c>
      <c r="AL106" s="4">
        <v>2657624</v>
      </c>
      <c r="AM106" s="4">
        <v>2952037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4826</v>
      </c>
      <c r="H107" s="1">
        <v>0</v>
      </c>
      <c r="I107" s="3">
        <v>1250060</v>
      </c>
      <c r="J107" s="3">
        <v>1245234</v>
      </c>
      <c r="K107" s="3">
        <v>1245234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974625</v>
      </c>
      <c r="S107" s="3">
        <v>974625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124202</v>
      </c>
      <c r="Y107" s="3">
        <v>124202</v>
      </c>
      <c r="Z107" s="4">
        <v>124202</v>
      </c>
      <c r="AA107" s="4">
        <v>124202</v>
      </c>
      <c r="AB107" s="4">
        <v>124202</v>
      </c>
      <c r="AC107" s="4">
        <v>124200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624226</v>
      </c>
      <c r="AI107" s="4">
        <v>748428</v>
      </c>
      <c r="AJ107" s="4">
        <v>872630</v>
      </c>
      <c r="AK107" s="4">
        <v>996832</v>
      </c>
      <c r="AL107" s="4">
        <v>1121034</v>
      </c>
      <c r="AM107" s="4">
        <v>1245234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30830</v>
      </c>
      <c r="H108" s="1">
        <v>0</v>
      </c>
      <c r="I108" s="3">
        <v>8251864</v>
      </c>
      <c r="J108" s="3">
        <v>8221034</v>
      </c>
      <c r="K108" s="3">
        <v>8221034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6606763</v>
      </c>
      <c r="S108" s="3">
        <v>6606763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820048</v>
      </c>
      <c r="Y108" s="3">
        <v>820048</v>
      </c>
      <c r="Z108" s="4">
        <v>820049</v>
      </c>
      <c r="AA108" s="4">
        <v>820049</v>
      </c>
      <c r="AB108" s="4">
        <v>820049</v>
      </c>
      <c r="AC108" s="4">
        <v>820047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4120792</v>
      </c>
      <c r="AI108" s="4">
        <v>4940840</v>
      </c>
      <c r="AJ108" s="4">
        <v>5760889</v>
      </c>
      <c r="AK108" s="4">
        <v>6580938</v>
      </c>
      <c r="AL108" s="4">
        <v>7400987</v>
      </c>
      <c r="AM108" s="4">
        <v>8221034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10069</v>
      </c>
      <c r="H109" s="1">
        <v>0</v>
      </c>
      <c r="I109" s="3">
        <v>2288784</v>
      </c>
      <c r="J109" s="3">
        <v>2278715</v>
      </c>
      <c r="K109" s="3">
        <v>2278715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1737591</v>
      </c>
      <c r="S109" s="3">
        <v>1737591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227201</v>
      </c>
      <c r="Y109" s="3">
        <v>227201</v>
      </c>
      <c r="Z109" s="4">
        <v>227200</v>
      </c>
      <c r="AA109" s="4">
        <v>227200</v>
      </c>
      <c r="AB109" s="4">
        <v>227200</v>
      </c>
      <c r="AC109" s="4">
        <v>227201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1142713</v>
      </c>
      <c r="AI109" s="4">
        <v>1369914</v>
      </c>
      <c r="AJ109" s="4">
        <v>1597114</v>
      </c>
      <c r="AK109" s="4">
        <v>1824314</v>
      </c>
      <c r="AL109" s="4">
        <v>2051514</v>
      </c>
      <c r="AM109" s="4">
        <v>2278715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40224</v>
      </c>
      <c r="H110" s="1">
        <v>0</v>
      </c>
      <c r="I110" s="3">
        <v>9371130</v>
      </c>
      <c r="J110" s="3">
        <v>9330906</v>
      </c>
      <c r="K110" s="3">
        <v>9330906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7280931</v>
      </c>
      <c r="S110" s="3">
        <v>7280931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930409</v>
      </c>
      <c r="Y110" s="3">
        <v>930409</v>
      </c>
      <c r="Z110" s="4">
        <v>930409</v>
      </c>
      <c r="AA110" s="4">
        <v>930409</v>
      </c>
      <c r="AB110" s="4">
        <v>930409</v>
      </c>
      <c r="AC110" s="4">
        <v>930409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4678861</v>
      </c>
      <c r="AI110" s="4">
        <v>5609270</v>
      </c>
      <c r="AJ110" s="4">
        <v>6539679</v>
      </c>
      <c r="AK110" s="4">
        <v>7470088</v>
      </c>
      <c r="AL110" s="4">
        <v>8400497</v>
      </c>
      <c r="AM110" s="4">
        <v>9330906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26249</v>
      </c>
      <c r="H111" s="1">
        <v>0</v>
      </c>
      <c r="I111" s="3">
        <v>6506942</v>
      </c>
      <c r="J111" s="3">
        <v>6480693</v>
      </c>
      <c r="K111" s="3">
        <v>6480693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5054920</v>
      </c>
      <c r="S111" s="3">
        <v>5054920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646320</v>
      </c>
      <c r="Y111" s="3">
        <v>646320</v>
      </c>
      <c r="Z111" s="4">
        <v>646319</v>
      </c>
      <c r="AA111" s="4">
        <v>646319</v>
      </c>
      <c r="AB111" s="4">
        <v>646319</v>
      </c>
      <c r="AC111" s="4">
        <v>646320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3249096</v>
      </c>
      <c r="AI111" s="4">
        <v>3895416</v>
      </c>
      <c r="AJ111" s="4">
        <v>4541735</v>
      </c>
      <c r="AK111" s="4">
        <v>5188054</v>
      </c>
      <c r="AL111" s="4">
        <v>5834373</v>
      </c>
      <c r="AM111" s="4">
        <v>6480693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92223</v>
      </c>
      <c r="H112" s="3">
        <v>0</v>
      </c>
      <c r="I112" s="3">
        <v>27081671</v>
      </c>
      <c r="J112" s="3">
        <v>26989448</v>
      </c>
      <c r="K112" s="3">
        <v>26989448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22082719</v>
      </c>
      <c r="S112" s="3">
        <v>22082719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2692797</v>
      </c>
      <c r="Y112" s="3">
        <v>2692797</v>
      </c>
      <c r="Z112" s="4">
        <v>2692797</v>
      </c>
      <c r="AA112" s="4">
        <v>2692797</v>
      </c>
      <c r="AB112" s="4">
        <v>2692797</v>
      </c>
      <c r="AC112" s="4">
        <v>2692795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13525465</v>
      </c>
      <c r="AI112" s="4">
        <v>16218262</v>
      </c>
      <c r="AJ112" s="4">
        <v>18911059</v>
      </c>
      <c r="AK112" s="4">
        <v>21603856</v>
      </c>
      <c r="AL112" s="4">
        <v>24296653</v>
      </c>
      <c r="AM112" s="4">
        <v>26989448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52190</v>
      </c>
      <c r="H113" s="1">
        <v>0</v>
      </c>
      <c r="I113" s="3">
        <v>13727057</v>
      </c>
      <c r="J113" s="3">
        <v>13674867</v>
      </c>
      <c r="K113" s="3">
        <v>13674867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11209178</v>
      </c>
      <c r="S113" s="3">
        <v>11209178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1364007</v>
      </c>
      <c r="Y113" s="3">
        <v>1364007</v>
      </c>
      <c r="Z113" s="4">
        <v>1364007</v>
      </c>
      <c r="AA113" s="4">
        <v>1364007</v>
      </c>
      <c r="AB113" s="4">
        <v>1364007</v>
      </c>
      <c r="AC113" s="4">
        <v>1364008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6854831</v>
      </c>
      <c r="AI113" s="4">
        <v>8218838</v>
      </c>
      <c r="AJ113" s="4">
        <v>9582845</v>
      </c>
      <c r="AK113" s="4">
        <v>10946852</v>
      </c>
      <c r="AL113" s="4">
        <v>12310859</v>
      </c>
      <c r="AM113" s="4">
        <v>13674867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11196</v>
      </c>
      <c r="H114" s="3">
        <v>0</v>
      </c>
      <c r="I114" s="3">
        <v>2948842</v>
      </c>
      <c r="J114" s="3">
        <v>2937646</v>
      </c>
      <c r="K114" s="3">
        <v>2937646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2326209</v>
      </c>
      <c r="S114" s="3">
        <v>2326209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293018</v>
      </c>
      <c r="Y114" s="3">
        <v>293018</v>
      </c>
      <c r="Z114" s="4">
        <v>293019</v>
      </c>
      <c r="AA114" s="4">
        <v>293019</v>
      </c>
      <c r="AB114" s="4">
        <v>293019</v>
      </c>
      <c r="AC114" s="4">
        <v>293017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1472554</v>
      </c>
      <c r="AI114" s="4">
        <v>1765572</v>
      </c>
      <c r="AJ114" s="4">
        <v>2058591</v>
      </c>
      <c r="AK114" s="4">
        <v>2351610</v>
      </c>
      <c r="AL114" s="4">
        <v>2644629</v>
      </c>
      <c r="AM114" s="4">
        <v>2937646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11746</v>
      </c>
      <c r="H115" s="1">
        <v>0</v>
      </c>
      <c r="I115" s="3">
        <v>2615944</v>
      </c>
      <c r="J115" s="3">
        <v>2604198</v>
      </c>
      <c r="K115" s="3">
        <v>2604198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1939056</v>
      </c>
      <c r="S115" s="3">
        <v>1939056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259637</v>
      </c>
      <c r="Y115" s="3">
        <v>259637</v>
      </c>
      <c r="Z115" s="4">
        <v>259637</v>
      </c>
      <c r="AA115" s="4">
        <v>259637</v>
      </c>
      <c r="AB115" s="4">
        <v>259637</v>
      </c>
      <c r="AC115" s="4">
        <v>259637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1306013</v>
      </c>
      <c r="AI115" s="4">
        <v>1565650</v>
      </c>
      <c r="AJ115" s="4">
        <v>1825287</v>
      </c>
      <c r="AK115" s="4">
        <v>2084924</v>
      </c>
      <c r="AL115" s="4">
        <v>2344561</v>
      </c>
      <c r="AM115" s="4">
        <v>2604198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21057</v>
      </c>
      <c r="H116" s="1">
        <v>0</v>
      </c>
      <c r="I116" s="3">
        <v>3769680</v>
      </c>
      <c r="J116" s="3">
        <v>3748623</v>
      </c>
      <c r="K116" s="3">
        <v>3748623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2532732</v>
      </c>
      <c r="S116" s="3">
        <v>2532732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373459</v>
      </c>
      <c r="Y116" s="3">
        <v>373459</v>
      </c>
      <c r="Z116" s="4">
        <v>373458</v>
      </c>
      <c r="AA116" s="4">
        <v>373458</v>
      </c>
      <c r="AB116" s="4">
        <v>373458</v>
      </c>
      <c r="AC116" s="4">
        <v>373459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1881331</v>
      </c>
      <c r="AI116" s="4">
        <v>2254790</v>
      </c>
      <c r="AJ116" s="4">
        <v>2628248</v>
      </c>
      <c r="AK116" s="4">
        <v>3001706</v>
      </c>
      <c r="AL116" s="4">
        <v>3375164</v>
      </c>
      <c r="AM116" s="4">
        <v>3748623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10666</v>
      </c>
      <c r="H117" s="1">
        <v>0</v>
      </c>
      <c r="I117" s="3">
        <v>2281257</v>
      </c>
      <c r="J117" s="3">
        <v>2270591</v>
      </c>
      <c r="K117" s="3">
        <v>2270591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1725431</v>
      </c>
      <c r="S117" s="3">
        <v>1725431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226348</v>
      </c>
      <c r="Y117" s="3">
        <v>226348</v>
      </c>
      <c r="Z117" s="4">
        <v>226348</v>
      </c>
      <c r="AA117" s="4">
        <v>226348</v>
      </c>
      <c r="AB117" s="4">
        <v>226348</v>
      </c>
      <c r="AC117" s="4">
        <v>226347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1138852</v>
      </c>
      <c r="AI117" s="4">
        <v>1365200</v>
      </c>
      <c r="AJ117" s="4">
        <v>1591548</v>
      </c>
      <c r="AK117" s="4">
        <v>1817896</v>
      </c>
      <c r="AL117" s="4">
        <v>2044244</v>
      </c>
      <c r="AM117" s="4">
        <v>2270591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38500</v>
      </c>
      <c r="H118" s="1">
        <v>0</v>
      </c>
      <c r="I118" s="3">
        <v>8930440</v>
      </c>
      <c r="J118" s="3">
        <v>8891940</v>
      </c>
      <c r="K118" s="3">
        <v>8891940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7047447</v>
      </c>
      <c r="S118" s="3">
        <v>7047447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886627</v>
      </c>
      <c r="Y118" s="3">
        <v>886627</v>
      </c>
      <c r="Z118" s="4">
        <v>886628</v>
      </c>
      <c r="AA118" s="4">
        <v>886628</v>
      </c>
      <c r="AB118" s="4">
        <v>886628</v>
      </c>
      <c r="AC118" s="4">
        <v>886626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4458803</v>
      </c>
      <c r="AI118" s="4">
        <v>5345430</v>
      </c>
      <c r="AJ118" s="4">
        <v>6232058</v>
      </c>
      <c r="AK118" s="4">
        <v>7118686</v>
      </c>
      <c r="AL118" s="4">
        <v>8005314</v>
      </c>
      <c r="AM118" s="4">
        <v>8891940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4166</v>
      </c>
      <c r="H119" s="1">
        <v>0</v>
      </c>
      <c r="I119" s="3">
        <v>1059838</v>
      </c>
      <c r="J119" s="3">
        <v>1055672</v>
      </c>
      <c r="K119" s="3">
        <v>1055672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794487</v>
      </c>
      <c r="S119" s="3">
        <v>794487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105289</v>
      </c>
      <c r="Y119" s="3">
        <v>105289</v>
      </c>
      <c r="Z119" s="4">
        <v>105290</v>
      </c>
      <c r="AA119" s="4">
        <v>105290</v>
      </c>
      <c r="AB119" s="4">
        <v>105290</v>
      </c>
      <c r="AC119" s="4">
        <v>105288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529225</v>
      </c>
      <c r="AI119" s="4">
        <v>634514</v>
      </c>
      <c r="AJ119" s="4">
        <v>739804</v>
      </c>
      <c r="AK119" s="4">
        <v>845094</v>
      </c>
      <c r="AL119" s="4">
        <v>950384</v>
      </c>
      <c r="AM119" s="4">
        <v>1055672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14780</v>
      </c>
      <c r="H120" s="1">
        <v>0</v>
      </c>
      <c r="I120" s="3">
        <v>3467736</v>
      </c>
      <c r="J120" s="3">
        <v>3452956</v>
      </c>
      <c r="K120" s="3">
        <v>3452956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2651154</v>
      </c>
      <c r="S120" s="3">
        <v>2651154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344310</v>
      </c>
      <c r="Y120" s="3">
        <v>344310</v>
      </c>
      <c r="Z120" s="4">
        <v>344310</v>
      </c>
      <c r="AA120" s="4">
        <v>344310</v>
      </c>
      <c r="AB120" s="4">
        <v>344310</v>
      </c>
      <c r="AC120" s="4">
        <v>344310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1731406</v>
      </c>
      <c r="AI120" s="4">
        <v>2075716</v>
      </c>
      <c r="AJ120" s="4">
        <v>2420026</v>
      </c>
      <c r="AK120" s="4">
        <v>2764336</v>
      </c>
      <c r="AL120" s="4">
        <v>3108646</v>
      </c>
      <c r="AM120" s="4">
        <v>3452956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48360</v>
      </c>
      <c r="H121" s="1">
        <v>0</v>
      </c>
      <c r="I121" s="3">
        <v>12482623</v>
      </c>
      <c r="J121" s="3">
        <v>12434263</v>
      </c>
      <c r="K121" s="3">
        <v>12434263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10149156</v>
      </c>
      <c r="S121" s="3">
        <v>10149156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1240203</v>
      </c>
      <c r="Y121" s="3">
        <v>1240203</v>
      </c>
      <c r="Z121" s="4">
        <v>1240202</v>
      </c>
      <c r="AA121" s="4">
        <v>1240202</v>
      </c>
      <c r="AB121" s="4">
        <v>1240202</v>
      </c>
      <c r="AC121" s="4">
        <v>1240203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6233251</v>
      </c>
      <c r="AI121" s="4">
        <v>7473454</v>
      </c>
      <c r="AJ121" s="4">
        <v>8713656</v>
      </c>
      <c r="AK121" s="4">
        <v>9953858</v>
      </c>
      <c r="AL121" s="4">
        <v>11194060</v>
      </c>
      <c r="AM121" s="4">
        <v>12434263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7007</v>
      </c>
      <c r="H122" s="1">
        <v>0</v>
      </c>
      <c r="I122" s="3">
        <v>1617210</v>
      </c>
      <c r="J122" s="3">
        <v>1610203</v>
      </c>
      <c r="K122" s="3">
        <v>1610203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1163219</v>
      </c>
      <c r="S122" s="3">
        <v>1163219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160553</v>
      </c>
      <c r="Y122" s="3">
        <v>160553</v>
      </c>
      <c r="Z122" s="4">
        <v>160553</v>
      </c>
      <c r="AA122" s="4">
        <v>160553</v>
      </c>
      <c r="AB122" s="4">
        <v>160553</v>
      </c>
      <c r="AC122" s="4">
        <v>160554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807437</v>
      </c>
      <c r="AI122" s="4">
        <v>967990</v>
      </c>
      <c r="AJ122" s="4">
        <v>1128543</v>
      </c>
      <c r="AK122" s="4">
        <v>1289096</v>
      </c>
      <c r="AL122" s="4">
        <v>1449649</v>
      </c>
      <c r="AM122" s="4">
        <v>1610203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9713</v>
      </c>
      <c r="H123" s="1">
        <v>0</v>
      </c>
      <c r="I123" s="3">
        <v>1907565</v>
      </c>
      <c r="J123" s="3">
        <v>1897852</v>
      </c>
      <c r="K123" s="3">
        <v>1897852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1350987</v>
      </c>
      <c r="S123" s="3">
        <v>1350987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189137</v>
      </c>
      <c r="Y123" s="3">
        <v>189137</v>
      </c>
      <c r="Z123" s="4">
        <v>189138</v>
      </c>
      <c r="AA123" s="4">
        <v>189138</v>
      </c>
      <c r="AB123" s="4">
        <v>189138</v>
      </c>
      <c r="AC123" s="4">
        <v>189136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952165</v>
      </c>
      <c r="AI123" s="4">
        <v>1141302</v>
      </c>
      <c r="AJ123" s="4">
        <v>1330440</v>
      </c>
      <c r="AK123" s="4">
        <v>1519578</v>
      </c>
      <c r="AL123" s="4">
        <v>1708716</v>
      </c>
      <c r="AM123" s="4">
        <v>1897852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15721</v>
      </c>
      <c r="H124" s="1">
        <v>0</v>
      </c>
      <c r="I124" s="3">
        <v>3900606</v>
      </c>
      <c r="J124" s="3">
        <v>3884885</v>
      </c>
      <c r="K124" s="3">
        <v>3884885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3083522</v>
      </c>
      <c r="S124" s="3">
        <v>3083522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387440</v>
      </c>
      <c r="Y124" s="3">
        <v>387440</v>
      </c>
      <c r="Z124" s="4">
        <v>387440</v>
      </c>
      <c r="AA124" s="4">
        <v>387440</v>
      </c>
      <c r="AB124" s="4">
        <v>387440</v>
      </c>
      <c r="AC124" s="4">
        <v>387441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1947684</v>
      </c>
      <c r="AI124" s="4">
        <v>2335124</v>
      </c>
      <c r="AJ124" s="4">
        <v>2722564</v>
      </c>
      <c r="AK124" s="4">
        <v>3110004</v>
      </c>
      <c r="AL124" s="4">
        <v>3497444</v>
      </c>
      <c r="AM124" s="4">
        <v>3884885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6284</v>
      </c>
      <c r="H125" s="1">
        <v>0</v>
      </c>
      <c r="I125" s="3">
        <v>1118895</v>
      </c>
      <c r="J125" s="3">
        <v>1112611</v>
      </c>
      <c r="K125" s="3">
        <v>1112611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730331</v>
      </c>
      <c r="S125" s="3">
        <v>730331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110842</v>
      </c>
      <c r="Y125" s="3">
        <v>110842</v>
      </c>
      <c r="Z125" s="4">
        <v>110842</v>
      </c>
      <c r="AA125" s="4">
        <v>110842</v>
      </c>
      <c r="AB125" s="4">
        <v>110842</v>
      </c>
      <c r="AC125" s="4">
        <v>110841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558402</v>
      </c>
      <c r="AI125" s="4">
        <v>669244</v>
      </c>
      <c r="AJ125" s="4">
        <v>780086</v>
      </c>
      <c r="AK125" s="4">
        <v>890928</v>
      </c>
      <c r="AL125" s="4">
        <v>1001770</v>
      </c>
      <c r="AM125" s="4">
        <v>1112611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39443</v>
      </c>
      <c r="H126" s="1">
        <v>0</v>
      </c>
      <c r="I126" s="3">
        <v>10025776</v>
      </c>
      <c r="J126" s="3">
        <v>9986333</v>
      </c>
      <c r="K126" s="3">
        <v>9986333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8036673</v>
      </c>
      <c r="S126" s="3">
        <v>8036673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996004</v>
      </c>
      <c r="Y126" s="3">
        <v>996004</v>
      </c>
      <c r="Z126" s="4">
        <v>996003</v>
      </c>
      <c r="AA126" s="4">
        <v>996003</v>
      </c>
      <c r="AB126" s="4">
        <v>996003</v>
      </c>
      <c r="AC126" s="4">
        <v>996004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5006316</v>
      </c>
      <c r="AI126" s="4">
        <v>6002320</v>
      </c>
      <c r="AJ126" s="4">
        <v>6998323</v>
      </c>
      <c r="AK126" s="4">
        <v>7994326</v>
      </c>
      <c r="AL126" s="4">
        <v>8990329</v>
      </c>
      <c r="AM126" s="4">
        <v>9986333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11349</v>
      </c>
      <c r="H127" s="1">
        <v>0</v>
      </c>
      <c r="I127" s="3">
        <v>2746693</v>
      </c>
      <c r="J127" s="3">
        <v>2735344</v>
      </c>
      <c r="K127" s="3">
        <v>2735344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2139777</v>
      </c>
      <c r="S127" s="3">
        <v>2139777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272778</v>
      </c>
      <c r="Y127" s="3">
        <v>272778</v>
      </c>
      <c r="Z127" s="4">
        <v>272778</v>
      </c>
      <c r="AA127" s="4">
        <v>272778</v>
      </c>
      <c r="AB127" s="4">
        <v>272778</v>
      </c>
      <c r="AC127" s="4">
        <v>272778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1371454</v>
      </c>
      <c r="AI127" s="4">
        <v>1644232</v>
      </c>
      <c r="AJ127" s="4">
        <v>1917010</v>
      </c>
      <c r="AK127" s="4">
        <v>2189788</v>
      </c>
      <c r="AL127" s="4">
        <v>2462566</v>
      </c>
      <c r="AM127" s="4">
        <v>2735344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16542</v>
      </c>
      <c r="H128" s="1">
        <v>0</v>
      </c>
      <c r="I128" s="3">
        <v>4315017</v>
      </c>
      <c r="J128" s="3">
        <v>4298475</v>
      </c>
      <c r="K128" s="3">
        <v>4298475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3389996</v>
      </c>
      <c r="S128" s="3">
        <v>3389996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428745</v>
      </c>
      <c r="Y128" s="3">
        <v>428745</v>
      </c>
      <c r="Z128" s="4">
        <v>428744</v>
      </c>
      <c r="AA128" s="4">
        <v>428744</v>
      </c>
      <c r="AB128" s="4">
        <v>428744</v>
      </c>
      <c r="AC128" s="4">
        <v>428745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2154753</v>
      </c>
      <c r="AI128" s="4">
        <v>2583498</v>
      </c>
      <c r="AJ128" s="4">
        <v>3012242</v>
      </c>
      <c r="AK128" s="4">
        <v>3440986</v>
      </c>
      <c r="AL128" s="4">
        <v>3869730</v>
      </c>
      <c r="AM128" s="4">
        <v>4298475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10192</v>
      </c>
      <c r="H129" s="1">
        <v>0</v>
      </c>
      <c r="I129" s="3">
        <v>2536321</v>
      </c>
      <c r="J129" s="3">
        <v>2526129</v>
      </c>
      <c r="K129" s="3">
        <v>2526129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1952293</v>
      </c>
      <c r="S129" s="3">
        <v>1952293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251934</v>
      </c>
      <c r="Y129" s="3">
        <v>251934</v>
      </c>
      <c r="Z129" s="4">
        <v>251933</v>
      </c>
      <c r="AA129" s="4">
        <v>251933</v>
      </c>
      <c r="AB129" s="4">
        <v>251933</v>
      </c>
      <c r="AC129" s="4">
        <v>251934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1266462</v>
      </c>
      <c r="AI129" s="4">
        <v>1518396</v>
      </c>
      <c r="AJ129" s="4">
        <v>1770329</v>
      </c>
      <c r="AK129" s="4">
        <v>2022262</v>
      </c>
      <c r="AL129" s="4">
        <v>2274195</v>
      </c>
      <c r="AM129" s="4">
        <v>2526129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14923</v>
      </c>
      <c r="H130" s="1">
        <v>0</v>
      </c>
      <c r="I130" s="3">
        <v>2974024</v>
      </c>
      <c r="J130" s="3">
        <v>2959101</v>
      </c>
      <c r="K130" s="3">
        <v>2959101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2195688</v>
      </c>
      <c r="S130" s="3">
        <v>2195688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294916</v>
      </c>
      <c r="Y130" s="3">
        <v>294916</v>
      </c>
      <c r="Z130" s="4">
        <v>294915</v>
      </c>
      <c r="AA130" s="4">
        <v>294915</v>
      </c>
      <c r="AB130" s="4">
        <v>294915</v>
      </c>
      <c r="AC130" s="4">
        <v>294916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1484524</v>
      </c>
      <c r="AI130" s="4">
        <v>1779440</v>
      </c>
      <c r="AJ130" s="4">
        <v>2074355</v>
      </c>
      <c r="AK130" s="4">
        <v>2369270</v>
      </c>
      <c r="AL130" s="4">
        <v>2664185</v>
      </c>
      <c r="AM130" s="4">
        <v>2959101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8425</v>
      </c>
      <c r="H131" s="1">
        <v>0</v>
      </c>
      <c r="I131" s="3">
        <v>2032112</v>
      </c>
      <c r="J131" s="3">
        <v>2023687</v>
      </c>
      <c r="K131" s="3">
        <v>2023687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1575919</v>
      </c>
      <c r="S131" s="3">
        <v>1575919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201807</v>
      </c>
      <c r="Y131" s="3">
        <v>201807</v>
      </c>
      <c r="Z131" s="4">
        <v>201807</v>
      </c>
      <c r="AA131" s="4">
        <v>201807</v>
      </c>
      <c r="AB131" s="4">
        <v>201807</v>
      </c>
      <c r="AC131" s="4">
        <v>201808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1014651</v>
      </c>
      <c r="AI131" s="4">
        <v>1216458</v>
      </c>
      <c r="AJ131" s="4">
        <v>1418265</v>
      </c>
      <c r="AK131" s="4">
        <v>1620072</v>
      </c>
      <c r="AL131" s="4">
        <v>1821879</v>
      </c>
      <c r="AM131" s="4">
        <v>2023687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4919</v>
      </c>
      <c r="H132" s="1">
        <v>0</v>
      </c>
      <c r="I132" s="3">
        <v>1082366</v>
      </c>
      <c r="J132" s="3">
        <v>1077447</v>
      </c>
      <c r="K132" s="3">
        <v>1077447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807013</v>
      </c>
      <c r="S132" s="3">
        <v>807013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107417</v>
      </c>
      <c r="Y132" s="3">
        <v>107417</v>
      </c>
      <c r="Z132" s="4">
        <v>107416</v>
      </c>
      <c r="AA132" s="4">
        <v>107416</v>
      </c>
      <c r="AB132" s="4">
        <v>107416</v>
      </c>
      <c r="AC132" s="4">
        <v>107417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540365</v>
      </c>
      <c r="AI132" s="4">
        <v>647782</v>
      </c>
      <c r="AJ132" s="4">
        <v>755198</v>
      </c>
      <c r="AK132" s="4">
        <v>862614</v>
      </c>
      <c r="AL132" s="4">
        <v>970030</v>
      </c>
      <c r="AM132" s="4">
        <v>1077447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28127</v>
      </c>
      <c r="H133" s="1">
        <v>0</v>
      </c>
      <c r="I133" s="3">
        <v>7812340</v>
      </c>
      <c r="J133" s="3">
        <v>7784213</v>
      </c>
      <c r="K133" s="3">
        <v>7784213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6286378</v>
      </c>
      <c r="S133" s="3">
        <v>6286378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776546</v>
      </c>
      <c r="Y133" s="3">
        <v>776546</v>
      </c>
      <c r="Z133" s="4">
        <v>776546</v>
      </c>
      <c r="AA133" s="4">
        <v>776546</v>
      </c>
      <c r="AB133" s="4">
        <v>776546</v>
      </c>
      <c r="AC133" s="4">
        <v>776547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3901482</v>
      </c>
      <c r="AI133" s="4">
        <v>4678028</v>
      </c>
      <c r="AJ133" s="4">
        <v>5454574</v>
      </c>
      <c r="AK133" s="4">
        <v>6231120</v>
      </c>
      <c r="AL133" s="4">
        <v>7007666</v>
      </c>
      <c r="AM133" s="4">
        <v>7784213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34000</v>
      </c>
      <c r="H134" s="1">
        <v>0</v>
      </c>
      <c r="I134" s="3">
        <v>8473870</v>
      </c>
      <c r="J134" s="3">
        <v>8439870</v>
      </c>
      <c r="K134" s="3">
        <v>8439870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6710686</v>
      </c>
      <c r="S134" s="3">
        <v>6710686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841720</v>
      </c>
      <c r="Y134" s="3">
        <v>841720</v>
      </c>
      <c r="Z134" s="4">
        <v>841721</v>
      </c>
      <c r="AA134" s="4">
        <v>841721</v>
      </c>
      <c r="AB134" s="4">
        <v>841721</v>
      </c>
      <c r="AC134" s="4">
        <v>841719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4231268</v>
      </c>
      <c r="AI134" s="4">
        <v>5072988</v>
      </c>
      <c r="AJ134" s="4">
        <v>5914709</v>
      </c>
      <c r="AK134" s="4">
        <v>6756430</v>
      </c>
      <c r="AL134" s="4">
        <v>7598151</v>
      </c>
      <c r="AM134" s="4">
        <v>8439870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7404</v>
      </c>
      <c r="H135" s="1">
        <v>0</v>
      </c>
      <c r="I135" s="3">
        <v>1005186</v>
      </c>
      <c r="J135" s="3">
        <v>997782</v>
      </c>
      <c r="K135" s="3">
        <v>997782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586178</v>
      </c>
      <c r="S135" s="3">
        <v>586178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99284</v>
      </c>
      <c r="Y135" s="3">
        <v>99284</v>
      </c>
      <c r="Z135" s="4">
        <v>99285</v>
      </c>
      <c r="AA135" s="4">
        <v>99285</v>
      </c>
      <c r="AB135" s="4">
        <v>99285</v>
      </c>
      <c r="AC135" s="4">
        <v>99283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501360</v>
      </c>
      <c r="AI135" s="4">
        <v>600644</v>
      </c>
      <c r="AJ135" s="4">
        <v>699929</v>
      </c>
      <c r="AK135" s="4">
        <v>799214</v>
      </c>
      <c r="AL135" s="4">
        <v>898499</v>
      </c>
      <c r="AM135" s="4">
        <v>997782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15365</v>
      </c>
      <c r="H136" s="1">
        <v>0</v>
      </c>
      <c r="I136" s="3">
        <v>3060670</v>
      </c>
      <c r="J136" s="3">
        <v>3045305</v>
      </c>
      <c r="K136" s="3">
        <v>3045305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2228226</v>
      </c>
      <c r="S136" s="3">
        <v>2228226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303506</v>
      </c>
      <c r="Y136" s="3">
        <v>303506</v>
      </c>
      <c r="Z136" s="4">
        <v>303506</v>
      </c>
      <c r="AA136" s="4">
        <v>303506</v>
      </c>
      <c r="AB136" s="4">
        <v>303506</v>
      </c>
      <c r="AC136" s="4">
        <v>303507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1527774</v>
      </c>
      <c r="AI136" s="4">
        <v>1831280</v>
      </c>
      <c r="AJ136" s="4">
        <v>2134786</v>
      </c>
      <c r="AK136" s="4">
        <v>2438292</v>
      </c>
      <c r="AL136" s="4">
        <v>2741798</v>
      </c>
      <c r="AM136" s="4">
        <v>3045305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15287</v>
      </c>
      <c r="H137" s="1">
        <v>0</v>
      </c>
      <c r="I137" s="3">
        <v>3413771</v>
      </c>
      <c r="J137" s="3">
        <v>3398484</v>
      </c>
      <c r="K137" s="3">
        <v>3398484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2594810</v>
      </c>
      <c r="S137" s="3">
        <v>2594810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338829</v>
      </c>
      <c r="Y137" s="3">
        <v>338829</v>
      </c>
      <c r="Z137" s="4">
        <v>338830</v>
      </c>
      <c r="AA137" s="4">
        <v>338830</v>
      </c>
      <c r="AB137" s="4">
        <v>338830</v>
      </c>
      <c r="AC137" s="4">
        <v>338828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1704337</v>
      </c>
      <c r="AI137" s="4">
        <v>2043166</v>
      </c>
      <c r="AJ137" s="4">
        <v>2381996</v>
      </c>
      <c r="AK137" s="4">
        <v>2720826</v>
      </c>
      <c r="AL137" s="4">
        <v>3059656</v>
      </c>
      <c r="AM137" s="4">
        <v>3398484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13076</v>
      </c>
      <c r="H138" s="1">
        <v>0</v>
      </c>
      <c r="I138" s="3">
        <v>3018030</v>
      </c>
      <c r="J138" s="3">
        <v>3004954</v>
      </c>
      <c r="K138" s="3">
        <v>3004954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2280145</v>
      </c>
      <c r="S138" s="3">
        <v>2280145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299624</v>
      </c>
      <c r="Y138" s="3">
        <v>299624</v>
      </c>
      <c r="Z138" s="4">
        <v>299624</v>
      </c>
      <c r="AA138" s="4">
        <v>299624</v>
      </c>
      <c r="AB138" s="4">
        <v>299624</v>
      </c>
      <c r="AC138" s="4">
        <v>299622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1506836</v>
      </c>
      <c r="AI138" s="4">
        <v>1806460</v>
      </c>
      <c r="AJ138" s="4">
        <v>2106084</v>
      </c>
      <c r="AK138" s="4">
        <v>2405708</v>
      </c>
      <c r="AL138" s="4">
        <v>2705332</v>
      </c>
      <c r="AM138" s="4">
        <v>3004954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28222</v>
      </c>
      <c r="H139" s="1">
        <v>0</v>
      </c>
      <c r="I139" s="3">
        <v>6871637</v>
      </c>
      <c r="J139" s="3">
        <v>6843415</v>
      </c>
      <c r="K139" s="3">
        <v>6843415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5353891</v>
      </c>
      <c r="S139" s="3">
        <v>5353891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682460</v>
      </c>
      <c r="Y139" s="3">
        <v>682460</v>
      </c>
      <c r="Z139" s="4">
        <v>682460</v>
      </c>
      <c r="AA139" s="4">
        <v>682460</v>
      </c>
      <c r="AB139" s="4">
        <v>682460</v>
      </c>
      <c r="AC139" s="4">
        <v>682459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3431116</v>
      </c>
      <c r="AI139" s="4">
        <v>4113576</v>
      </c>
      <c r="AJ139" s="4">
        <v>4796036</v>
      </c>
      <c r="AK139" s="4">
        <v>5478496</v>
      </c>
      <c r="AL139" s="4">
        <v>6160956</v>
      </c>
      <c r="AM139" s="4">
        <v>6843415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10531</v>
      </c>
      <c r="H140" s="1">
        <v>0</v>
      </c>
      <c r="I140" s="3">
        <v>1917544</v>
      </c>
      <c r="J140" s="3">
        <v>1907013</v>
      </c>
      <c r="K140" s="3">
        <v>1907013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1367568</v>
      </c>
      <c r="S140" s="3">
        <v>1367568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190000</v>
      </c>
      <c r="Y140" s="3">
        <v>190000</v>
      </c>
      <c r="Z140" s="4">
        <v>189999</v>
      </c>
      <c r="AA140" s="4">
        <v>189999</v>
      </c>
      <c r="AB140" s="4">
        <v>189999</v>
      </c>
      <c r="AC140" s="4">
        <v>190000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957016</v>
      </c>
      <c r="AI140" s="4">
        <v>1147016</v>
      </c>
      <c r="AJ140" s="4">
        <v>1337015</v>
      </c>
      <c r="AK140" s="4">
        <v>1527014</v>
      </c>
      <c r="AL140" s="4">
        <v>1717013</v>
      </c>
      <c r="AM140" s="4">
        <v>1907013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17114</v>
      </c>
      <c r="H141" s="1">
        <v>0</v>
      </c>
      <c r="I141" s="3">
        <v>4710744</v>
      </c>
      <c r="J141" s="3">
        <v>4693630</v>
      </c>
      <c r="K141" s="3">
        <v>4693630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3804892</v>
      </c>
      <c r="S141" s="3">
        <v>3804892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468222</v>
      </c>
      <c r="Y141" s="3">
        <v>468222</v>
      </c>
      <c r="Z141" s="4">
        <v>468223</v>
      </c>
      <c r="AA141" s="4">
        <v>468223</v>
      </c>
      <c r="AB141" s="4">
        <v>468223</v>
      </c>
      <c r="AC141" s="4">
        <v>468221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2352518</v>
      </c>
      <c r="AI141" s="4">
        <v>2820740</v>
      </c>
      <c r="AJ141" s="4">
        <v>3288963</v>
      </c>
      <c r="AK141" s="4">
        <v>3757186</v>
      </c>
      <c r="AL141" s="4">
        <v>4225409</v>
      </c>
      <c r="AM141" s="4">
        <v>4693630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31174</v>
      </c>
      <c r="H142" s="1">
        <v>0</v>
      </c>
      <c r="I142" s="3">
        <v>7778557</v>
      </c>
      <c r="J142" s="3">
        <v>7747383</v>
      </c>
      <c r="K142" s="3">
        <v>7747383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6083266</v>
      </c>
      <c r="S142" s="3">
        <v>6083266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772660</v>
      </c>
      <c r="Y142" s="3">
        <v>772660</v>
      </c>
      <c r="Z142" s="4">
        <v>772660</v>
      </c>
      <c r="AA142" s="4">
        <v>772660</v>
      </c>
      <c r="AB142" s="4">
        <v>772660</v>
      </c>
      <c r="AC142" s="4">
        <v>772659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3884084</v>
      </c>
      <c r="AI142" s="4">
        <v>4656744</v>
      </c>
      <c r="AJ142" s="4">
        <v>5429404</v>
      </c>
      <c r="AK142" s="4">
        <v>6202064</v>
      </c>
      <c r="AL142" s="4">
        <v>6974724</v>
      </c>
      <c r="AM142" s="4">
        <v>7747383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34903</v>
      </c>
      <c r="H143" s="1">
        <v>0</v>
      </c>
      <c r="I143" s="3">
        <v>9444833</v>
      </c>
      <c r="J143" s="3">
        <v>9409930</v>
      </c>
      <c r="K143" s="3">
        <v>9409930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7490854</v>
      </c>
      <c r="S143" s="3">
        <v>7490854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938666</v>
      </c>
      <c r="Y143" s="3">
        <v>938666</v>
      </c>
      <c r="Z143" s="4">
        <v>938667</v>
      </c>
      <c r="AA143" s="4">
        <v>938667</v>
      </c>
      <c r="AB143" s="4">
        <v>938667</v>
      </c>
      <c r="AC143" s="4">
        <v>938665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4716598</v>
      </c>
      <c r="AI143" s="4">
        <v>5655264</v>
      </c>
      <c r="AJ143" s="4">
        <v>6593931</v>
      </c>
      <c r="AK143" s="4">
        <v>7532598</v>
      </c>
      <c r="AL143" s="4">
        <v>8471265</v>
      </c>
      <c r="AM143" s="4">
        <v>9409930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87236</v>
      </c>
      <c r="H144" s="1">
        <v>0</v>
      </c>
      <c r="I144" s="3">
        <v>24102077</v>
      </c>
      <c r="J144" s="3">
        <v>24014841</v>
      </c>
      <c r="K144" s="3">
        <v>24014841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19956759</v>
      </c>
      <c r="S144" s="3">
        <v>19956759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2395668</v>
      </c>
      <c r="Y144" s="3">
        <v>2395668</v>
      </c>
      <c r="Z144" s="4">
        <v>2395668</v>
      </c>
      <c r="AA144" s="4">
        <v>2395668</v>
      </c>
      <c r="AB144" s="4">
        <v>2395668</v>
      </c>
      <c r="AC144" s="4">
        <v>2395669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12036500</v>
      </c>
      <c r="AI144" s="4">
        <v>14432168</v>
      </c>
      <c r="AJ144" s="4">
        <v>16827836</v>
      </c>
      <c r="AK144" s="4">
        <v>19223504</v>
      </c>
      <c r="AL144" s="4">
        <v>21619172</v>
      </c>
      <c r="AM144" s="4">
        <v>24014841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20382</v>
      </c>
      <c r="H145" s="1">
        <v>0</v>
      </c>
      <c r="I145" s="3">
        <v>5304918</v>
      </c>
      <c r="J145" s="3">
        <v>5284536</v>
      </c>
      <c r="K145" s="3">
        <v>5284536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4242916</v>
      </c>
      <c r="S145" s="3">
        <v>4242916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527095</v>
      </c>
      <c r="Y145" s="3">
        <v>527095</v>
      </c>
      <c r="Z145" s="4">
        <v>527095</v>
      </c>
      <c r="AA145" s="4">
        <v>527095</v>
      </c>
      <c r="AB145" s="4">
        <v>527095</v>
      </c>
      <c r="AC145" s="4">
        <v>527093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2649063</v>
      </c>
      <c r="AI145" s="4">
        <v>3176158</v>
      </c>
      <c r="AJ145" s="4">
        <v>3703253</v>
      </c>
      <c r="AK145" s="4">
        <v>4230348</v>
      </c>
      <c r="AL145" s="4">
        <v>4757443</v>
      </c>
      <c r="AM145" s="4">
        <v>5284536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358488</v>
      </c>
      <c r="H146" s="1">
        <v>0</v>
      </c>
      <c r="I146" s="3">
        <v>80431646</v>
      </c>
      <c r="J146" s="3">
        <v>80073158</v>
      </c>
      <c r="K146" s="3">
        <v>80073158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62934682</v>
      </c>
      <c r="S146" s="3">
        <v>62934682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7983416</v>
      </c>
      <c r="Y146" s="3">
        <v>7983416</v>
      </c>
      <c r="Z146" s="4">
        <v>7983417</v>
      </c>
      <c r="AA146" s="4">
        <v>7983417</v>
      </c>
      <c r="AB146" s="4">
        <v>7983417</v>
      </c>
      <c r="AC146" s="4">
        <v>7983415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40156076</v>
      </c>
      <c r="AI146" s="4">
        <v>48139492</v>
      </c>
      <c r="AJ146" s="4">
        <v>56122909</v>
      </c>
      <c r="AK146" s="4">
        <v>64106326</v>
      </c>
      <c r="AL146" s="4">
        <v>72089743</v>
      </c>
      <c r="AM146" s="4">
        <v>80073158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25978</v>
      </c>
      <c r="H147" s="1">
        <v>0</v>
      </c>
      <c r="I147" s="3">
        <v>6828891</v>
      </c>
      <c r="J147" s="3">
        <v>6802913</v>
      </c>
      <c r="K147" s="3">
        <v>6802913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5456070</v>
      </c>
      <c r="S147" s="3">
        <v>5456070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678560</v>
      </c>
      <c r="Y147" s="3">
        <v>678560</v>
      </c>
      <c r="Z147" s="4">
        <v>678559</v>
      </c>
      <c r="AA147" s="4">
        <v>678559</v>
      </c>
      <c r="AB147" s="4">
        <v>678559</v>
      </c>
      <c r="AC147" s="4">
        <v>678560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3410116</v>
      </c>
      <c r="AI147" s="4">
        <v>4088676</v>
      </c>
      <c r="AJ147" s="4">
        <v>4767235</v>
      </c>
      <c r="AK147" s="4">
        <v>5445794</v>
      </c>
      <c r="AL147" s="4">
        <v>6124353</v>
      </c>
      <c r="AM147" s="4">
        <v>6802913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13036</v>
      </c>
      <c r="H148" s="1">
        <v>0</v>
      </c>
      <c r="I148" s="3">
        <v>3508969</v>
      </c>
      <c r="J148" s="3">
        <v>3495933</v>
      </c>
      <c r="K148" s="3">
        <v>3495933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2838882</v>
      </c>
      <c r="S148" s="3">
        <v>2838882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348724</v>
      </c>
      <c r="Y148" s="3">
        <v>348724</v>
      </c>
      <c r="Z148" s="4">
        <v>348724</v>
      </c>
      <c r="AA148" s="4">
        <v>348724</v>
      </c>
      <c r="AB148" s="4">
        <v>348724</v>
      </c>
      <c r="AC148" s="4">
        <v>348725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1752312</v>
      </c>
      <c r="AI148" s="4">
        <v>2101036</v>
      </c>
      <c r="AJ148" s="4">
        <v>2449760</v>
      </c>
      <c r="AK148" s="4">
        <v>2798484</v>
      </c>
      <c r="AL148" s="4">
        <v>3147208</v>
      </c>
      <c r="AM148" s="4">
        <v>3495933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17014</v>
      </c>
      <c r="H149" s="1">
        <v>0</v>
      </c>
      <c r="I149" s="3">
        <v>3713811</v>
      </c>
      <c r="J149" s="3">
        <v>3696797</v>
      </c>
      <c r="K149" s="3">
        <v>3696797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2779407</v>
      </c>
      <c r="S149" s="3">
        <v>2779407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368546</v>
      </c>
      <c r="Y149" s="3">
        <v>368546</v>
      </c>
      <c r="Z149" s="4">
        <v>368545</v>
      </c>
      <c r="AA149" s="4">
        <v>368545</v>
      </c>
      <c r="AB149" s="4">
        <v>368545</v>
      </c>
      <c r="AC149" s="4">
        <v>368546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1854070</v>
      </c>
      <c r="AI149" s="4">
        <v>2222616</v>
      </c>
      <c r="AJ149" s="4">
        <v>2591161</v>
      </c>
      <c r="AK149" s="4">
        <v>2959706</v>
      </c>
      <c r="AL149" s="4">
        <v>3328251</v>
      </c>
      <c r="AM149" s="4">
        <v>3696797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11093</v>
      </c>
      <c r="H150" s="1">
        <v>0</v>
      </c>
      <c r="I150" s="3">
        <v>2903667</v>
      </c>
      <c r="J150" s="3">
        <v>2892574</v>
      </c>
      <c r="K150" s="3">
        <v>2892574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2311108</v>
      </c>
      <c r="S150" s="3">
        <v>2311108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288518</v>
      </c>
      <c r="Y150" s="3">
        <v>288518</v>
      </c>
      <c r="Z150" s="4">
        <v>288518</v>
      </c>
      <c r="AA150" s="4">
        <v>288518</v>
      </c>
      <c r="AB150" s="4">
        <v>288518</v>
      </c>
      <c r="AC150" s="4">
        <v>288516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1449986</v>
      </c>
      <c r="AI150" s="4">
        <v>1738504</v>
      </c>
      <c r="AJ150" s="4">
        <v>2027022</v>
      </c>
      <c r="AK150" s="4">
        <v>2315540</v>
      </c>
      <c r="AL150" s="4">
        <v>2604058</v>
      </c>
      <c r="AM150" s="4">
        <v>2892574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29103</v>
      </c>
      <c r="H151" s="1">
        <v>0</v>
      </c>
      <c r="I151" s="3">
        <v>7090809</v>
      </c>
      <c r="J151" s="3">
        <v>7061706</v>
      </c>
      <c r="K151" s="3">
        <v>7061706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5455577</v>
      </c>
      <c r="S151" s="3">
        <v>5455577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704230</v>
      </c>
      <c r="Y151" s="3">
        <v>704230</v>
      </c>
      <c r="Z151" s="4">
        <v>704231</v>
      </c>
      <c r="AA151" s="4">
        <v>704231</v>
      </c>
      <c r="AB151" s="4">
        <v>704231</v>
      </c>
      <c r="AC151" s="4">
        <v>704229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3540554</v>
      </c>
      <c r="AI151" s="4">
        <v>4244784</v>
      </c>
      <c r="AJ151" s="4">
        <v>4949015</v>
      </c>
      <c r="AK151" s="4">
        <v>5653246</v>
      </c>
      <c r="AL151" s="4">
        <v>6357477</v>
      </c>
      <c r="AM151" s="4">
        <v>7061706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22533</v>
      </c>
      <c r="H152" s="1">
        <v>0</v>
      </c>
      <c r="I152" s="3">
        <v>5664149</v>
      </c>
      <c r="J152" s="3">
        <v>5641616</v>
      </c>
      <c r="K152" s="3">
        <v>5641616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4696493</v>
      </c>
      <c r="S152" s="3">
        <v>4696493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562659</v>
      </c>
      <c r="Y152" s="3">
        <v>562659</v>
      </c>
      <c r="Z152" s="4">
        <v>562660</v>
      </c>
      <c r="AA152" s="4">
        <v>562660</v>
      </c>
      <c r="AB152" s="4">
        <v>562660</v>
      </c>
      <c r="AC152" s="4">
        <v>562658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2828319</v>
      </c>
      <c r="AI152" s="4">
        <v>3390978</v>
      </c>
      <c r="AJ152" s="4">
        <v>3953638</v>
      </c>
      <c r="AK152" s="4">
        <v>4516298</v>
      </c>
      <c r="AL152" s="4">
        <v>5078958</v>
      </c>
      <c r="AM152" s="4">
        <v>5641616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175788</v>
      </c>
      <c r="H153" s="1">
        <v>0</v>
      </c>
      <c r="I153" s="3">
        <v>44222261</v>
      </c>
      <c r="J153" s="3">
        <v>44046473</v>
      </c>
      <c r="K153" s="3">
        <v>44046473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35665773</v>
      </c>
      <c r="S153" s="3">
        <v>35665773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4392928</v>
      </c>
      <c r="Y153" s="3">
        <v>4392928</v>
      </c>
      <c r="Z153" s="4">
        <v>4392928</v>
      </c>
      <c r="AA153" s="4">
        <v>4392928</v>
      </c>
      <c r="AB153" s="4">
        <v>4392928</v>
      </c>
      <c r="AC153" s="4">
        <v>4392929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22081832</v>
      </c>
      <c r="AI153" s="4">
        <v>26474760</v>
      </c>
      <c r="AJ153" s="4">
        <v>30867688</v>
      </c>
      <c r="AK153" s="4">
        <v>35260616</v>
      </c>
      <c r="AL153" s="4">
        <v>39653544</v>
      </c>
      <c r="AM153" s="4">
        <v>44046473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47756</v>
      </c>
      <c r="H154" s="3">
        <v>0</v>
      </c>
      <c r="I154" s="3">
        <v>15231773</v>
      </c>
      <c r="J154" s="3">
        <v>15184017</v>
      </c>
      <c r="K154" s="3">
        <v>15184017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12771485</v>
      </c>
      <c r="S154" s="3">
        <v>12771485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1515218</v>
      </c>
      <c r="Y154" s="3">
        <v>1515218</v>
      </c>
      <c r="Z154" s="4">
        <v>1515218</v>
      </c>
      <c r="AA154" s="4">
        <v>1515218</v>
      </c>
      <c r="AB154" s="4">
        <v>1515218</v>
      </c>
      <c r="AC154" s="4">
        <v>1515219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7607926</v>
      </c>
      <c r="AI154" s="4">
        <v>9123144</v>
      </c>
      <c r="AJ154" s="4">
        <v>10638362</v>
      </c>
      <c r="AK154" s="4">
        <v>12153580</v>
      </c>
      <c r="AL154" s="4">
        <v>13668798</v>
      </c>
      <c r="AM154" s="4">
        <v>15184017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8794</v>
      </c>
      <c r="H155" s="1">
        <v>0</v>
      </c>
      <c r="I155" s="3">
        <v>1987059</v>
      </c>
      <c r="J155" s="3">
        <v>1978265</v>
      </c>
      <c r="K155" s="3">
        <v>1978265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1533481</v>
      </c>
      <c r="S155" s="3">
        <v>1533481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197240</v>
      </c>
      <c r="Y155" s="3">
        <v>197240</v>
      </c>
      <c r="Z155" s="4">
        <v>197240</v>
      </c>
      <c r="AA155" s="4">
        <v>197240</v>
      </c>
      <c r="AB155" s="4">
        <v>197240</v>
      </c>
      <c r="AC155" s="4">
        <v>197241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992064</v>
      </c>
      <c r="AI155" s="4">
        <v>1189304</v>
      </c>
      <c r="AJ155" s="4">
        <v>1386544</v>
      </c>
      <c r="AK155" s="4">
        <v>1583784</v>
      </c>
      <c r="AL155" s="4">
        <v>1781024</v>
      </c>
      <c r="AM155" s="4">
        <v>1978265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11713</v>
      </c>
      <c r="H156" s="1">
        <v>0</v>
      </c>
      <c r="I156" s="3">
        <v>2804388</v>
      </c>
      <c r="J156" s="3">
        <v>2792675</v>
      </c>
      <c r="K156" s="3">
        <v>2792675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2247433</v>
      </c>
      <c r="S156" s="3">
        <v>2247433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278487</v>
      </c>
      <c r="Y156" s="3">
        <v>278487</v>
      </c>
      <c r="Z156" s="4">
        <v>278486</v>
      </c>
      <c r="AA156" s="4">
        <v>278486</v>
      </c>
      <c r="AB156" s="4">
        <v>278486</v>
      </c>
      <c r="AC156" s="4">
        <v>278487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1400243</v>
      </c>
      <c r="AI156" s="4">
        <v>1678730</v>
      </c>
      <c r="AJ156" s="4">
        <v>1957216</v>
      </c>
      <c r="AK156" s="4">
        <v>2235702</v>
      </c>
      <c r="AL156" s="4">
        <v>2514188</v>
      </c>
      <c r="AM156" s="4">
        <v>2792675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43986</v>
      </c>
      <c r="H157" s="1">
        <v>0</v>
      </c>
      <c r="I157" s="3">
        <v>12848745</v>
      </c>
      <c r="J157" s="3">
        <v>12804759</v>
      </c>
      <c r="K157" s="3">
        <v>12804759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10544518</v>
      </c>
      <c r="S157" s="3">
        <v>10544518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1277543</v>
      </c>
      <c r="Y157" s="3">
        <v>1277543</v>
      </c>
      <c r="Z157" s="4">
        <v>1277543</v>
      </c>
      <c r="AA157" s="4">
        <v>1277543</v>
      </c>
      <c r="AB157" s="4">
        <v>1277543</v>
      </c>
      <c r="AC157" s="4">
        <v>1277544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6417043</v>
      </c>
      <c r="AI157" s="4">
        <v>7694586</v>
      </c>
      <c r="AJ157" s="4">
        <v>8972129</v>
      </c>
      <c r="AK157" s="4">
        <v>10249672</v>
      </c>
      <c r="AL157" s="4">
        <v>11527215</v>
      </c>
      <c r="AM157" s="4">
        <v>12804759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14499</v>
      </c>
      <c r="H158" s="1">
        <v>0</v>
      </c>
      <c r="I158" s="3">
        <v>3331901</v>
      </c>
      <c r="J158" s="3">
        <v>3317402</v>
      </c>
      <c r="K158" s="3">
        <v>3317402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2512281</v>
      </c>
      <c r="S158" s="3">
        <v>2512281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330774</v>
      </c>
      <c r="Y158" s="3">
        <v>330774</v>
      </c>
      <c r="Z158" s="4">
        <v>330774</v>
      </c>
      <c r="AA158" s="4">
        <v>330774</v>
      </c>
      <c r="AB158" s="4">
        <v>330774</v>
      </c>
      <c r="AC158" s="4">
        <v>330772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1663534</v>
      </c>
      <c r="AI158" s="4">
        <v>1994308</v>
      </c>
      <c r="AJ158" s="4">
        <v>2325082</v>
      </c>
      <c r="AK158" s="4">
        <v>2655856</v>
      </c>
      <c r="AL158" s="4">
        <v>2986630</v>
      </c>
      <c r="AM158" s="4">
        <v>3317402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7549</v>
      </c>
      <c r="H159" s="1">
        <v>0</v>
      </c>
      <c r="I159" s="3">
        <v>2398715</v>
      </c>
      <c r="J159" s="3">
        <v>2391166</v>
      </c>
      <c r="K159" s="3">
        <v>2391166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1979259</v>
      </c>
      <c r="S159" s="3">
        <v>1979259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238613</v>
      </c>
      <c r="Y159" s="3">
        <v>238613</v>
      </c>
      <c r="Z159" s="4">
        <v>238613</v>
      </c>
      <c r="AA159" s="4">
        <v>238613</v>
      </c>
      <c r="AB159" s="4">
        <v>238613</v>
      </c>
      <c r="AC159" s="4">
        <v>238613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1198101</v>
      </c>
      <c r="AI159" s="4">
        <v>1436714</v>
      </c>
      <c r="AJ159" s="4">
        <v>1675327</v>
      </c>
      <c r="AK159" s="4">
        <v>1913940</v>
      </c>
      <c r="AL159" s="4">
        <v>2152553</v>
      </c>
      <c r="AM159" s="4">
        <v>2391166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6726</v>
      </c>
      <c r="H160" s="1">
        <v>0</v>
      </c>
      <c r="I160" s="3">
        <v>1568871</v>
      </c>
      <c r="J160" s="3">
        <v>1562145</v>
      </c>
      <c r="K160" s="3">
        <v>1562145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1178003</v>
      </c>
      <c r="S160" s="3">
        <v>1178003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155766</v>
      </c>
      <c r="Y160" s="3">
        <v>155766</v>
      </c>
      <c r="Z160" s="4">
        <v>155766</v>
      </c>
      <c r="AA160" s="4">
        <v>155766</v>
      </c>
      <c r="AB160" s="4">
        <v>155766</v>
      </c>
      <c r="AC160" s="4">
        <v>155767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783314</v>
      </c>
      <c r="AI160" s="4">
        <v>939080</v>
      </c>
      <c r="AJ160" s="4">
        <v>1094846</v>
      </c>
      <c r="AK160" s="4">
        <v>1250612</v>
      </c>
      <c r="AL160" s="4">
        <v>1406378</v>
      </c>
      <c r="AM160" s="4">
        <v>1562145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15257</v>
      </c>
      <c r="H161" s="1">
        <v>0</v>
      </c>
      <c r="I161" s="3">
        <v>3745026</v>
      </c>
      <c r="J161" s="3">
        <v>3729769</v>
      </c>
      <c r="K161" s="3">
        <v>3729769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2949297</v>
      </c>
      <c r="S161" s="3">
        <v>2949297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371960</v>
      </c>
      <c r="Y161" s="3">
        <v>371960</v>
      </c>
      <c r="Z161" s="4">
        <v>371959</v>
      </c>
      <c r="AA161" s="4">
        <v>371959</v>
      </c>
      <c r="AB161" s="4">
        <v>371959</v>
      </c>
      <c r="AC161" s="4">
        <v>371960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1869972</v>
      </c>
      <c r="AI161" s="4">
        <v>2241932</v>
      </c>
      <c r="AJ161" s="4">
        <v>2613891</v>
      </c>
      <c r="AK161" s="4">
        <v>2985850</v>
      </c>
      <c r="AL161" s="4">
        <v>3357809</v>
      </c>
      <c r="AM161" s="4">
        <v>3729769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14464</v>
      </c>
      <c r="H162" s="1">
        <v>0</v>
      </c>
      <c r="I162" s="3">
        <v>3212911</v>
      </c>
      <c r="J162" s="3">
        <v>3198447</v>
      </c>
      <c r="K162" s="3">
        <v>3198447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2431609</v>
      </c>
      <c r="S162" s="3">
        <v>2431609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318881</v>
      </c>
      <c r="Y162" s="3">
        <v>318881</v>
      </c>
      <c r="Z162" s="4">
        <v>318880</v>
      </c>
      <c r="AA162" s="4">
        <v>318880</v>
      </c>
      <c r="AB162" s="4">
        <v>318880</v>
      </c>
      <c r="AC162" s="4">
        <v>318881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1604045</v>
      </c>
      <c r="AI162" s="4">
        <v>1922926</v>
      </c>
      <c r="AJ162" s="4">
        <v>2241806</v>
      </c>
      <c r="AK162" s="4">
        <v>2560686</v>
      </c>
      <c r="AL162" s="4">
        <v>2879566</v>
      </c>
      <c r="AM162" s="4">
        <v>3198447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56025</v>
      </c>
      <c r="H163" s="3">
        <v>0</v>
      </c>
      <c r="I163" s="3">
        <v>14106664</v>
      </c>
      <c r="J163" s="3">
        <v>14050639</v>
      </c>
      <c r="K163" s="3">
        <v>14050639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11252075</v>
      </c>
      <c r="S163" s="3">
        <v>11252075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1401329</v>
      </c>
      <c r="Y163" s="3">
        <v>1401329</v>
      </c>
      <c r="Z163" s="4">
        <v>1401329</v>
      </c>
      <c r="AA163" s="4">
        <v>1401329</v>
      </c>
      <c r="AB163" s="4">
        <v>1401329</v>
      </c>
      <c r="AC163" s="4">
        <v>1401330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7043993</v>
      </c>
      <c r="AI163" s="4">
        <v>8445322</v>
      </c>
      <c r="AJ163" s="4">
        <v>9846651</v>
      </c>
      <c r="AK163" s="4">
        <v>11247980</v>
      </c>
      <c r="AL163" s="4">
        <v>12649309</v>
      </c>
      <c r="AM163" s="4">
        <v>14050639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11387</v>
      </c>
      <c r="H164" s="1">
        <v>0</v>
      </c>
      <c r="I164" s="3">
        <v>2977778</v>
      </c>
      <c r="J164" s="3">
        <v>2966391</v>
      </c>
      <c r="K164" s="3">
        <v>2966391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2314624</v>
      </c>
      <c r="S164" s="3">
        <v>2314624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295880</v>
      </c>
      <c r="Y164" s="3">
        <v>295880</v>
      </c>
      <c r="Z164" s="4">
        <v>295880</v>
      </c>
      <c r="AA164" s="4">
        <v>295880</v>
      </c>
      <c r="AB164" s="4">
        <v>295880</v>
      </c>
      <c r="AC164" s="4">
        <v>295879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1486992</v>
      </c>
      <c r="AI164" s="4">
        <v>1782872</v>
      </c>
      <c r="AJ164" s="4">
        <v>2078752</v>
      </c>
      <c r="AK164" s="4">
        <v>2374632</v>
      </c>
      <c r="AL164" s="4">
        <v>2670512</v>
      </c>
      <c r="AM164" s="4">
        <v>2966391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65467</v>
      </c>
      <c r="H165" s="1">
        <v>0</v>
      </c>
      <c r="I165" s="3">
        <v>13730581</v>
      </c>
      <c r="J165" s="3">
        <v>13665114</v>
      </c>
      <c r="K165" s="3">
        <v>13665114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10604895</v>
      </c>
      <c r="S165" s="3">
        <v>10604895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1362147</v>
      </c>
      <c r="Y165" s="3">
        <v>1362147</v>
      </c>
      <c r="Z165" s="4">
        <v>1362147</v>
      </c>
      <c r="AA165" s="4">
        <v>1362147</v>
      </c>
      <c r="AB165" s="4">
        <v>1362147</v>
      </c>
      <c r="AC165" s="4">
        <v>1362147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6854379</v>
      </c>
      <c r="AI165" s="4">
        <v>8216526</v>
      </c>
      <c r="AJ165" s="4">
        <v>9578673</v>
      </c>
      <c r="AK165" s="4">
        <v>10940820</v>
      </c>
      <c r="AL165" s="4">
        <v>12302967</v>
      </c>
      <c r="AM165" s="4">
        <v>13665114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18454</v>
      </c>
      <c r="H166" s="3">
        <v>0</v>
      </c>
      <c r="I166" s="3">
        <v>4474951</v>
      </c>
      <c r="J166" s="3">
        <v>4456497</v>
      </c>
      <c r="K166" s="3">
        <v>4456497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3550963</v>
      </c>
      <c r="S166" s="3">
        <v>3550963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444420</v>
      </c>
      <c r="Y166" s="3">
        <v>444420</v>
      </c>
      <c r="Z166" s="4">
        <v>444419</v>
      </c>
      <c r="AA166" s="4">
        <v>444419</v>
      </c>
      <c r="AB166" s="4">
        <v>444419</v>
      </c>
      <c r="AC166" s="4">
        <v>444420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2234400</v>
      </c>
      <c r="AI166" s="4">
        <v>2678820</v>
      </c>
      <c r="AJ166" s="4">
        <v>3123239</v>
      </c>
      <c r="AK166" s="4">
        <v>3567658</v>
      </c>
      <c r="AL166" s="4">
        <v>4012077</v>
      </c>
      <c r="AM166" s="4">
        <v>4456497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190688</v>
      </c>
      <c r="H167" s="1">
        <v>0</v>
      </c>
      <c r="I167" s="3">
        <v>49443785</v>
      </c>
      <c r="J167" s="3">
        <v>49253097</v>
      </c>
      <c r="K167" s="3">
        <v>49253097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40321855</v>
      </c>
      <c r="S167" s="3">
        <v>40321855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4912597</v>
      </c>
      <c r="Y167" s="3">
        <v>4912597</v>
      </c>
      <c r="Z167" s="4">
        <v>4912597</v>
      </c>
      <c r="AA167" s="4">
        <v>4912597</v>
      </c>
      <c r="AB167" s="4">
        <v>4912597</v>
      </c>
      <c r="AC167" s="4">
        <v>4912596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24690113</v>
      </c>
      <c r="AI167" s="4">
        <v>29602710</v>
      </c>
      <c r="AJ167" s="4">
        <v>34515307</v>
      </c>
      <c r="AK167" s="4">
        <v>39427904</v>
      </c>
      <c r="AL167" s="4">
        <v>44340501</v>
      </c>
      <c r="AM167" s="4">
        <v>49253097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16406</v>
      </c>
      <c r="H168" s="3">
        <v>0</v>
      </c>
      <c r="I168" s="3">
        <v>4463664</v>
      </c>
      <c r="J168" s="3">
        <v>4447258</v>
      </c>
      <c r="K168" s="3">
        <v>4447258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3592525</v>
      </c>
      <c r="S168" s="3">
        <v>3592525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443632</v>
      </c>
      <c r="Y168" s="3">
        <v>443632</v>
      </c>
      <c r="Z168" s="4">
        <v>443633</v>
      </c>
      <c r="AA168" s="4">
        <v>443633</v>
      </c>
      <c r="AB168" s="4">
        <v>443633</v>
      </c>
      <c r="AC168" s="4">
        <v>443631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2229096</v>
      </c>
      <c r="AI168" s="4">
        <v>2672728</v>
      </c>
      <c r="AJ168" s="4">
        <v>3116361</v>
      </c>
      <c r="AK168" s="4">
        <v>3559994</v>
      </c>
      <c r="AL168" s="4">
        <v>4003627</v>
      </c>
      <c r="AM168" s="4">
        <v>4447258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13656</v>
      </c>
      <c r="H169" s="1">
        <v>0</v>
      </c>
      <c r="I169" s="3">
        <v>3547060</v>
      </c>
      <c r="J169" s="3">
        <v>3533404</v>
      </c>
      <c r="K169" s="3">
        <v>3533404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2781482</v>
      </c>
      <c r="S169" s="3">
        <v>2781482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352430</v>
      </c>
      <c r="Y169" s="3">
        <v>352430</v>
      </c>
      <c r="Z169" s="4">
        <v>352430</v>
      </c>
      <c r="AA169" s="4">
        <v>352430</v>
      </c>
      <c r="AB169" s="4">
        <v>352430</v>
      </c>
      <c r="AC169" s="4">
        <v>352430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1771254</v>
      </c>
      <c r="AI169" s="4">
        <v>2123684</v>
      </c>
      <c r="AJ169" s="4">
        <v>2476114</v>
      </c>
      <c r="AK169" s="4">
        <v>2828544</v>
      </c>
      <c r="AL169" s="4">
        <v>3180974</v>
      </c>
      <c r="AM169" s="4">
        <v>3533404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9279</v>
      </c>
      <c r="H170" s="1">
        <v>0</v>
      </c>
      <c r="I170" s="3">
        <v>2198768</v>
      </c>
      <c r="J170" s="3">
        <v>2189489</v>
      </c>
      <c r="K170" s="3">
        <v>2189489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1679818</v>
      </c>
      <c r="S170" s="3">
        <v>1679818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218330</v>
      </c>
      <c r="Y170" s="3">
        <v>218330</v>
      </c>
      <c r="Z170" s="4">
        <v>218330</v>
      </c>
      <c r="AA170" s="4">
        <v>218330</v>
      </c>
      <c r="AB170" s="4">
        <v>218330</v>
      </c>
      <c r="AC170" s="4">
        <v>218331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1097838</v>
      </c>
      <c r="AI170" s="4">
        <v>1316168</v>
      </c>
      <c r="AJ170" s="4">
        <v>1534498</v>
      </c>
      <c r="AK170" s="4">
        <v>1752828</v>
      </c>
      <c r="AL170" s="4">
        <v>1971158</v>
      </c>
      <c r="AM170" s="4">
        <v>2189489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17744</v>
      </c>
      <c r="H171" s="1">
        <v>0</v>
      </c>
      <c r="I171" s="3">
        <v>4533191</v>
      </c>
      <c r="J171" s="3">
        <v>4515447</v>
      </c>
      <c r="K171" s="3">
        <v>4515447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3528276</v>
      </c>
      <c r="S171" s="3">
        <v>3528276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450362</v>
      </c>
      <c r="Y171" s="3">
        <v>450362</v>
      </c>
      <c r="Z171" s="4">
        <v>450362</v>
      </c>
      <c r="AA171" s="4">
        <v>450362</v>
      </c>
      <c r="AB171" s="4">
        <v>450362</v>
      </c>
      <c r="AC171" s="4">
        <v>450361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2263638</v>
      </c>
      <c r="AI171" s="4">
        <v>2714000</v>
      </c>
      <c r="AJ171" s="4">
        <v>3164362</v>
      </c>
      <c r="AK171" s="4">
        <v>3614724</v>
      </c>
      <c r="AL171" s="4">
        <v>4065086</v>
      </c>
      <c r="AM171" s="4">
        <v>4515447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3973</v>
      </c>
      <c r="H172" s="1">
        <v>0</v>
      </c>
      <c r="I172" s="3">
        <v>370213</v>
      </c>
      <c r="J172" s="3">
        <v>366240</v>
      </c>
      <c r="K172" s="3">
        <v>366240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163985</v>
      </c>
      <c r="S172" s="3">
        <v>163985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36359</v>
      </c>
      <c r="Y172" s="3">
        <v>36359</v>
      </c>
      <c r="Z172" s="4">
        <v>36360</v>
      </c>
      <c r="AA172" s="4">
        <v>36360</v>
      </c>
      <c r="AB172" s="4">
        <v>36360</v>
      </c>
      <c r="AC172" s="4">
        <v>36358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184443</v>
      </c>
      <c r="AI172" s="4">
        <v>220802</v>
      </c>
      <c r="AJ172" s="4">
        <v>257162</v>
      </c>
      <c r="AK172" s="4">
        <v>293522</v>
      </c>
      <c r="AL172" s="4">
        <v>329882</v>
      </c>
      <c r="AM172" s="4">
        <v>366240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10907</v>
      </c>
      <c r="H173" s="1">
        <v>0</v>
      </c>
      <c r="I173" s="3">
        <v>2598517</v>
      </c>
      <c r="J173" s="3">
        <v>2587610</v>
      </c>
      <c r="K173" s="3">
        <v>2587610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1953273</v>
      </c>
      <c r="S173" s="3">
        <v>1953273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258034</v>
      </c>
      <c r="Y173" s="3">
        <v>258034</v>
      </c>
      <c r="Z173" s="4">
        <v>258034</v>
      </c>
      <c r="AA173" s="4">
        <v>258034</v>
      </c>
      <c r="AB173" s="4">
        <v>258034</v>
      </c>
      <c r="AC173" s="4">
        <v>258032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1297442</v>
      </c>
      <c r="AI173" s="4">
        <v>1555476</v>
      </c>
      <c r="AJ173" s="4">
        <v>1813510</v>
      </c>
      <c r="AK173" s="4">
        <v>2071544</v>
      </c>
      <c r="AL173" s="4">
        <v>2329578</v>
      </c>
      <c r="AM173" s="4">
        <v>2587610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16958</v>
      </c>
      <c r="H174" s="1">
        <v>0</v>
      </c>
      <c r="I174" s="3">
        <v>5037884</v>
      </c>
      <c r="J174" s="3">
        <v>5020926</v>
      </c>
      <c r="K174" s="3">
        <v>5020926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4175834</v>
      </c>
      <c r="S174" s="3">
        <v>4175834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500962</v>
      </c>
      <c r="Y174" s="3">
        <v>500962</v>
      </c>
      <c r="Z174" s="4">
        <v>500963</v>
      </c>
      <c r="AA174" s="4">
        <v>500963</v>
      </c>
      <c r="AB174" s="4">
        <v>500963</v>
      </c>
      <c r="AC174" s="4">
        <v>500961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2516114</v>
      </c>
      <c r="AI174" s="4">
        <v>3017076</v>
      </c>
      <c r="AJ174" s="4">
        <v>3518039</v>
      </c>
      <c r="AK174" s="4">
        <v>4019002</v>
      </c>
      <c r="AL174" s="4">
        <v>4519965</v>
      </c>
      <c r="AM174" s="4">
        <v>5020926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13706</v>
      </c>
      <c r="H175" s="1">
        <v>0</v>
      </c>
      <c r="I175" s="3">
        <v>3093491</v>
      </c>
      <c r="J175" s="3">
        <v>3079785</v>
      </c>
      <c r="K175" s="3">
        <v>3079785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2355085</v>
      </c>
      <c r="S175" s="3">
        <v>2355085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307065</v>
      </c>
      <c r="Y175" s="3">
        <v>307065</v>
      </c>
      <c r="Z175" s="4">
        <v>307065</v>
      </c>
      <c r="AA175" s="4">
        <v>307065</v>
      </c>
      <c r="AB175" s="4">
        <v>307065</v>
      </c>
      <c r="AC175" s="4">
        <v>307064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1544461</v>
      </c>
      <c r="AI175" s="4">
        <v>1851526</v>
      </c>
      <c r="AJ175" s="4">
        <v>2158591</v>
      </c>
      <c r="AK175" s="4">
        <v>2465656</v>
      </c>
      <c r="AL175" s="4">
        <v>2772721</v>
      </c>
      <c r="AM175" s="4">
        <v>3079785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16364</v>
      </c>
      <c r="H176" s="1">
        <v>0</v>
      </c>
      <c r="I176" s="3">
        <v>3191047</v>
      </c>
      <c r="J176" s="3">
        <v>3174683</v>
      </c>
      <c r="K176" s="3">
        <v>3174683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2304278</v>
      </c>
      <c r="S176" s="3">
        <v>2304278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316377</v>
      </c>
      <c r="Y176" s="3">
        <v>316377</v>
      </c>
      <c r="Z176" s="4">
        <v>316377</v>
      </c>
      <c r="AA176" s="4">
        <v>316377</v>
      </c>
      <c r="AB176" s="4">
        <v>316377</v>
      </c>
      <c r="AC176" s="4">
        <v>316378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1592797</v>
      </c>
      <c r="AI176" s="4">
        <v>1909174</v>
      </c>
      <c r="AJ176" s="4">
        <v>2225551</v>
      </c>
      <c r="AK176" s="4">
        <v>2541928</v>
      </c>
      <c r="AL176" s="4">
        <v>2858305</v>
      </c>
      <c r="AM176" s="4">
        <v>3174683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15038</v>
      </c>
      <c r="H177" s="1">
        <v>0</v>
      </c>
      <c r="I177" s="3">
        <v>2991104</v>
      </c>
      <c r="J177" s="3">
        <v>2976066</v>
      </c>
      <c r="K177" s="3">
        <v>2976066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2227744</v>
      </c>
      <c r="S177" s="3">
        <v>2227744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296604</v>
      </c>
      <c r="Y177" s="3">
        <v>296604</v>
      </c>
      <c r="Z177" s="4">
        <v>296605</v>
      </c>
      <c r="AA177" s="4">
        <v>296605</v>
      </c>
      <c r="AB177" s="4">
        <v>296605</v>
      </c>
      <c r="AC177" s="4">
        <v>296603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1493044</v>
      </c>
      <c r="AI177" s="4">
        <v>1789648</v>
      </c>
      <c r="AJ177" s="4">
        <v>2086253</v>
      </c>
      <c r="AK177" s="4">
        <v>2382858</v>
      </c>
      <c r="AL177" s="4">
        <v>2679463</v>
      </c>
      <c r="AM177" s="4">
        <v>2976066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31630</v>
      </c>
      <c r="H178" s="1">
        <v>0</v>
      </c>
      <c r="I178" s="3">
        <v>9548935</v>
      </c>
      <c r="J178" s="3">
        <v>9517305</v>
      </c>
      <c r="K178" s="3">
        <v>9517305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7792041</v>
      </c>
      <c r="S178" s="3">
        <v>7792041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949622</v>
      </c>
      <c r="Y178" s="3">
        <v>949622</v>
      </c>
      <c r="Z178" s="4">
        <v>949621</v>
      </c>
      <c r="AA178" s="4">
        <v>949621</v>
      </c>
      <c r="AB178" s="4">
        <v>949621</v>
      </c>
      <c r="AC178" s="4">
        <v>949622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4769198</v>
      </c>
      <c r="AI178" s="4">
        <v>5718820</v>
      </c>
      <c r="AJ178" s="4">
        <v>6668441</v>
      </c>
      <c r="AK178" s="4">
        <v>7618062</v>
      </c>
      <c r="AL178" s="4">
        <v>8567683</v>
      </c>
      <c r="AM178" s="4">
        <v>9517305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16981</v>
      </c>
      <c r="H179" s="3">
        <v>0</v>
      </c>
      <c r="I179" s="3">
        <v>3575520</v>
      </c>
      <c r="J179" s="3">
        <v>3558539</v>
      </c>
      <c r="K179" s="3">
        <v>3558539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2656511</v>
      </c>
      <c r="S179" s="3">
        <v>2656511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354722</v>
      </c>
      <c r="Y179" s="3">
        <v>354722</v>
      </c>
      <c r="Z179" s="4">
        <v>354722</v>
      </c>
      <c r="AA179" s="4">
        <v>354722</v>
      </c>
      <c r="AB179" s="4">
        <v>354722</v>
      </c>
      <c r="AC179" s="4">
        <v>354721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1784930</v>
      </c>
      <c r="AI179" s="4">
        <v>2139652</v>
      </c>
      <c r="AJ179" s="4">
        <v>2494374</v>
      </c>
      <c r="AK179" s="4">
        <v>2849096</v>
      </c>
      <c r="AL179" s="4">
        <v>3203818</v>
      </c>
      <c r="AM179" s="4">
        <v>3558539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10945</v>
      </c>
      <c r="H180" s="1">
        <v>0</v>
      </c>
      <c r="I180" s="3">
        <v>1818666</v>
      </c>
      <c r="J180" s="3">
        <v>1807721</v>
      </c>
      <c r="K180" s="3">
        <v>1807721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1248903</v>
      </c>
      <c r="S180" s="3">
        <v>1248903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180042</v>
      </c>
      <c r="Y180" s="3">
        <v>180042</v>
      </c>
      <c r="Z180" s="4">
        <v>180042</v>
      </c>
      <c r="AA180" s="4">
        <v>180042</v>
      </c>
      <c r="AB180" s="4">
        <v>180042</v>
      </c>
      <c r="AC180" s="4">
        <v>180043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907510</v>
      </c>
      <c r="AI180" s="4">
        <v>1087552</v>
      </c>
      <c r="AJ180" s="4">
        <v>1267594</v>
      </c>
      <c r="AK180" s="4">
        <v>1447636</v>
      </c>
      <c r="AL180" s="4">
        <v>1627678</v>
      </c>
      <c r="AM180" s="4">
        <v>1807721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47989</v>
      </c>
      <c r="H181" s="1">
        <v>0</v>
      </c>
      <c r="I181" s="3">
        <v>14163386</v>
      </c>
      <c r="J181" s="3">
        <v>14115397</v>
      </c>
      <c r="K181" s="3">
        <v>14115397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11586897</v>
      </c>
      <c r="S181" s="3">
        <v>11586897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1408340</v>
      </c>
      <c r="Y181" s="3">
        <v>1408340</v>
      </c>
      <c r="Z181" s="4">
        <v>1408340</v>
      </c>
      <c r="AA181" s="4">
        <v>1408340</v>
      </c>
      <c r="AB181" s="4">
        <v>1408340</v>
      </c>
      <c r="AC181" s="4">
        <v>1408341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7073696</v>
      </c>
      <c r="AI181" s="4">
        <v>8482036</v>
      </c>
      <c r="AJ181" s="4">
        <v>9890376</v>
      </c>
      <c r="AK181" s="4">
        <v>11298716</v>
      </c>
      <c r="AL181" s="4">
        <v>12707056</v>
      </c>
      <c r="AM181" s="4">
        <v>14115397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133827</v>
      </c>
      <c r="H182" s="1">
        <v>0</v>
      </c>
      <c r="I182" s="3">
        <v>42273302</v>
      </c>
      <c r="J182" s="3">
        <v>42139475</v>
      </c>
      <c r="K182" s="3">
        <v>42139475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35409610</v>
      </c>
      <c r="S182" s="3">
        <v>35409610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4205026</v>
      </c>
      <c r="Y182" s="3">
        <v>4205026</v>
      </c>
      <c r="Z182" s="4">
        <v>4205026</v>
      </c>
      <c r="AA182" s="4">
        <v>4205026</v>
      </c>
      <c r="AB182" s="4">
        <v>4205026</v>
      </c>
      <c r="AC182" s="4">
        <v>4205025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21114346</v>
      </c>
      <c r="AI182" s="4">
        <v>25319372</v>
      </c>
      <c r="AJ182" s="4">
        <v>29524398</v>
      </c>
      <c r="AK182" s="4">
        <v>33729424</v>
      </c>
      <c r="AL182" s="4">
        <v>37934450</v>
      </c>
      <c r="AM182" s="4">
        <v>42139475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12933</v>
      </c>
      <c r="H183" s="1">
        <v>0</v>
      </c>
      <c r="I183" s="3">
        <v>3175803</v>
      </c>
      <c r="J183" s="3">
        <v>3162870</v>
      </c>
      <c r="K183" s="3">
        <v>3162870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2515958</v>
      </c>
      <c r="S183" s="3">
        <v>2515958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315425</v>
      </c>
      <c r="Y183" s="3">
        <v>315425</v>
      </c>
      <c r="Z183" s="4">
        <v>315425</v>
      </c>
      <c r="AA183" s="4">
        <v>315425</v>
      </c>
      <c r="AB183" s="4">
        <v>315425</v>
      </c>
      <c r="AC183" s="4">
        <v>315425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1585745</v>
      </c>
      <c r="AI183" s="4">
        <v>1901170</v>
      </c>
      <c r="AJ183" s="4">
        <v>2216595</v>
      </c>
      <c r="AK183" s="4">
        <v>2532020</v>
      </c>
      <c r="AL183" s="4">
        <v>2847445</v>
      </c>
      <c r="AM183" s="4">
        <v>3162870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87688</v>
      </c>
      <c r="H184" s="1">
        <v>0</v>
      </c>
      <c r="I184" s="3">
        <v>23077930</v>
      </c>
      <c r="J184" s="3">
        <v>22990242</v>
      </c>
      <c r="K184" s="3">
        <v>22990242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18582051</v>
      </c>
      <c r="S184" s="3">
        <v>18582051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2293178</v>
      </c>
      <c r="Y184" s="3">
        <v>2293178</v>
      </c>
      <c r="Z184" s="4">
        <v>2293179</v>
      </c>
      <c r="AA184" s="4">
        <v>2293179</v>
      </c>
      <c r="AB184" s="4">
        <v>2293179</v>
      </c>
      <c r="AC184" s="4">
        <v>2293177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11524350</v>
      </c>
      <c r="AI184" s="4">
        <v>13817528</v>
      </c>
      <c r="AJ184" s="4">
        <v>16110707</v>
      </c>
      <c r="AK184" s="4">
        <v>18403886</v>
      </c>
      <c r="AL184" s="4">
        <v>20697065</v>
      </c>
      <c r="AM184" s="4">
        <v>22990242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37596</v>
      </c>
      <c r="H185" s="1">
        <v>0</v>
      </c>
      <c r="I185" s="3">
        <v>8799180</v>
      </c>
      <c r="J185" s="3">
        <v>8761584</v>
      </c>
      <c r="K185" s="3">
        <v>8761584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6910500</v>
      </c>
      <c r="S185" s="3">
        <v>6910500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873652</v>
      </c>
      <c r="Y185" s="3">
        <v>873652</v>
      </c>
      <c r="Z185" s="4">
        <v>873652</v>
      </c>
      <c r="AA185" s="4">
        <v>873652</v>
      </c>
      <c r="AB185" s="4">
        <v>873652</v>
      </c>
      <c r="AC185" s="4">
        <v>873652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4393324</v>
      </c>
      <c r="AI185" s="4">
        <v>5266976</v>
      </c>
      <c r="AJ185" s="4">
        <v>6140628</v>
      </c>
      <c r="AK185" s="4">
        <v>7014280</v>
      </c>
      <c r="AL185" s="4">
        <v>7887932</v>
      </c>
      <c r="AM185" s="4">
        <v>8761584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20668</v>
      </c>
      <c r="H186" s="3">
        <v>0</v>
      </c>
      <c r="I186" s="3">
        <v>4720796</v>
      </c>
      <c r="J186" s="3">
        <v>4700128</v>
      </c>
      <c r="K186" s="3">
        <v>4700128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3789551</v>
      </c>
      <c r="S186" s="3">
        <v>3789551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468635</v>
      </c>
      <c r="Y186" s="3">
        <v>468635</v>
      </c>
      <c r="Z186" s="4">
        <v>468635</v>
      </c>
      <c r="AA186" s="4">
        <v>468635</v>
      </c>
      <c r="AB186" s="4">
        <v>468635</v>
      </c>
      <c r="AC186" s="4">
        <v>468633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2356955</v>
      </c>
      <c r="AI186" s="4">
        <v>2825590</v>
      </c>
      <c r="AJ186" s="4">
        <v>3294225</v>
      </c>
      <c r="AK186" s="4">
        <v>3762860</v>
      </c>
      <c r="AL186" s="4">
        <v>4231495</v>
      </c>
      <c r="AM186" s="4">
        <v>4700128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8232</v>
      </c>
      <c r="H187" s="3">
        <v>0</v>
      </c>
      <c r="I187" s="3">
        <v>2588575</v>
      </c>
      <c r="J187" s="3">
        <v>2580343</v>
      </c>
      <c r="K187" s="3">
        <v>2580343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2097151</v>
      </c>
      <c r="S187" s="3">
        <v>2097151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257485</v>
      </c>
      <c r="Y187" s="3">
        <v>257485</v>
      </c>
      <c r="Z187" s="4">
        <v>257485</v>
      </c>
      <c r="AA187" s="4">
        <v>257485</v>
      </c>
      <c r="AB187" s="4">
        <v>257485</v>
      </c>
      <c r="AC187" s="4">
        <v>257486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1292917</v>
      </c>
      <c r="AI187" s="4">
        <v>1550402</v>
      </c>
      <c r="AJ187" s="4">
        <v>1807887</v>
      </c>
      <c r="AK187" s="4">
        <v>2065372</v>
      </c>
      <c r="AL187" s="4">
        <v>2322857</v>
      </c>
      <c r="AM187" s="4">
        <v>2580343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12847</v>
      </c>
      <c r="H188" s="3">
        <v>0</v>
      </c>
      <c r="I188" s="3">
        <v>2993806</v>
      </c>
      <c r="J188" s="3">
        <v>2980959</v>
      </c>
      <c r="K188" s="3">
        <v>2980959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2311443</v>
      </c>
      <c r="S188" s="3">
        <v>2311443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297239</v>
      </c>
      <c r="Y188" s="3">
        <v>297239</v>
      </c>
      <c r="Z188" s="4">
        <v>297239</v>
      </c>
      <c r="AA188" s="4">
        <v>297239</v>
      </c>
      <c r="AB188" s="4">
        <v>297239</v>
      </c>
      <c r="AC188" s="4">
        <v>297240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1494763</v>
      </c>
      <c r="AI188" s="4">
        <v>1792002</v>
      </c>
      <c r="AJ188" s="4">
        <v>2089241</v>
      </c>
      <c r="AK188" s="4">
        <v>2386480</v>
      </c>
      <c r="AL188" s="4">
        <v>2683719</v>
      </c>
      <c r="AM188" s="4">
        <v>2980959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32004</v>
      </c>
      <c r="H189" s="1">
        <v>0</v>
      </c>
      <c r="I189" s="3">
        <v>8146144</v>
      </c>
      <c r="J189" s="3">
        <v>8114140</v>
      </c>
      <c r="K189" s="3">
        <v>8114140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6453219</v>
      </c>
      <c r="S189" s="3">
        <v>6453219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809281</v>
      </c>
      <c r="Y189" s="3">
        <v>809281</v>
      </c>
      <c r="Z189" s="4">
        <v>809281</v>
      </c>
      <c r="AA189" s="4">
        <v>809281</v>
      </c>
      <c r="AB189" s="4">
        <v>809281</v>
      </c>
      <c r="AC189" s="4">
        <v>809279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4067737</v>
      </c>
      <c r="AI189" s="4">
        <v>4877018</v>
      </c>
      <c r="AJ189" s="4">
        <v>5686299</v>
      </c>
      <c r="AK189" s="4">
        <v>6495580</v>
      </c>
      <c r="AL189" s="4">
        <v>7304861</v>
      </c>
      <c r="AM189" s="4">
        <v>8114140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19368</v>
      </c>
      <c r="H190" s="1">
        <v>0</v>
      </c>
      <c r="I190" s="3">
        <v>4939545</v>
      </c>
      <c r="J190" s="3">
        <v>4920177</v>
      </c>
      <c r="K190" s="3">
        <v>4920177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3925826</v>
      </c>
      <c r="S190" s="3">
        <v>3925826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490726</v>
      </c>
      <c r="Y190" s="3">
        <v>490726</v>
      </c>
      <c r="Z190" s="4">
        <v>490726</v>
      </c>
      <c r="AA190" s="4">
        <v>490726</v>
      </c>
      <c r="AB190" s="4">
        <v>490726</v>
      </c>
      <c r="AC190" s="4">
        <v>490727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2466546</v>
      </c>
      <c r="AI190" s="4">
        <v>2957272</v>
      </c>
      <c r="AJ190" s="4">
        <v>3447998</v>
      </c>
      <c r="AK190" s="4">
        <v>3938724</v>
      </c>
      <c r="AL190" s="4">
        <v>4429450</v>
      </c>
      <c r="AM190" s="4">
        <v>4920177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19920</v>
      </c>
      <c r="H191" s="1">
        <v>0</v>
      </c>
      <c r="I191" s="3">
        <v>5319803</v>
      </c>
      <c r="J191" s="3">
        <v>5299883</v>
      </c>
      <c r="K191" s="3">
        <v>5299883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4239801</v>
      </c>
      <c r="S191" s="3">
        <v>4239801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528661</v>
      </c>
      <c r="Y191" s="3">
        <v>528661</v>
      </c>
      <c r="Z191" s="4">
        <v>528660</v>
      </c>
      <c r="AA191" s="4">
        <v>528660</v>
      </c>
      <c r="AB191" s="4">
        <v>528660</v>
      </c>
      <c r="AC191" s="4">
        <v>528661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2656581</v>
      </c>
      <c r="AI191" s="4">
        <v>3185242</v>
      </c>
      <c r="AJ191" s="4">
        <v>3713902</v>
      </c>
      <c r="AK191" s="4">
        <v>4242562</v>
      </c>
      <c r="AL191" s="4">
        <v>4771222</v>
      </c>
      <c r="AM191" s="4">
        <v>5299883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11866</v>
      </c>
      <c r="H192" s="1">
        <v>0</v>
      </c>
      <c r="I192" s="3">
        <v>2368601</v>
      </c>
      <c r="J192" s="3">
        <v>2356735</v>
      </c>
      <c r="K192" s="3">
        <v>2356735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1712001</v>
      </c>
      <c r="S192" s="3">
        <v>1712001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234883</v>
      </c>
      <c r="Y192" s="3">
        <v>234883</v>
      </c>
      <c r="Z192" s="4">
        <v>234882</v>
      </c>
      <c r="AA192" s="4">
        <v>234882</v>
      </c>
      <c r="AB192" s="4">
        <v>234882</v>
      </c>
      <c r="AC192" s="4">
        <v>234883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1182323</v>
      </c>
      <c r="AI192" s="4">
        <v>1417206</v>
      </c>
      <c r="AJ192" s="4">
        <v>1652088</v>
      </c>
      <c r="AK192" s="4">
        <v>1886970</v>
      </c>
      <c r="AL192" s="4">
        <v>2121852</v>
      </c>
      <c r="AM192" s="4">
        <v>2356735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23935</v>
      </c>
      <c r="H193" s="3">
        <v>0</v>
      </c>
      <c r="I193" s="3">
        <v>6040577</v>
      </c>
      <c r="J193" s="3">
        <v>6016642</v>
      </c>
      <c r="K193" s="3">
        <v>6016642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4773216</v>
      </c>
      <c r="S193" s="3">
        <v>4773216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600068</v>
      </c>
      <c r="Y193" s="3">
        <v>600068</v>
      </c>
      <c r="Z193" s="4">
        <v>600069</v>
      </c>
      <c r="AA193" s="4">
        <v>600069</v>
      </c>
      <c r="AB193" s="4">
        <v>600069</v>
      </c>
      <c r="AC193" s="4">
        <v>600067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3016300</v>
      </c>
      <c r="AI193" s="4">
        <v>3616368</v>
      </c>
      <c r="AJ193" s="4">
        <v>4216437</v>
      </c>
      <c r="AK193" s="4">
        <v>4816506</v>
      </c>
      <c r="AL193" s="4">
        <v>5416575</v>
      </c>
      <c r="AM193" s="4">
        <v>6016642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8754</v>
      </c>
      <c r="H194" s="3">
        <v>0</v>
      </c>
      <c r="I194" s="3">
        <v>2321209</v>
      </c>
      <c r="J194" s="3">
        <v>2312455</v>
      </c>
      <c r="K194" s="3">
        <v>2312455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1826819</v>
      </c>
      <c r="S194" s="3">
        <v>1826819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230662</v>
      </c>
      <c r="Y194" s="3">
        <v>230662</v>
      </c>
      <c r="Z194" s="4">
        <v>230662</v>
      </c>
      <c r="AA194" s="4">
        <v>230662</v>
      </c>
      <c r="AB194" s="4">
        <v>230662</v>
      </c>
      <c r="AC194" s="4">
        <v>230661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1159146</v>
      </c>
      <c r="AI194" s="4">
        <v>1389808</v>
      </c>
      <c r="AJ194" s="4">
        <v>1620470</v>
      </c>
      <c r="AK194" s="4">
        <v>1851132</v>
      </c>
      <c r="AL194" s="4">
        <v>2081794</v>
      </c>
      <c r="AM194" s="4">
        <v>2312455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5597</v>
      </c>
      <c r="H195" s="3">
        <v>0</v>
      </c>
      <c r="I195" s="3">
        <v>1586554</v>
      </c>
      <c r="J195" s="3">
        <v>1580957</v>
      </c>
      <c r="K195" s="3">
        <v>1580957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1304732</v>
      </c>
      <c r="S195" s="3">
        <v>1304732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157723</v>
      </c>
      <c r="Y195" s="3">
        <v>157723</v>
      </c>
      <c r="Z195" s="4">
        <v>157723</v>
      </c>
      <c r="AA195" s="4">
        <v>157723</v>
      </c>
      <c r="AB195" s="4">
        <v>157723</v>
      </c>
      <c r="AC195" s="4">
        <v>157722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792343</v>
      </c>
      <c r="AI195" s="4">
        <v>950066</v>
      </c>
      <c r="AJ195" s="4">
        <v>1107789</v>
      </c>
      <c r="AK195" s="4">
        <v>1265512</v>
      </c>
      <c r="AL195" s="4">
        <v>1423235</v>
      </c>
      <c r="AM195" s="4">
        <v>1580957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4769</v>
      </c>
      <c r="H196" s="3">
        <v>0</v>
      </c>
      <c r="I196" s="3">
        <v>1283372</v>
      </c>
      <c r="J196" s="3">
        <v>1278603</v>
      </c>
      <c r="K196" s="3">
        <v>1278603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1015282</v>
      </c>
      <c r="S196" s="3">
        <v>1015282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127543</v>
      </c>
      <c r="Y196" s="3">
        <v>127543</v>
      </c>
      <c r="Z196" s="4">
        <v>127542</v>
      </c>
      <c r="AA196" s="4">
        <v>127542</v>
      </c>
      <c r="AB196" s="4">
        <v>127542</v>
      </c>
      <c r="AC196" s="4">
        <v>127543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640891</v>
      </c>
      <c r="AI196" s="4">
        <v>768434</v>
      </c>
      <c r="AJ196" s="4">
        <v>895976</v>
      </c>
      <c r="AK196" s="4">
        <v>1023518</v>
      </c>
      <c r="AL196" s="4">
        <v>1151060</v>
      </c>
      <c r="AM196" s="4">
        <v>1278603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5178</v>
      </c>
      <c r="H197" s="3">
        <v>0</v>
      </c>
      <c r="I197" s="3">
        <v>1349260</v>
      </c>
      <c r="J197" s="3">
        <v>1344082</v>
      </c>
      <c r="K197" s="3">
        <v>1344082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1037779</v>
      </c>
      <c r="S197" s="3">
        <v>1037779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134063</v>
      </c>
      <c r="Y197" s="3">
        <v>134063</v>
      </c>
      <c r="Z197" s="4">
        <v>134063</v>
      </c>
      <c r="AA197" s="4">
        <v>134063</v>
      </c>
      <c r="AB197" s="4">
        <v>134063</v>
      </c>
      <c r="AC197" s="4">
        <v>134063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673767</v>
      </c>
      <c r="AI197" s="4">
        <v>807830</v>
      </c>
      <c r="AJ197" s="4">
        <v>941893</v>
      </c>
      <c r="AK197" s="4">
        <v>1075956</v>
      </c>
      <c r="AL197" s="4">
        <v>1210019</v>
      </c>
      <c r="AM197" s="4">
        <v>1344082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14466</v>
      </c>
      <c r="H198" s="3">
        <v>0</v>
      </c>
      <c r="I198" s="3">
        <v>3329216</v>
      </c>
      <c r="J198" s="3">
        <v>3314750</v>
      </c>
      <c r="K198" s="3">
        <v>3314750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2434162</v>
      </c>
      <c r="S198" s="3">
        <v>2434162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330510</v>
      </c>
      <c r="Y198" s="3">
        <v>330510</v>
      </c>
      <c r="Z198" s="4">
        <v>330511</v>
      </c>
      <c r="AA198" s="4">
        <v>330511</v>
      </c>
      <c r="AB198" s="4">
        <v>330511</v>
      </c>
      <c r="AC198" s="4">
        <v>330509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1662198</v>
      </c>
      <c r="AI198" s="4">
        <v>1992708</v>
      </c>
      <c r="AJ198" s="4">
        <v>2323219</v>
      </c>
      <c r="AK198" s="4">
        <v>2653730</v>
      </c>
      <c r="AL198" s="4">
        <v>2984241</v>
      </c>
      <c r="AM198" s="4">
        <v>3314750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46641</v>
      </c>
      <c r="H199" s="1">
        <v>0</v>
      </c>
      <c r="I199" s="3">
        <v>12578493</v>
      </c>
      <c r="J199" s="3">
        <v>12531852</v>
      </c>
      <c r="K199" s="3">
        <v>12531852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10193037</v>
      </c>
      <c r="S199" s="3">
        <v>10193037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1250076</v>
      </c>
      <c r="Y199" s="3">
        <v>1250076</v>
      </c>
      <c r="Z199" s="4">
        <v>1250076</v>
      </c>
      <c r="AA199" s="4">
        <v>1250076</v>
      </c>
      <c r="AB199" s="4">
        <v>1250076</v>
      </c>
      <c r="AC199" s="4">
        <v>1250076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6281472</v>
      </c>
      <c r="AI199" s="4">
        <v>7531548</v>
      </c>
      <c r="AJ199" s="4">
        <v>8781624</v>
      </c>
      <c r="AK199" s="4">
        <v>10031700</v>
      </c>
      <c r="AL199" s="4">
        <v>11281776</v>
      </c>
      <c r="AM199" s="4">
        <v>12531852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28169</v>
      </c>
      <c r="H200" s="3">
        <v>0</v>
      </c>
      <c r="I200" s="3">
        <v>7347493</v>
      </c>
      <c r="J200" s="3">
        <v>7319324</v>
      </c>
      <c r="K200" s="3">
        <v>7319324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5890251</v>
      </c>
      <c r="S200" s="3">
        <v>5890251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730055</v>
      </c>
      <c r="Y200" s="3">
        <v>730055</v>
      </c>
      <c r="Z200" s="4">
        <v>730055</v>
      </c>
      <c r="AA200" s="4">
        <v>730055</v>
      </c>
      <c r="AB200" s="4">
        <v>730055</v>
      </c>
      <c r="AC200" s="4">
        <v>730053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3669051</v>
      </c>
      <c r="AI200" s="4">
        <v>4399106</v>
      </c>
      <c r="AJ200" s="4">
        <v>5129161</v>
      </c>
      <c r="AK200" s="4">
        <v>5859216</v>
      </c>
      <c r="AL200" s="4">
        <v>6589271</v>
      </c>
      <c r="AM200" s="4">
        <v>7319324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5552</v>
      </c>
      <c r="H201" s="1">
        <v>0</v>
      </c>
      <c r="I201" s="3">
        <v>1631615</v>
      </c>
      <c r="J201" s="3">
        <v>1626063</v>
      </c>
      <c r="K201" s="3">
        <v>1626063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1304007</v>
      </c>
      <c r="S201" s="3">
        <v>1304007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162236</v>
      </c>
      <c r="Y201" s="3">
        <v>162236</v>
      </c>
      <c r="Z201" s="4">
        <v>162236</v>
      </c>
      <c r="AA201" s="4">
        <v>162236</v>
      </c>
      <c r="AB201" s="4">
        <v>162236</v>
      </c>
      <c r="AC201" s="4">
        <v>162235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814884</v>
      </c>
      <c r="AI201" s="4">
        <v>977120</v>
      </c>
      <c r="AJ201" s="4">
        <v>1139356</v>
      </c>
      <c r="AK201" s="4">
        <v>1301592</v>
      </c>
      <c r="AL201" s="4">
        <v>1463828</v>
      </c>
      <c r="AM201" s="4">
        <v>1626063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117707</v>
      </c>
      <c r="H202" s="1">
        <v>0</v>
      </c>
      <c r="I202" s="3">
        <v>33239306</v>
      </c>
      <c r="J202" s="3">
        <v>33121599</v>
      </c>
      <c r="K202" s="3">
        <v>33121599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27001867</v>
      </c>
      <c r="S202" s="3">
        <v>27001867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3304313</v>
      </c>
      <c r="Y202" s="3">
        <v>3304313</v>
      </c>
      <c r="Z202" s="4">
        <v>3304312</v>
      </c>
      <c r="AA202" s="4">
        <v>3304312</v>
      </c>
      <c r="AB202" s="4">
        <v>3304312</v>
      </c>
      <c r="AC202" s="4">
        <v>3304313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16600037</v>
      </c>
      <c r="AI202" s="4">
        <v>19904350</v>
      </c>
      <c r="AJ202" s="4">
        <v>23208662</v>
      </c>
      <c r="AK202" s="4">
        <v>26512974</v>
      </c>
      <c r="AL202" s="4">
        <v>29817286</v>
      </c>
      <c r="AM202" s="4">
        <v>33121599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14948</v>
      </c>
      <c r="H203" s="3">
        <v>0</v>
      </c>
      <c r="I203" s="3">
        <v>3777863</v>
      </c>
      <c r="J203" s="3">
        <v>3762915</v>
      </c>
      <c r="K203" s="3">
        <v>3762915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2978928</v>
      </c>
      <c r="S203" s="3">
        <v>2978928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375295</v>
      </c>
      <c r="Y203" s="3">
        <v>375295</v>
      </c>
      <c r="Z203" s="4">
        <v>375295</v>
      </c>
      <c r="AA203" s="4">
        <v>375295</v>
      </c>
      <c r="AB203" s="4">
        <v>375295</v>
      </c>
      <c r="AC203" s="4">
        <v>375296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1886439</v>
      </c>
      <c r="AI203" s="4">
        <v>2261734</v>
      </c>
      <c r="AJ203" s="4">
        <v>2637029</v>
      </c>
      <c r="AK203" s="4">
        <v>3012324</v>
      </c>
      <c r="AL203" s="4">
        <v>3387619</v>
      </c>
      <c r="AM203" s="4">
        <v>3762915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36916</v>
      </c>
      <c r="H204" s="1">
        <v>0</v>
      </c>
      <c r="I204" s="3">
        <v>9759451</v>
      </c>
      <c r="J204" s="3">
        <v>9722535</v>
      </c>
      <c r="K204" s="3">
        <v>9722535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7821026</v>
      </c>
      <c r="S204" s="3">
        <v>7821026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969793</v>
      </c>
      <c r="Y204" s="3">
        <v>969793</v>
      </c>
      <c r="Z204" s="4">
        <v>969792</v>
      </c>
      <c r="AA204" s="4">
        <v>969792</v>
      </c>
      <c r="AB204" s="4">
        <v>969792</v>
      </c>
      <c r="AC204" s="4">
        <v>969793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4873573</v>
      </c>
      <c r="AI204" s="4">
        <v>5843366</v>
      </c>
      <c r="AJ204" s="4">
        <v>6813158</v>
      </c>
      <c r="AK204" s="4">
        <v>7782950</v>
      </c>
      <c r="AL204" s="4">
        <v>8752742</v>
      </c>
      <c r="AM204" s="4">
        <v>9722535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11776</v>
      </c>
      <c r="H205" s="3">
        <v>0</v>
      </c>
      <c r="I205" s="3">
        <v>2388128</v>
      </c>
      <c r="J205" s="3">
        <v>2376352</v>
      </c>
      <c r="K205" s="3">
        <v>2376352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1710501</v>
      </c>
      <c r="S205" s="3">
        <v>1710501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236850</v>
      </c>
      <c r="Y205" s="3">
        <v>236850</v>
      </c>
      <c r="Z205" s="4">
        <v>236850</v>
      </c>
      <c r="AA205" s="4">
        <v>236850</v>
      </c>
      <c r="AB205" s="4">
        <v>236850</v>
      </c>
      <c r="AC205" s="4">
        <v>236850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1192102</v>
      </c>
      <c r="AI205" s="4">
        <v>1428952</v>
      </c>
      <c r="AJ205" s="4">
        <v>1665802</v>
      </c>
      <c r="AK205" s="4">
        <v>1902652</v>
      </c>
      <c r="AL205" s="4">
        <v>2139502</v>
      </c>
      <c r="AM205" s="4">
        <v>2376352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23293</v>
      </c>
      <c r="H206" s="1">
        <v>0</v>
      </c>
      <c r="I206" s="3">
        <v>5028449</v>
      </c>
      <c r="J206" s="3">
        <v>5005156</v>
      </c>
      <c r="K206" s="3">
        <v>5005156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3813659</v>
      </c>
      <c r="S206" s="3">
        <v>3813659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498963</v>
      </c>
      <c r="Y206" s="3">
        <v>498963</v>
      </c>
      <c r="Z206" s="4">
        <v>498963</v>
      </c>
      <c r="AA206" s="4">
        <v>498963</v>
      </c>
      <c r="AB206" s="4">
        <v>498963</v>
      </c>
      <c r="AC206" s="4">
        <v>498961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2510343</v>
      </c>
      <c r="AI206" s="4">
        <v>3009306</v>
      </c>
      <c r="AJ206" s="4">
        <v>3508269</v>
      </c>
      <c r="AK206" s="4">
        <v>4007232</v>
      </c>
      <c r="AL206" s="4">
        <v>4506195</v>
      </c>
      <c r="AM206" s="4">
        <v>5005156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12601</v>
      </c>
      <c r="H207" s="1">
        <v>0</v>
      </c>
      <c r="I207" s="3">
        <v>3609437</v>
      </c>
      <c r="J207" s="3">
        <v>3596836</v>
      </c>
      <c r="K207" s="3">
        <v>3596836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2955175</v>
      </c>
      <c r="S207" s="3">
        <v>2955175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358843</v>
      </c>
      <c r="Y207" s="3">
        <v>358843</v>
      </c>
      <c r="Z207" s="4">
        <v>358844</v>
      </c>
      <c r="AA207" s="4">
        <v>358844</v>
      </c>
      <c r="AB207" s="4">
        <v>358844</v>
      </c>
      <c r="AC207" s="4">
        <v>358842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1802619</v>
      </c>
      <c r="AI207" s="4">
        <v>2161462</v>
      </c>
      <c r="AJ207" s="4">
        <v>2520306</v>
      </c>
      <c r="AK207" s="4">
        <v>2879150</v>
      </c>
      <c r="AL207" s="4">
        <v>3237994</v>
      </c>
      <c r="AM207" s="4">
        <v>3596836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73985</v>
      </c>
      <c r="H208" s="3">
        <v>0</v>
      </c>
      <c r="I208" s="3">
        <v>21297586</v>
      </c>
      <c r="J208" s="3">
        <v>21223601</v>
      </c>
      <c r="K208" s="3">
        <v>21223601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17706221</v>
      </c>
      <c r="S208" s="3">
        <v>17706221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2117428</v>
      </c>
      <c r="Y208" s="3">
        <v>2117428</v>
      </c>
      <c r="Z208" s="4">
        <v>2117427</v>
      </c>
      <c r="AA208" s="4">
        <v>2117427</v>
      </c>
      <c r="AB208" s="4">
        <v>2117427</v>
      </c>
      <c r="AC208" s="4">
        <v>2117428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10636464</v>
      </c>
      <c r="AI208" s="4">
        <v>12753892</v>
      </c>
      <c r="AJ208" s="4">
        <v>14871319</v>
      </c>
      <c r="AK208" s="4">
        <v>16988746</v>
      </c>
      <c r="AL208" s="4">
        <v>19106173</v>
      </c>
      <c r="AM208" s="4">
        <v>21223601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19353</v>
      </c>
      <c r="H209" s="1">
        <v>0</v>
      </c>
      <c r="I209" s="3">
        <v>4629896</v>
      </c>
      <c r="J209" s="3">
        <v>4610543</v>
      </c>
      <c r="K209" s="3">
        <v>4610543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3534509</v>
      </c>
      <c r="S209" s="3">
        <v>3534509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459764</v>
      </c>
      <c r="Y209" s="3">
        <v>459764</v>
      </c>
      <c r="Z209" s="4">
        <v>459764</v>
      </c>
      <c r="AA209" s="4">
        <v>459764</v>
      </c>
      <c r="AB209" s="4">
        <v>459764</v>
      </c>
      <c r="AC209" s="4">
        <v>459763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2311724</v>
      </c>
      <c r="AI209" s="4">
        <v>2771488</v>
      </c>
      <c r="AJ209" s="4">
        <v>3231252</v>
      </c>
      <c r="AK209" s="4">
        <v>3691016</v>
      </c>
      <c r="AL209" s="4">
        <v>4150780</v>
      </c>
      <c r="AM209" s="4">
        <v>4610543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13139</v>
      </c>
      <c r="H210" s="3">
        <v>0</v>
      </c>
      <c r="I210" s="3">
        <v>3271544</v>
      </c>
      <c r="J210" s="3">
        <v>3258405</v>
      </c>
      <c r="K210" s="3">
        <v>3258405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2478269</v>
      </c>
      <c r="S210" s="3">
        <v>2478269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324965</v>
      </c>
      <c r="Y210" s="3">
        <v>324965</v>
      </c>
      <c r="Z210" s="4">
        <v>324965</v>
      </c>
      <c r="AA210" s="4">
        <v>324965</v>
      </c>
      <c r="AB210" s="4">
        <v>324965</v>
      </c>
      <c r="AC210" s="4">
        <v>324964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1633581</v>
      </c>
      <c r="AI210" s="4">
        <v>1958546</v>
      </c>
      <c r="AJ210" s="4">
        <v>2283511</v>
      </c>
      <c r="AK210" s="4">
        <v>2608476</v>
      </c>
      <c r="AL210" s="4">
        <v>2933441</v>
      </c>
      <c r="AM210" s="4">
        <v>3258405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27567</v>
      </c>
      <c r="H211" s="1">
        <v>0</v>
      </c>
      <c r="I211" s="3">
        <v>7529829</v>
      </c>
      <c r="J211" s="3">
        <v>7502262</v>
      </c>
      <c r="K211" s="3">
        <v>7502262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6076968</v>
      </c>
      <c r="S211" s="3">
        <v>6076968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748388</v>
      </c>
      <c r="Y211" s="3">
        <v>748388</v>
      </c>
      <c r="Z211" s="4">
        <v>748389</v>
      </c>
      <c r="AA211" s="4">
        <v>748389</v>
      </c>
      <c r="AB211" s="4">
        <v>748389</v>
      </c>
      <c r="AC211" s="4">
        <v>748387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3760320</v>
      </c>
      <c r="AI211" s="4">
        <v>4508708</v>
      </c>
      <c r="AJ211" s="4">
        <v>5257097</v>
      </c>
      <c r="AK211" s="4">
        <v>6005486</v>
      </c>
      <c r="AL211" s="4">
        <v>6753875</v>
      </c>
      <c r="AM211" s="4">
        <v>7502262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12217</v>
      </c>
      <c r="H212" s="1">
        <v>0</v>
      </c>
      <c r="I212" s="3">
        <v>2775225</v>
      </c>
      <c r="J212" s="3">
        <v>2763008</v>
      </c>
      <c r="K212" s="3">
        <v>2763008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2091611</v>
      </c>
      <c r="S212" s="3">
        <v>2091611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275486</v>
      </c>
      <c r="Y212" s="3">
        <v>275486</v>
      </c>
      <c r="Z212" s="4">
        <v>275486</v>
      </c>
      <c r="AA212" s="4">
        <v>275486</v>
      </c>
      <c r="AB212" s="4">
        <v>275486</v>
      </c>
      <c r="AC212" s="4">
        <v>275486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1385578</v>
      </c>
      <c r="AI212" s="4">
        <v>1661064</v>
      </c>
      <c r="AJ212" s="4">
        <v>1936550</v>
      </c>
      <c r="AK212" s="4">
        <v>2212036</v>
      </c>
      <c r="AL212" s="4">
        <v>2487522</v>
      </c>
      <c r="AM212" s="4">
        <v>2763008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14690</v>
      </c>
      <c r="H213" s="1">
        <v>0</v>
      </c>
      <c r="I213" s="3">
        <v>3548486</v>
      </c>
      <c r="J213" s="3">
        <v>3533796</v>
      </c>
      <c r="K213" s="3">
        <v>3533796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2780703</v>
      </c>
      <c r="S213" s="3">
        <v>2780703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352400</v>
      </c>
      <c r="Y213" s="3">
        <v>352400</v>
      </c>
      <c r="Z213" s="4">
        <v>352400</v>
      </c>
      <c r="AA213" s="4">
        <v>352400</v>
      </c>
      <c r="AB213" s="4">
        <v>352400</v>
      </c>
      <c r="AC213" s="4">
        <v>352400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1771796</v>
      </c>
      <c r="AI213" s="4">
        <v>2124196</v>
      </c>
      <c r="AJ213" s="4">
        <v>2476596</v>
      </c>
      <c r="AK213" s="4">
        <v>2828996</v>
      </c>
      <c r="AL213" s="4">
        <v>3181396</v>
      </c>
      <c r="AM213" s="4">
        <v>3533796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6671</v>
      </c>
      <c r="H214" s="1">
        <v>0</v>
      </c>
      <c r="I214" s="3">
        <v>973102</v>
      </c>
      <c r="J214" s="3">
        <v>966431</v>
      </c>
      <c r="K214" s="3">
        <v>966431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588661</v>
      </c>
      <c r="S214" s="3">
        <v>588661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96199</v>
      </c>
      <c r="Y214" s="3">
        <v>96199</v>
      </c>
      <c r="Z214" s="4">
        <v>96198</v>
      </c>
      <c r="AA214" s="4">
        <v>96198</v>
      </c>
      <c r="AB214" s="4">
        <v>96198</v>
      </c>
      <c r="AC214" s="4">
        <v>96199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485439</v>
      </c>
      <c r="AI214" s="4">
        <v>581638</v>
      </c>
      <c r="AJ214" s="4">
        <v>677836</v>
      </c>
      <c r="AK214" s="4">
        <v>774034</v>
      </c>
      <c r="AL214" s="4">
        <v>870232</v>
      </c>
      <c r="AM214" s="4">
        <v>966431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47607</v>
      </c>
      <c r="H215" s="1">
        <v>0</v>
      </c>
      <c r="I215" s="3">
        <v>12647653</v>
      </c>
      <c r="J215" s="3">
        <v>12600046</v>
      </c>
      <c r="K215" s="3">
        <v>12600046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10281038</v>
      </c>
      <c r="S215" s="3">
        <v>10281038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1256831</v>
      </c>
      <c r="Y215" s="3">
        <v>1256831</v>
      </c>
      <c r="Z215" s="4">
        <v>1256831</v>
      </c>
      <c r="AA215" s="4">
        <v>1256831</v>
      </c>
      <c r="AB215" s="4">
        <v>1256831</v>
      </c>
      <c r="AC215" s="4">
        <v>1256831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6315891</v>
      </c>
      <c r="AI215" s="4">
        <v>7572722</v>
      </c>
      <c r="AJ215" s="4">
        <v>8829553</v>
      </c>
      <c r="AK215" s="4">
        <v>10086384</v>
      </c>
      <c r="AL215" s="4">
        <v>11343215</v>
      </c>
      <c r="AM215" s="4">
        <v>12600046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77074</v>
      </c>
      <c r="H216" s="1">
        <v>0</v>
      </c>
      <c r="I216" s="3">
        <v>18704227</v>
      </c>
      <c r="J216" s="3">
        <v>18627153</v>
      </c>
      <c r="K216" s="3">
        <v>18627153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14714101</v>
      </c>
      <c r="S216" s="3">
        <v>14714101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1857577</v>
      </c>
      <c r="Y216" s="3">
        <v>1857577</v>
      </c>
      <c r="Z216" s="4">
        <v>1857577</v>
      </c>
      <c r="AA216" s="4">
        <v>1857577</v>
      </c>
      <c r="AB216" s="4">
        <v>1857577</v>
      </c>
      <c r="AC216" s="4">
        <v>1857576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9339269</v>
      </c>
      <c r="AI216" s="4">
        <v>11196846</v>
      </c>
      <c r="AJ216" s="4">
        <v>13054423</v>
      </c>
      <c r="AK216" s="4">
        <v>14912000</v>
      </c>
      <c r="AL216" s="4">
        <v>16769577</v>
      </c>
      <c r="AM216" s="4">
        <v>18627153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10920</v>
      </c>
      <c r="H217" s="1">
        <v>0</v>
      </c>
      <c r="I217" s="3">
        <v>2562476</v>
      </c>
      <c r="J217" s="3">
        <v>2551556</v>
      </c>
      <c r="K217" s="3">
        <v>2551556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1916914</v>
      </c>
      <c r="S217" s="3">
        <v>1916914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254427</v>
      </c>
      <c r="Y217" s="3">
        <v>254427</v>
      </c>
      <c r="Z217" s="4">
        <v>254428</v>
      </c>
      <c r="AA217" s="4">
        <v>254428</v>
      </c>
      <c r="AB217" s="4">
        <v>254428</v>
      </c>
      <c r="AC217" s="4">
        <v>254426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1279419</v>
      </c>
      <c r="AI217" s="4">
        <v>1533846</v>
      </c>
      <c r="AJ217" s="4">
        <v>1788274</v>
      </c>
      <c r="AK217" s="4">
        <v>2042702</v>
      </c>
      <c r="AL217" s="4">
        <v>2297130</v>
      </c>
      <c r="AM217" s="4">
        <v>2551556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12644</v>
      </c>
      <c r="H218" s="1">
        <v>0</v>
      </c>
      <c r="I218" s="3">
        <v>3015864</v>
      </c>
      <c r="J218" s="3">
        <v>3003220</v>
      </c>
      <c r="K218" s="3">
        <v>3003220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2303506</v>
      </c>
      <c r="S218" s="3">
        <v>2303506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299479</v>
      </c>
      <c r="Y218" s="3">
        <v>299479</v>
      </c>
      <c r="Z218" s="4">
        <v>299480</v>
      </c>
      <c r="AA218" s="4">
        <v>299480</v>
      </c>
      <c r="AB218" s="4">
        <v>299480</v>
      </c>
      <c r="AC218" s="4">
        <v>299478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1505823</v>
      </c>
      <c r="AI218" s="4">
        <v>1805302</v>
      </c>
      <c r="AJ218" s="4">
        <v>2104782</v>
      </c>
      <c r="AK218" s="4">
        <v>2404262</v>
      </c>
      <c r="AL218" s="4">
        <v>2703742</v>
      </c>
      <c r="AM218" s="4">
        <v>3003220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80061</v>
      </c>
      <c r="H219" s="1">
        <v>0</v>
      </c>
      <c r="I219" s="3">
        <v>23708759</v>
      </c>
      <c r="J219" s="3">
        <v>23628698</v>
      </c>
      <c r="K219" s="3">
        <v>23628698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19652021</v>
      </c>
      <c r="S219" s="3">
        <v>19652021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2357532</v>
      </c>
      <c r="Y219" s="3">
        <v>2357532</v>
      </c>
      <c r="Z219" s="4">
        <v>2357533</v>
      </c>
      <c r="AA219" s="4">
        <v>2357533</v>
      </c>
      <c r="AB219" s="4">
        <v>2357533</v>
      </c>
      <c r="AC219" s="4">
        <v>2357531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11841036</v>
      </c>
      <c r="AI219" s="4">
        <v>14198568</v>
      </c>
      <c r="AJ219" s="4">
        <v>16556101</v>
      </c>
      <c r="AK219" s="4">
        <v>18913634</v>
      </c>
      <c r="AL219" s="4">
        <v>21271167</v>
      </c>
      <c r="AM219" s="4">
        <v>23628698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17197</v>
      </c>
      <c r="H220" s="1">
        <v>0</v>
      </c>
      <c r="I220" s="3">
        <v>3913723</v>
      </c>
      <c r="J220" s="3">
        <v>3896526</v>
      </c>
      <c r="K220" s="3">
        <v>3896526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3004204</v>
      </c>
      <c r="S220" s="3">
        <v>3004204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388506</v>
      </c>
      <c r="Y220" s="3">
        <v>388506</v>
      </c>
      <c r="Z220" s="4">
        <v>388507</v>
      </c>
      <c r="AA220" s="4">
        <v>388507</v>
      </c>
      <c r="AB220" s="4">
        <v>388507</v>
      </c>
      <c r="AC220" s="4">
        <v>388505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1953994</v>
      </c>
      <c r="AI220" s="4">
        <v>2342500</v>
      </c>
      <c r="AJ220" s="4">
        <v>2731007</v>
      </c>
      <c r="AK220" s="4">
        <v>3119514</v>
      </c>
      <c r="AL220" s="4">
        <v>3508021</v>
      </c>
      <c r="AM220" s="4">
        <v>3896526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24259</v>
      </c>
      <c r="H221" s="1">
        <v>0</v>
      </c>
      <c r="I221" s="3">
        <v>5565112</v>
      </c>
      <c r="J221" s="3">
        <v>5540853</v>
      </c>
      <c r="K221" s="3">
        <v>5540853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4271898</v>
      </c>
      <c r="S221" s="3">
        <v>4271898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552468</v>
      </c>
      <c r="Y221" s="3">
        <v>552468</v>
      </c>
      <c r="Z221" s="4">
        <v>552468</v>
      </c>
      <c r="AA221" s="4">
        <v>552468</v>
      </c>
      <c r="AB221" s="4">
        <v>552468</v>
      </c>
      <c r="AC221" s="4">
        <v>552469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2778512</v>
      </c>
      <c r="AI221" s="4">
        <v>3330980</v>
      </c>
      <c r="AJ221" s="4">
        <v>3883448</v>
      </c>
      <c r="AK221" s="4">
        <v>4435916</v>
      </c>
      <c r="AL221" s="4">
        <v>4988384</v>
      </c>
      <c r="AM221" s="4">
        <v>5540853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33292</v>
      </c>
      <c r="H222" s="1">
        <v>0</v>
      </c>
      <c r="I222" s="3">
        <v>10017498</v>
      </c>
      <c r="J222" s="3">
        <v>9984206</v>
      </c>
      <c r="K222" s="3">
        <v>9984206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8389771</v>
      </c>
      <c r="S222" s="3">
        <v>8389771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996201</v>
      </c>
      <c r="Y222" s="3">
        <v>996201</v>
      </c>
      <c r="Z222" s="4">
        <v>996201</v>
      </c>
      <c r="AA222" s="4">
        <v>996201</v>
      </c>
      <c r="AB222" s="4">
        <v>996201</v>
      </c>
      <c r="AC222" s="4">
        <v>996201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5003201</v>
      </c>
      <c r="AI222" s="4">
        <v>5999402</v>
      </c>
      <c r="AJ222" s="4">
        <v>6995603</v>
      </c>
      <c r="AK222" s="4">
        <v>7991804</v>
      </c>
      <c r="AL222" s="4">
        <v>8988005</v>
      </c>
      <c r="AM222" s="4">
        <v>9984206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15254</v>
      </c>
      <c r="H223" s="1">
        <v>0</v>
      </c>
      <c r="I223" s="3">
        <v>3368796</v>
      </c>
      <c r="J223" s="3">
        <v>3353542</v>
      </c>
      <c r="K223" s="3">
        <v>3353542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2531541</v>
      </c>
      <c r="S223" s="3">
        <v>2531541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334337</v>
      </c>
      <c r="Y223" s="3">
        <v>334337</v>
      </c>
      <c r="Z223" s="4">
        <v>334337</v>
      </c>
      <c r="AA223" s="4">
        <v>334337</v>
      </c>
      <c r="AB223" s="4">
        <v>334337</v>
      </c>
      <c r="AC223" s="4">
        <v>334337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1681857</v>
      </c>
      <c r="AI223" s="4">
        <v>2016194</v>
      </c>
      <c r="AJ223" s="4">
        <v>2350531</v>
      </c>
      <c r="AK223" s="4">
        <v>2684868</v>
      </c>
      <c r="AL223" s="4">
        <v>3019205</v>
      </c>
      <c r="AM223" s="4">
        <v>3353542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25926</v>
      </c>
      <c r="H224" s="1">
        <v>0</v>
      </c>
      <c r="I224" s="3">
        <v>369026</v>
      </c>
      <c r="J224" s="3">
        <v>343100</v>
      </c>
      <c r="K224" s="3">
        <v>343100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-1078269</v>
      </c>
      <c r="S224" s="3">
        <v>-1078269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32581</v>
      </c>
      <c r="Y224" s="3">
        <v>32581</v>
      </c>
      <c r="Z224" s="4">
        <v>32582</v>
      </c>
      <c r="AA224" s="4">
        <v>32582</v>
      </c>
      <c r="AB224" s="4">
        <v>32582</v>
      </c>
      <c r="AC224" s="4">
        <v>32580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180193</v>
      </c>
      <c r="AI224" s="4">
        <v>212774</v>
      </c>
      <c r="AJ224" s="4">
        <v>245356</v>
      </c>
      <c r="AK224" s="4">
        <v>277938</v>
      </c>
      <c r="AL224" s="4">
        <v>310520</v>
      </c>
      <c r="AM224" s="4">
        <v>343100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5471</v>
      </c>
      <c r="H225" s="1">
        <v>0</v>
      </c>
      <c r="I225" s="3">
        <v>1425578</v>
      </c>
      <c r="J225" s="3">
        <v>1420107</v>
      </c>
      <c r="K225" s="3">
        <v>1420107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1095955</v>
      </c>
      <c r="S225" s="3">
        <v>1095955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141646</v>
      </c>
      <c r="Y225" s="3">
        <v>141646</v>
      </c>
      <c r="Z225" s="4">
        <v>141646</v>
      </c>
      <c r="AA225" s="4">
        <v>141646</v>
      </c>
      <c r="AB225" s="4">
        <v>141646</v>
      </c>
      <c r="AC225" s="4">
        <v>141645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711878</v>
      </c>
      <c r="AI225" s="4">
        <v>853524</v>
      </c>
      <c r="AJ225" s="4">
        <v>995170</v>
      </c>
      <c r="AK225" s="4">
        <v>1136816</v>
      </c>
      <c r="AL225" s="4">
        <v>1278462</v>
      </c>
      <c r="AM225" s="4">
        <v>1420107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4269</v>
      </c>
      <c r="H226" s="3">
        <v>0</v>
      </c>
      <c r="I226" s="3">
        <v>816500</v>
      </c>
      <c r="J226" s="3">
        <v>812231</v>
      </c>
      <c r="K226" s="3">
        <v>812231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550578</v>
      </c>
      <c r="S226" s="3">
        <v>550578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80939</v>
      </c>
      <c r="Y226" s="3">
        <v>80939</v>
      </c>
      <c r="Z226" s="4">
        <v>80938</v>
      </c>
      <c r="AA226" s="4">
        <v>80938</v>
      </c>
      <c r="AB226" s="4">
        <v>80938</v>
      </c>
      <c r="AC226" s="4">
        <v>80939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407539</v>
      </c>
      <c r="AI226" s="4">
        <v>488478</v>
      </c>
      <c r="AJ226" s="4">
        <v>569416</v>
      </c>
      <c r="AK226" s="4">
        <v>650354</v>
      </c>
      <c r="AL226" s="4">
        <v>731292</v>
      </c>
      <c r="AM226" s="4">
        <v>812231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22264</v>
      </c>
      <c r="H227" s="1">
        <v>0</v>
      </c>
      <c r="I227" s="3">
        <v>5503119</v>
      </c>
      <c r="J227" s="3">
        <v>5480855</v>
      </c>
      <c r="K227" s="3">
        <v>5480855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4268712</v>
      </c>
      <c r="S227" s="3">
        <v>4268712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546601</v>
      </c>
      <c r="Y227" s="3">
        <v>546601</v>
      </c>
      <c r="Z227" s="4">
        <v>546601</v>
      </c>
      <c r="AA227" s="4">
        <v>546601</v>
      </c>
      <c r="AB227" s="4">
        <v>546601</v>
      </c>
      <c r="AC227" s="4">
        <v>546602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2747849</v>
      </c>
      <c r="AI227" s="4">
        <v>3294450</v>
      </c>
      <c r="AJ227" s="4">
        <v>3841051</v>
      </c>
      <c r="AK227" s="4">
        <v>4387652</v>
      </c>
      <c r="AL227" s="4">
        <v>4934253</v>
      </c>
      <c r="AM227" s="4">
        <v>5480855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56344</v>
      </c>
      <c r="H228" s="1">
        <v>0</v>
      </c>
      <c r="I228" s="3">
        <v>15614030</v>
      </c>
      <c r="J228" s="3">
        <v>15557686</v>
      </c>
      <c r="K228" s="3">
        <v>15557686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12613211</v>
      </c>
      <c r="S228" s="3">
        <v>12613211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1552012</v>
      </c>
      <c r="Y228" s="3">
        <v>1552012</v>
      </c>
      <c r="Z228" s="4">
        <v>1552013</v>
      </c>
      <c r="AA228" s="4">
        <v>1552013</v>
      </c>
      <c r="AB228" s="4">
        <v>1552013</v>
      </c>
      <c r="AC228" s="4">
        <v>1552011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7797624</v>
      </c>
      <c r="AI228" s="4">
        <v>9349636</v>
      </c>
      <c r="AJ228" s="4">
        <v>10901649</v>
      </c>
      <c r="AK228" s="4">
        <v>12453662</v>
      </c>
      <c r="AL228" s="4">
        <v>14005675</v>
      </c>
      <c r="AM228" s="4">
        <v>15557686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120066</v>
      </c>
      <c r="H229" s="1">
        <v>0</v>
      </c>
      <c r="I229" s="3">
        <v>38717360</v>
      </c>
      <c r="J229" s="3">
        <v>38597294</v>
      </c>
      <c r="K229" s="3">
        <v>38597294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32494926</v>
      </c>
      <c r="S229" s="3">
        <v>32494926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3851725</v>
      </c>
      <c r="Y229" s="3">
        <v>3851725</v>
      </c>
      <c r="Z229" s="4">
        <v>3851725</v>
      </c>
      <c r="AA229" s="4">
        <v>3851725</v>
      </c>
      <c r="AB229" s="4">
        <v>3851725</v>
      </c>
      <c r="AC229" s="4">
        <v>3851725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19338669</v>
      </c>
      <c r="AI229" s="4">
        <v>23190394</v>
      </c>
      <c r="AJ229" s="4">
        <v>27042119</v>
      </c>
      <c r="AK229" s="4">
        <v>30893844</v>
      </c>
      <c r="AL229" s="4">
        <v>34745569</v>
      </c>
      <c r="AM229" s="4">
        <v>38597294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17375</v>
      </c>
      <c r="H230" s="1">
        <v>0</v>
      </c>
      <c r="I230" s="3">
        <v>3603213</v>
      </c>
      <c r="J230" s="3">
        <v>3585838</v>
      </c>
      <c r="K230" s="3">
        <v>3585838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2686578</v>
      </c>
      <c r="S230" s="3">
        <v>2686578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357426</v>
      </c>
      <c r="Y230" s="3">
        <v>357426</v>
      </c>
      <c r="Z230" s="4">
        <v>357426</v>
      </c>
      <c r="AA230" s="4">
        <v>357426</v>
      </c>
      <c r="AB230" s="4">
        <v>357426</v>
      </c>
      <c r="AC230" s="4">
        <v>357424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1798710</v>
      </c>
      <c r="AI230" s="4">
        <v>2156136</v>
      </c>
      <c r="AJ230" s="4">
        <v>2513562</v>
      </c>
      <c r="AK230" s="4">
        <v>2870988</v>
      </c>
      <c r="AL230" s="4">
        <v>3228414</v>
      </c>
      <c r="AM230" s="4">
        <v>3585838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5120</v>
      </c>
      <c r="H231" s="3">
        <v>0</v>
      </c>
      <c r="I231" s="3">
        <v>1148993</v>
      </c>
      <c r="J231" s="3">
        <v>1143873</v>
      </c>
      <c r="K231" s="3">
        <v>1143873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879025</v>
      </c>
      <c r="S231" s="3">
        <v>879025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114046</v>
      </c>
      <c r="Y231" s="3">
        <v>114046</v>
      </c>
      <c r="Z231" s="4">
        <v>114046</v>
      </c>
      <c r="AA231" s="4">
        <v>114046</v>
      </c>
      <c r="AB231" s="4">
        <v>114046</v>
      </c>
      <c r="AC231" s="4">
        <v>114047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573642</v>
      </c>
      <c r="AI231" s="4">
        <v>687688</v>
      </c>
      <c r="AJ231" s="4">
        <v>801734</v>
      </c>
      <c r="AK231" s="4">
        <v>915780</v>
      </c>
      <c r="AL231" s="4">
        <v>1029826</v>
      </c>
      <c r="AM231" s="4">
        <v>1143873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14659</v>
      </c>
      <c r="H232" s="1">
        <v>0</v>
      </c>
      <c r="I232" s="3">
        <v>1870738</v>
      </c>
      <c r="J232" s="3">
        <v>1856079</v>
      </c>
      <c r="K232" s="3">
        <v>1856079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1088673</v>
      </c>
      <c r="S232" s="3">
        <v>1088673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184631</v>
      </c>
      <c r="Y232" s="3">
        <v>184631</v>
      </c>
      <c r="Z232" s="4">
        <v>184630</v>
      </c>
      <c r="AA232" s="4">
        <v>184630</v>
      </c>
      <c r="AB232" s="4">
        <v>184630</v>
      </c>
      <c r="AC232" s="4">
        <v>184631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932927</v>
      </c>
      <c r="AI232" s="4">
        <v>1117558</v>
      </c>
      <c r="AJ232" s="4">
        <v>1302188</v>
      </c>
      <c r="AK232" s="4">
        <v>1486818</v>
      </c>
      <c r="AL232" s="4">
        <v>1671448</v>
      </c>
      <c r="AM232" s="4">
        <v>1856079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14815</v>
      </c>
      <c r="H233" s="1">
        <v>0</v>
      </c>
      <c r="I233" s="3">
        <v>3444622</v>
      </c>
      <c r="J233" s="3">
        <v>3429807</v>
      </c>
      <c r="K233" s="3">
        <v>3429807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2632381</v>
      </c>
      <c r="S233" s="3">
        <v>2632381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341993</v>
      </c>
      <c r="Y233" s="3">
        <v>341993</v>
      </c>
      <c r="Z233" s="4">
        <v>341993</v>
      </c>
      <c r="AA233" s="4">
        <v>341993</v>
      </c>
      <c r="AB233" s="4">
        <v>341993</v>
      </c>
      <c r="AC233" s="4">
        <v>341994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1719841</v>
      </c>
      <c r="AI233" s="4">
        <v>2061834</v>
      </c>
      <c r="AJ233" s="4">
        <v>2403827</v>
      </c>
      <c r="AK233" s="4">
        <v>2745820</v>
      </c>
      <c r="AL233" s="4">
        <v>3087813</v>
      </c>
      <c r="AM233" s="4">
        <v>3429807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53689</v>
      </c>
      <c r="H234" s="1">
        <v>0</v>
      </c>
      <c r="I234" s="3">
        <v>12399751</v>
      </c>
      <c r="J234" s="3">
        <v>12346062</v>
      </c>
      <c r="K234" s="3">
        <v>12346062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9625742</v>
      </c>
      <c r="S234" s="3">
        <v>9625742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1231027</v>
      </c>
      <c r="Y234" s="3">
        <v>1231027</v>
      </c>
      <c r="Z234" s="4">
        <v>1231027</v>
      </c>
      <c r="AA234" s="4">
        <v>1231027</v>
      </c>
      <c r="AB234" s="4">
        <v>1231027</v>
      </c>
      <c r="AC234" s="4">
        <v>1231027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6190927</v>
      </c>
      <c r="AI234" s="4">
        <v>7421954</v>
      </c>
      <c r="AJ234" s="4">
        <v>8652981</v>
      </c>
      <c r="AK234" s="4">
        <v>9884008</v>
      </c>
      <c r="AL234" s="4">
        <v>11115035</v>
      </c>
      <c r="AM234" s="4">
        <v>12346062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45637</v>
      </c>
      <c r="H235" s="1">
        <v>0</v>
      </c>
      <c r="I235" s="3">
        <v>14361564</v>
      </c>
      <c r="J235" s="3">
        <v>14315927</v>
      </c>
      <c r="K235" s="3">
        <v>14315927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11939443</v>
      </c>
      <c r="S235" s="3">
        <v>11939443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1428551</v>
      </c>
      <c r="Y235" s="3">
        <v>1428551</v>
      </c>
      <c r="Z235" s="4">
        <v>1428550</v>
      </c>
      <c r="AA235" s="4">
        <v>1428550</v>
      </c>
      <c r="AB235" s="4">
        <v>1428550</v>
      </c>
      <c r="AC235" s="4">
        <v>1428551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7173175</v>
      </c>
      <c r="AI235" s="4">
        <v>8601726</v>
      </c>
      <c r="AJ235" s="4">
        <v>10030276</v>
      </c>
      <c r="AK235" s="4">
        <v>11458826</v>
      </c>
      <c r="AL235" s="4">
        <v>12887376</v>
      </c>
      <c r="AM235" s="4">
        <v>14315927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131616</v>
      </c>
      <c r="H236" s="1">
        <v>0</v>
      </c>
      <c r="I236" s="3">
        <v>31739685</v>
      </c>
      <c r="J236" s="3">
        <v>31608069</v>
      </c>
      <c r="K236" s="3">
        <v>31608069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25414462</v>
      </c>
      <c r="S236" s="3">
        <v>25414462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3152032</v>
      </c>
      <c r="Y236" s="3">
        <v>3152032</v>
      </c>
      <c r="Z236" s="4">
        <v>3152032</v>
      </c>
      <c r="AA236" s="4">
        <v>3152032</v>
      </c>
      <c r="AB236" s="4">
        <v>3152032</v>
      </c>
      <c r="AC236" s="4">
        <v>3152033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15847908</v>
      </c>
      <c r="AI236" s="4">
        <v>18999940</v>
      </c>
      <c r="AJ236" s="4">
        <v>22151972</v>
      </c>
      <c r="AK236" s="4">
        <v>25304004</v>
      </c>
      <c r="AL236" s="4">
        <v>28456036</v>
      </c>
      <c r="AM236" s="4">
        <v>31608069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16313</v>
      </c>
      <c r="H237" s="1">
        <v>0</v>
      </c>
      <c r="I237" s="3">
        <v>4467421</v>
      </c>
      <c r="J237" s="3">
        <v>4451108</v>
      </c>
      <c r="K237" s="3">
        <v>4451108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3614506</v>
      </c>
      <c r="S237" s="3">
        <v>3614506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444023</v>
      </c>
      <c r="Y237" s="3">
        <v>444023</v>
      </c>
      <c r="Z237" s="4">
        <v>444024</v>
      </c>
      <c r="AA237" s="4">
        <v>444024</v>
      </c>
      <c r="AB237" s="4">
        <v>444024</v>
      </c>
      <c r="AC237" s="4">
        <v>444022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2230991</v>
      </c>
      <c r="AI237" s="4">
        <v>2675014</v>
      </c>
      <c r="AJ237" s="4">
        <v>3119038</v>
      </c>
      <c r="AK237" s="4">
        <v>3563062</v>
      </c>
      <c r="AL237" s="4">
        <v>4007086</v>
      </c>
      <c r="AM237" s="4">
        <v>4451108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16567</v>
      </c>
      <c r="H238" s="1">
        <v>0</v>
      </c>
      <c r="I238" s="3">
        <v>2266431</v>
      </c>
      <c r="J238" s="3">
        <v>2249864</v>
      </c>
      <c r="K238" s="3">
        <v>2249864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1287484</v>
      </c>
      <c r="S238" s="3">
        <v>1287484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223882</v>
      </c>
      <c r="Y238" s="3">
        <v>223882</v>
      </c>
      <c r="Z238" s="4">
        <v>223882</v>
      </c>
      <c r="AA238" s="4">
        <v>223882</v>
      </c>
      <c r="AB238" s="4">
        <v>223882</v>
      </c>
      <c r="AC238" s="4">
        <v>223882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1130454</v>
      </c>
      <c r="AI238" s="4">
        <v>1354336</v>
      </c>
      <c r="AJ238" s="4">
        <v>1578218</v>
      </c>
      <c r="AK238" s="4">
        <v>1802100</v>
      </c>
      <c r="AL238" s="4">
        <v>2025982</v>
      </c>
      <c r="AM238" s="4">
        <v>2249864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18266</v>
      </c>
      <c r="H239" s="1">
        <v>0</v>
      </c>
      <c r="I239" s="3">
        <v>5521085</v>
      </c>
      <c r="J239" s="3">
        <v>5502819</v>
      </c>
      <c r="K239" s="3">
        <v>5502819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4590960</v>
      </c>
      <c r="S239" s="3">
        <v>4590960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549064</v>
      </c>
      <c r="Y239" s="3">
        <v>549064</v>
      </c>
      <c r="Z239" s="4">
        <v>549064</v>
      </c>
      <c r="AA239" s="4">
        <v>549064</v>
      </c>
      <c r="AB239" s="4">
        <v>549064</v>
      </c>
      <c r="AC239" s="4">
        <v>549063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2757500</v>
      </c>
      <c r="AI239" s="4">
        <v>3306564</v>
      </c>
      <c r="AJ239" s="4">
        <v>3855628</v>
      </c>
      <c r="AK239" s="4">
        <v>4404692</v>
      </c>
      <c r="AL239" s="4">
        <v>4953756</v>
      </c>
      <c r="AM239" s="4">
        <v>5502819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25690</v>
      </c>
      <c r="H240" s="1">
        <v>0</v>
      </c>
      <c r="I240" s="3">
        <v>6686015</v>
      </c>
      <c r="J240" s="3">
        <v>6660325</v>
      </c>
      <c r="K240" s="3">
        <v>6660325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5341071</v>
      </c>
      <c r="S240" s="3">
        <v>5341071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664320</v>
      </c>
      <c r="Y240" s="3">
        <v>664320</v>
      </c>
      <c r="Z240" s="4">
        <v>664319</v>
      </c>
      <c r="AA240" s="4">
        <v>664319</v>
      </c>
      <c r="AB240" s="4">
        <v>664319</v>
      </c>
      <c r="AC240" s="4">
        <v>664320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3338728</v>
      </c>
      <c r="AI240" s="4">
        <v>4003048</v>
      </c>
      <c r="AJ240" s="4">
        <v>4667367</v>
      </c>
      <c r="AK240" s="4">
        <v>5331686</v>
      </c>
      <c r="AL240" s="4">
        <v>5996005</v>
      </c>
      <c r="AM240" s="4">
        <v>6660325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14449</v>
      </c>
      <c r="H241" s="1">
        <v>0</v>
      </c>
      <c r="I241" s="3">
        <v>2430493</v>
      </c>
      <c r="J241" s="3">
        <v>2416044</v>
      </c>
      <c r="K241" s="3">
        <v>2416044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1633321</v>
      </c>
      <c r="S241" s="3">
        <v>1633321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240641</v>
      </c>
      <c r="Y241" s="3">
        <v>240641</v>
      </c>
      <c r="Z241" s="4">
        <v>240642</v>
      </c>
      <c r="AA241" s="4">
        <v>240642</v>
      </c>
      <c r="AB241" s="4">
        <v>240642</v>
      </c>
      <c r="AC241" s="4">
        <v>240640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1212837</v>
      </c>
      <c r="AI241" s="4">
        <v>1453478</v>
      </c>
      <c r="AJ241" s="4">
        <v>1694120</v>
      </c>
      <c r="AK241" s="4">
        <v>1934762</v>
      </c>
      <c r="AL241" s="4">
        <v>2175404</v>
      </c>
      <c r="AM241" s="4">
        <v>2416044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26016</v>
      </c>
      <c r="H242" s="1">
        <v>0</v>
      </c>
      <c r="I242" s="3">
        <v>6877163</v>
      </c>
      <c r="J242" s="3">
        <v>6851147</v>
      </c>
      <c r="K242" s="3">
        <v>6851147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5470433</v>
      </c>
      <c r="S242" s="3">
        <v>5470433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683381</v>
      </c>
      <c r="Y242" s="3">
        <v>683381</v>
      </c>
      <c r="Z242" s="4">
        <v>683380</v>
      </c>
      <c r="AA242" s="4">
        <v>683380</v>
      </c>
      <c r="AB242" s="4">
        <v>683380</v>
      </c>
      <c r="AC242" s="4">
        <v>683381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3434245</v>
      </c>
      <c r="AI242" s="4">
        <v>4117626</v>
      </c>
      <c r="AJ242" s="4">
        <v>4801006</v>
      </c>
      <c r="AK242" s="4">
        <v>5484386</v>
      </c>
      <c r="AL242" s="4">
        <v>6167766</v>
      </c>
      <c r="AM242" s="4">
        <v>6851147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7717</v>
      </c>
      <c r="H243" s="1">
        <v>0</v>
      </c>
      <c r="I243" s="3">
        <v>1221522</v>
      </c>
      <c r="J243" s="3">
        <v>1213805</v>
      </c>
      <c r="K243" s="3">
        <v>1213805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762457</v>
      </c>
      <c r="S243" s="3">
        <v>762457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120866</v>
      </c>
      <c r="Y243" s="3">
        <v>120866</v>
      </c>
      <c r="Z243" s="4">
        <v>120866</v>
      </c>
      <c r="AA243" s="4">
        <v>120866</v>
      </c>
      <c r="AB243" s="4">
        <v>120866</v>
      </c>
      <c r="AC243" s="4">
        <v>120867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609474</v>
      </c>
      <c r="AI243" s="4">
        <v>730340</v>
      </c>
      <c r="AJ243" s="4">
        <v>851206</v>
      </c>
      <c r="AK243" s="4">
        <v>972072</v>
      </c>
      <c r="AL243" s="4">
        <v>1092938</v>
      </c>
      <c r="AM243" s="4">
        <v>1213805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8373</v>
      </c>
      <c r="H244" s="1">
        <v>0</v>
      </c>
      <c r="I244" s="3">
        <v>1273296</v>
      </c>
      <c r="J244" s="3">
        <v>1264923</v>
      </c>
      <c r="K244" s="3">
        <v>1264923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756134</v>
      </c>
      <c r="S244" s="3">
        <v>756134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125934</v>
      </c>
      <c r="Y244" s="3">
        <v>125934</v>
      </c>
      <c r="Z244" s="4">
        <v>125934</v>
      </c>
      <c r="AA244" s="4">
        <v>125934</v>
      </c>
      <c r="AB244" s="4">
        <v>125934</v>
      </c>
      <c r="AC244" s="4">
        <v>125933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635254</v>
      </c>
      <c r="AI244" s="4">
        <v>761188</v>
      </c>
      <c r="AJ244" s="4">
        <v>887122</v>
      </c>
      <c r="AK244" s="4">
        <v>1013056</v>
      </c>
      <c r="AL244" s="4">
        <v>1138990</v>
      </c>
      <c r="AM244" s="4">
        <v>1264923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20675</v>
      </c>
      <c r="H245" s="1">
        <v>0</v>
      </c>
      <c r="I245" s="3">
        <v>5526898</v>
      </c>
      <c r="J245" s="3">
        <v>5506223</v>
      </c>
      <c r="K245" s="3">
        <v>5506223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4279841</v>
      </c>
      <c r="S245" s="3">
        <v>4279841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549244</v>
      </c>
      <c r="Y245" s="3">
        <v>549244</v>
      </c>
      <c r="Z245" s="4">
        <v>549244</v>
      </c>
      <c r="AA245" s="4">
        <v>549244</v>
      </c>
      <c r="AB245" s="4">
        <v>549244</v>
      </c>
      <c r="AC245" s="4">
        <v>549243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2760004</v>
      </c>
      <c r="AI245" s="4">
        <v>3309248</v>
      </c>
      <c r="AJ245" s="4">
        <v>3858492</v>
      </c>
      <c r="AK245" s="4">
        <v>4407736</v>
      </c>
      <c r="AL245" s="4">
        <v>4956980</v>
      </c>
      <c r="AM245" s="4">
        <v>5506223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24319</v>
      </c>
      <c r="H246" s="3">
        <v>0</v>
      </c>
      <c r="I246" s="3">
        <v>5995516</v>
      </c>
      <c r="J246" s="3">
        <v>5971197</v>
      </c>
      <c r="K246" s="3">
        <v>5971197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4679476</v>
      </c>
      <c r="S246" s="3">
        <v>4679476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595498</v>
      </c>
      <c r="Y246" s="3">
        <v>595498</v>
      </c>
      <c r="Z246" s="4">
        <v>595498</v>
      </c>
      <c r="AA246" s="4">
        <v>595498</v>
      </c>
      <c r="AB246" s="4">
        <v>595498</v>
      </c>
      <c r="AC246" s="4">
        <v>595499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2993706</v>
      </c>
      <c r="AI246" s="4">
        <v>3589204</v>
      </c>
      <c r="AJ246" s="4">
        <v>4184702</v>
      </c>
      <c r="AK246" s="4">
        <v>4780200</v>
      </c>
      <c r="AL246" s="4">
        <v>5375698</v>
      </c>
      <c r="AM246" s="4">
        <v>5971197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10089</v>
      </c>
      <c r="H247" s="1">
        <v>0</v>
      </c>
      <c r="I247" s="3">
        <v>2255702</v>
      </c>
      <c r="J247" s="3">
        <v>2245613</v>
      </c>
      <c r="K247" s="3">
        <v>2245613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1702209</v>
      </c>
      <c r="S247" s="3">
        <v>1702209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223889</v>
      </c>
      <c r="Y247" s="3">
        <v>223889</v>
      </c>
      <c r="Z247" s="4">
        <v>223889</v>
      </c>
      <c r="AA247" s="4">
        <v>223889</v>
      </c>
      <c r="AB247" s="4">
        <v>223889</v>
      </c>
      <c r="AC247" s="4">
        <v>223888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1126169</v>
      </c>
      <c r="AI247" s="4">
        <v>1350058</v>
      </c>
      <c r="AJ247" s="4">
        <v>1573947</v>
      </c>
      <c r="AK247" s="4">
        <v>1797836</v>
      </c>
      <c r="AL247" s="4">
        <v>2021725</v>
      </c>
      <c r="AM247" s="4">
        <v>2245613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5622</v>
      </c>
      <c r="H248" s="3">
        <v>0</v>
      </c>
      <c r="I248" s="3">
        <v>1388697</v>
      </c>
      <c r="J248" s="3">
        <v>1383075</v>
      </c>
      <c r="K248" s="3">
        <v>1383075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1101892</v>
      </c>
      <c r="S248" s="3">
        <v>1101892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137933</v>
      </c>
      <c r="Y248" s="3">
        <v>137933</v>
      </c>
      <c r="Z248" s="4">
        <v>137932</v>
      </c>
      <c r="AA248" s="4">
        <v>137932</v>
      </c>
      <c r="AB248" s="4">
        <v>137932</v>
      </c>
      <c r="AC248" s="4">
        <v>137933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693413</v>
      </c>
      <c r="AI248" s="4">
        <v>831346</v>
      </c>
      <c r="AJ248" s="4">
        <v>969278</v>
      </c>
      <c r="AK248" s="4">
        <v>1107210</v>
      </c>
      <c r="AL248" s="4">
        <v>1245142</v>
      </c>
      <c r="AM248" s="4">
        <v>1383075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14697</v>
      </c>
      <c r="H249" s="1">
        <v>0</v>
      </c>
      <c r="I249" s="3">
        <v>3054488</v>
      </c>
      <c r="J249" s="3">
        <v>3039791</v>
      </c>
      <c r="K249" s="3">
        <v>3039791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2267342</v>
      </c>
      <c r="S249" s="3">
        <v>2267342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302999</v>
      </c>
      <c r="Y249" s="3">
        <v>302999</v>
      </c>
      <c r="Z249" s="4">
        <v>302999</v>
      </c>
      <c r="AA249" s="4">
        <v>302999</v>
      </c>
      <c r="AB249" s="4">
        <v>302999</v>
      </c>
      <c r="AC249" s="4">
        <v>303000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1524795</v>
      </c>
      <c r="AI249" s="4">
        <v>1827794</v>
      </c>
      <c r="AJ249" s="4">
        <v>2130793</v>
      </c>
      <c r="AK249" s="4">
        <v>2433792</v>
      </c>
      <c r="AL249" s="4">
        <v>2736791</v>
      </c>
      <c r="AM249" s="4">
        <v>3039791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26990</v>
      </c>
      <c r="H250" s="1">
        <v>0</v>
      </c>
      <c r="I250" s="3">
        <v>3673334</v>
      </c>
      <c r="J250" s="3">
        <v>3646344</v>
      </c>
      <c r="K250" s="3">
        <v>3646344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2153044</v>
      </c>
      <c r="S250" s="3">
        <v>2153044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362835</v>
      </c>
      <c r="Y250" s="3">
        <v>362835</v>
      </c>
      <c r="Z250" s="4">
        <v>362836</v>
      </c>
      <c r="AA250" s="4">
        <v>362836</v>
      </c>
      <c r="AB250" s="4">
        <v>362836</v>
      </c>
      <c r="AC250" s="4">
        <v>362834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1832167</v>
      </c>
      <c r="AI250" s="4">
        <v>2195002</v>
      </c>
      <c r="AJ250" s="4">
        <v>2557838</v>
      </c>
      <c r="AK250" s="4">
        <v>2920674</v>
      </c>
      <c r="AL250" s="4">
        <v>3283510</v>
      </c>
      <c r="AM250" s="4">
        <v>3646344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9286</v>
      </c>
      <c r="H251" s="1">
        <v>0</v>
      </c>
      <c r="I251" s="3">
        <v>2025967</v>
      </c>
      <c r="J251" s="3">
        <v>2016681</v>
      </c>
      <c r="K251" s="3">
        <v>2016681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1516284</v>
      </c>
      <c r="S251" s="3">
        <v>1516284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201049</v>
      </c>
      <c r="Y251" s="3">
        <v>201049</v>
      </c>
      <c r="Z251" s="4">
        <v>201049</v>
      </c>
      <c r="AA251" s="4">
        <v>201049</v>
      </c>
      <c r="AB251" s="4">
        <v>201049</v>
      </c>
      <c r="AC251" s="4">
        <v>201048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1011437</v>
      </c>
      <c r="AI251" s="4">
        <v>1212486</v>
      </c>
      <c r="AJ251" s="4">
        <v>1413535</v>
      </c>
      <c r="AK251" s="4">
        <v>1614584</v>
      </c>
      <c r="AL251" s="4">
        <v>1815633</v>
      </c>
      <c r="AM251" s="4">
        <v>2016681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6249</v>
      </c>
      <c r="H252" s="1">
        <v>0</v>
      </c>
      <c r="I252" s="3">
        <v>1202199</v>
      </c>
      <c r="J252" s="3">
        <v>1195950</v>
      </c>
      <c r="K252" s="3">
        <v>1195950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899288</v>
      </c>
      <c r="S252" s="3">
        <v>899288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119178</v>
      </c>
      <c r="Y252" s="3">
        <v>119178</v>
      </c>
      <c r="Z252" s="4">
        <v>119179</v>
      </c>
      <c r="AA252" s="4">
        <v>119179</v>
      </c>
      <c r="AB252" s="4">
        <v>119179</v>
      </c>
      <c r="AC252" s="4">
        <v>119177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600058</v>
      </c>
      <c r="AI252" s="4">
        <v>719236</v>
      </c>
      <c r="AJ252" s="4">
        <v>838415</v>
      </c>
      <c r="AK252" s="4">
        <v>957594</v>
      </c>
      <c r="AL252" s="4">
        <v>1076773</v>
      </c>
      <c r="AM252" s="4">
        <v>1195950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34770</v>
      </c>
      <c r="H253" s="1">
        <v>0</v>
      </c>
      <c r="I253" s="3">
        <v>7442850</v>
      </c>
      <c r="J253" s="3">
        <v>7408080</v>
      </c>
      <c r="K253" s="3">
        <v>7408080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5593727</v>
      </c>
      <c r="S253" s="3">
        <v>5593727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738490</v>
      </c>
      <c r="Y253" s="3">
        <v>738490</v>
      </c>
      <c r="Z253" s="4">
        <v>738490</v>
      </c>
      <c r="AA253" s="4">
        <v>738490</v>
      </c>
      <c r="AB253" s="4">
        <v>738490</v>
      </c>
      <c r="AC253" s="4">
        <v>738490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3715630</v>
      </c>
      <c r="AI253" s="4">
        <v>4454120</v>
      </c>
      <c r="AJ253" s="4">
        <v>5192610</v>
      </c>
      <c r="AK253" s="4">
        <v>5931100</v>
      </c>
      <c r="AL253" s="4">
        <v>6669590</v>
      </c>
      <c r="AM253" s="4">
        <v>7408080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6415</v>
      </c>
      <c r="H254" s="1">
        <v>0</v>
      </c>
      <c r="I254" s="3">
        <v>1515580</v>
      </c>
      <c r="J254" s="3">
        <v>1509165</v>
      </c>
      <c r="K254" s="3">
        <v>1509165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1136696</v>
      </c>
      <c r="S254" s="3">
        <v>1136696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150489</v>
      </c>
      <c r="Y254" s="3">
        <v>150489</v>
      </c>
      <c r="Z254" s="4">
        <v>150489</v>
      </c>
      <c r="AA254" s="4">
        <v>150489</v>
      </c>
      <c r="AB254" s="4">
        <v>150489</v>
      </c>
      <c r="AC254" s="4">
        <v>150488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756721</v>
      </c>
      <c r="AI254" s="4">
        <v>907210</v>
      </c>
      <c r="AJ254" s="4">
        <v>1057699</v>
      </c>
      <c r="AK254" s="4">
        <v>1208188</v>
      </c>
      <c r="AL254" s="4">
        <v>1358677</v>
      </c>
      <c r="AM254" s="4">
        <v>1509165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18238</v>
      </c>
      <c r="H255" s="1">
        <v>0</v>
      </c>
      <c r="I255" s="3">
        <v>4074732</v>
      </c>
      <c r="J255" s="3">
        <v>4056494</v>
      </c>
      <c r="K255" s="3">
        <v>4056494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3017377</v>
      </c>
      <c r="S255" s="3">
        <v>3017377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404434</v>
      </c>
      <c r="Y255" s="3">
        <v>404434</v>
      </c>
      <c r="Z255" s="4">
        <v>404434</v>
      </c>
      <c r="AA255" s="4">
        <v>404434</v>
      </c>
      <c r="AB255" s="4">
        <v>404434</v>
      </c>
      <c r="AC255" s="4">
        <v>404432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2034326</v>
      </c>
      <c r="AI255" s="4">
        <v>2438760</v>
      </c>
      <c r="AJ255" s="4">
        <v>2843194</v>
      </c>
      <c r="AK255" s="4">
        <v>3247628</v>
      </c>
      <c r="AL255" s="4">
        <v>3652062</v>
      </c>
      <c r="AM255" s="4">
        <v>4056494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27507</v>
      </c>
      <c r="H256" s="1">
        <v>0</v>
      </c>
      <c r="I256" s="3">
        <v>7271886</v>
      </c>
      <c r="J256" s="3">
        <v>7244379</v>
      </c>
      <c r="K256" s="3">
        <v>7244379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5768990</v>
      </c>
      <c r="S256" s="3">
        <v>5768990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722604</v>
      </c>
      <c r="Y256" s="3">
        <v>722604</v>
      </c>
      <c r="Z256" s="4">
        <v>722604</v>
      </c>
      <c r="AA256" s="4">
        <v>722604</v>
      </c>
      <c r="AB256" s="4">
        <v>722604</v>
      </c>
      <c r="AC256" s="4">
        <v>722603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3631360</v>
      </c>
      <c r="AI256" s="4">
        <v>4353964</v>
      </c>
      <c r="AJ256" s="4">
        <v>5076568</v>
      </c>
      <c r="AK256" s="4">
        <v>5799172</v>
      </c>
      <c r="AL256" s="4">
        <v>6521776</v>
      </c>
      <c r="AM256" s="4">
        <v>7244379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25507</v>
      </c>
      <c r="H257" s="1">
        <v>0</v>
      </c>
      <c r="I257" s="3">
        <v>6715440</v>
      </c>
      <c r="J257" s="3">
        <v>6689933</v>
      </c>
      <c r="K257" s="3">
        <v>6689933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5280624</v>
      </c>
      <c r="S257" s="3">
        <v>5280624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667293</v>
      </c>
      <c r="Y257" s="3">
        <v>667293</v>
      </c>
      <c r="Z257" s="4">
        <v>667293</v>
      </c>
      <c r="AA257" s="4">
        <v>667293</v>
      </c>
      <c r="AB257" s="4">
        <v>667293</v>
      </c>
      <c r="AC257" s="4">
        <v>667292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3353469</v>
      </c>
      <c r="AI257" s="4">
        <v>4020762</v>
      </c>
      <c r="AJ257" s="4">
        <v>4688055</v>
      </c>
      <c r="AK257" s="4">
        <v>5355348</v>
      </c>
      <c r="AL257" s="4">
        <v>6022641</v>
      </c>
      <c r="AM257" s="4">
        <v>6689933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17787</v>
      </c>
      <c r="H258" s="1">
        <v>0</v>
      </c>
      <c r="I258" s="3">
        <v>4216290</v>
      </c>
      <c r="J258" s="3">
        <v>4198503</v>
      </c>
      <c r="K258" s="3">
        <v>4198503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3211007</v>
      </c>
      <c r="S258" s="3">
        <v>3211007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418665</v>
      </c>
      <c r="Y258" s="3">
        <v>418665</v>
      </c>
      <c r="Z258" s="4">
        <v>418664</v>
      </c>
      <c r="AA258" s="4">
        <v>418664</v>
      </c>
      <c r="AB258" s="4">
        <v>418664</v>
      </c>
      <c r="AC258" s="4">
        <v>418665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2105181</v>
      </c>
      <c r="AI258" s="4">
        <v>2523846</v>
      </c>
      <c r="AJ258" s="4">
        <v>2942510</v>
      </c>
      <c r="AK258" s="4">
        <v>3361174</v>
      </c>
      <c r="AL258" s="4">
        <v>3779838</v>
      </c>
      <c r="AM258" s="4">
        <v>4198503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9281</v>
      </c>
      <c r="H259" s="1">
        <v>0</v>
      </c>
      <c r="I259" s="3">
        <v>2311787</v>
      </c>
      <c r="J259" s="3">
        <v>2302506</v>
      </c>
      <c r="K259" s="3">
        <v>2302506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1779123</v>
      </c>
      <c r="S259" s="3">
        <v>1779123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229632</v>
      </c>
      <c r="Y259" s="3">
        <v>229632</v>
      </c>
      <c r="Z259" s="4">
        <v>229632</v>
      </c>
      <c r="AA259" s="4">
        <v>229632</v>
      </c>
      <c r="AB259" s="4">
        <v>229632</v>
      </c>
      <c r="AC259" s="4">
        <v>229630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1154348</v>
      </c>
      <c r="AI259" s="4">
        <v>1383980</v>
      </c>
      <c r="AJ259" s="4">
        <v>1613612</v>
      </c>
      <c r="AK259" s="4">
        <v>1843244</v>
      </c>
      <c r="AL259" s="4">
        <v>2072876</v>
      </c>
      <c r="AM259" s="4">
        <v>2302506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13814</v>
      </c>
      <c r="H260" s="3">
        <v>0</v>
      </c>
      <c r="I260" s="3">
        <v>3617773</v>
      </c>
      <c r="J260" s="3">
        <v>3603959</v>
      </c>
      <c r="K260" s="3">
        <v>3603959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2889456</v>
      </c>
      <c r="S260" s="3">
        <v>2889456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359475</v>
      </c>
      <c r="Y260" s="3">
        <v>359475</v>
      </c>
      <c r="Z260" s="4">
        <v>359475</v>
      </c>
      <c r="AA260" s="4">
        <v>359475</v>
      </c>
      <c r="AB260" s="4">
        <v>359475</v>
      </c>
      <c r="AC260" s="4">
        <v>359476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1806583</v>
      </c>
      <c r="AI260" s="4">
        <v>2166058</v>
      </c>
      <c r="AJ260" s="4">
        <v>2525533</v>
      </c>
      <c r="AK260" s="4">
        <v>2885008</v>
      </c>
      <c r="AL260" s="4">
        <v>3244483</v>
      </c>
      <c r="AM260" s="4">
        <v>3603959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35608</v>
      </c>
      <c r="H261" s="1">
        <v>0</v>
      </c>
      <c r="I261" s="3">
        <v>9333653</v>
      </c>
      <c r="J261" s="3">
        <v>9298045</v>
      </c>
      <c r="K261" s="3">
        <v>9298045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7258078</v>
      </c>
      <c r="S261" s="3">
        <v>7258078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927431</v>
      </c>
      <c r="Y261" s="3">
        <v>927431</v>
      </c>
      <c r="Z261" s="4">
        <v>927431</v>
      </c>
      <c r="AA261" s="4">
        <v>927431</v>
      </c>
      <c r="AB261" s="4">
        <v>927431</v>
      </c>
      <c r="AC261" s="4">
        <v>927430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4660891</v>
      </c>
      <c r="AI261" s="4">
        <v>5588322</v>
      </c>
      <c r="AJ261" s="4">
        <v>6515753</v>
      </c>
      <c r="AK261" s="4">
        <v>7443184</v>
      </c>
      <c r="AL261" s="4">
        <v>8370615</v>
      </c>
      <c r="AM261" s="4">
        <v>9298045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371825</v>
      </c>
      <c r="H262" s="1">
        <v>0</v>
      </c>
      <c r="I262" s="3">
        <v>120915914</v>
      </c>
      <c r="J262" s="3">
        <v>120544089</v>
      </c>
      <c r="K262" s="3">
        <v>120544089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101747729</v>
      </c>
      <c r="S262" s="3">
        <v>101747729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12029621</v>
      </c>
      <c r="Y262" s="3">
        <v>12029621</v>
      </c>
      <c r="Z262" s="4">
        <v>12029621</v>
      </c>
      <c r="AA262" s="4">
        <v>12029621</v>
      </c>
      <c r="AB262" s="4">
        <v>12029621</v>
      </c>
      <c r="AC262" s="4">
        <v>12029620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60395985</v>
      </c>
      <c r="AI262" s="4">
        <v>72425606</v>
      </c>
      <c r="AJ262" s="4">
        <v>84455227</v>
      </c>
      <c r="AK262" s="4">
        <v>96484848</v>
      </c>
      <c r="AL262" s="4">
        <v>108514469</v>
      </c>
      <c r="AM262" s="4">
        <v>120544089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11623</v>
      </c>
      <c r="H263" s="3">
        <v>0</v>
      </c>
      <c r="I263" s="3">
        <v>2590039</v>
      </c>
      <c r="J263" s="3">
        <v>2578416</v>
      </c>
      <c r="K263" s="3">
        <v>2578416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1909049</v>
      </c>
      <c r="S263" s="3">
        <v>1909049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257067</v>
      </c>
      <c r="Y263" s="3">
        <v>257067</v>
      </c>
      <c r="Z263" s="4">
        <v>257067</v>
      </c>
      <c r="AA263" s="4">
        <v>257067</v>
      </c>
      <c r="AB263" s="4">
        <v>257067</v>
      </c>
      <c r="AC263" s="4">
        <v>257065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1293083</v>
      </c>
      <c r="AI263" s="4">
        <v>1550150</v>
      </c>
      <c r="AJ263" s="4">
        <v>1807217</v>
      </c>
      <c r="AK263" s="4">
        <v>2064284</v>
      </c>
      <c r="AL263" s="4">
        <v>2321351</v>
      </c>
      <c r="AM263" s="4">
        <v>2578416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23363</v>
      </c>
      <c r="H264" s="1">
        <v>0</v>
      </c>
      <c r="I264" s="3">
        <v>5062752</v>
      </c>
      <c r="J264" s="3">
        <v>5039389</v>
      </c>
      <c r="K264" s="3">
        <v>5039389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3784730</v>
      </c>
      <c r="S264" s="3">
        <v>3784730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502382</v>
      </c>
      <c r="Y264" s="3">
        <v>502382</v>
      </c>
      <c r="Z264" s="4">
        <v>502381</v>
      </c>
      <c r="AA264" s="4">
        <v>502381</v>
      </c>
      <c r="AB264" s="4">
        <v>502381</v>
      </c>
      <c r="AC264" s="4">
        <v>502382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2527482</v>
      </c>
      <c r="AI264" s="4">
        <v>3029864</v>
      </c>
      <c r="AJ264" s="4">
        <v>3532245</v>
      </c>
      <c r="AK264" s="4">
        <v>4034626</v>
      </c>
      <c r="AL264" s="4">
        <v>4537007</v>
      </c>
      <c r="AM264" s="4">
        <v>5039389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35490</v>
      </c>
      <c r="H265" s="1">
        <v>0</v>
      </c>
      <c r="I265" s="3">
        <v>8403042</v>
      </c>
      <c r="J265" s="3">
        <v>8367552</v>
      </c>
      <c r="K265" s="3">
        <v>8367552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6709272</v>
      </c>
      <c r="S265" s="3">
        <v>6709272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834389</v>
      </c>
      <c r="Y265" s="3">
        <v>834389</v>
      </c>
      <c r="Z265" s="4">
        <v>834390</v>
      </c>
      <c r="AA265" s="4">
        <v>834390</v>
      </c>
      <c r="AB265" s="4">
        <v>834390</v>
      </c>
      <c r="AC265" s="4">
        <v>834388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4195605</v>
      </c>
      <c r="AI265" s="4">
        <v>5029994</v>
      </c>
      <c r="AJ265" s="4">
        <v>5864384</v>
      </c>
      <c r="AK265" s="4">
        <v>6698774</v>
      </c>
      <c r="AL265" s="4">
        <v>7533164</v>
      </c>
      <c r="AM265" s="4">
        <v>8367552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13472</v>
      </c>
      <c r="H266" s="3">
        <v>0</v>
      </c>
      <c r="I266" s="3">
        <v>3824559</v>
      </c>
      <c r="J266" s="3">
        <v>3811087</v>
      </c>
      <c r="K266" s="3">
        <v>3811087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3134464</v>
      </c>
      <c r="S266" s="3">
        <v>3134464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380211</v>
      </c>
      <c r="Y266" s="3">
        <v>380211</v>
      </c>
      <c r="Z266" s="4">
        <v>380210</v>
      </c>
      <c r="AA266" s="4">
        <v>380210</v>
      </c>
      <c r="AB266" s="4">
        <v>380210</v>
      </c>
      <c r="AC266" s="4">
        <v>380211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1910035</v>
      </c>
      <c r="AI266" s="4">
        <v>2290246</v>
      </c>
      <c r="AJ266" s="4">
        <v>2670456</v>
      </c>
      <c r="AK266" s="4">
        <v>3050666</v>
      </c>
      <c r="AL266" s="4">
        <v>3430876</v>
      </c>
      <c r="AM266" s="4">
        <v>3811087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15576</v>
      </c>
      <c r="H267" s="1">
        <v>0</v>
      </c>
      <c r="I267" s="3">
        <v>3434288</v>
      </c>
      <c r="J267" s="3">
        <v>3418712</v>
      </c>
      <c r="K267" s="3">
        <v>3418712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2536137</v>
      </c>
      <c r="S267" s="3">
        <v>2536137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340833</v>
      </c>
      <c r="Y267" s="3">
        <v>340833</v>
      </c>
      <c r="Z267" s="4">
        <v>340833</v>
      </c>
      <c r="AA267" s="4">
        <v>340833</v>
      </c>
      <c r="AB267" s="4">
        <v>340833</v>
      </c>
      <c r="AC267" s="4">
        <v>340831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1714549</v>
      </c>
      <c r="AI267" s="4">
        <v>2055382</v>
      </c>
      <c r="AJ267" s="4">
        <v>2396215</v>
      </c>
      <c r="AK267" s="4">
        <v>2737048</v>
      </c>
      <c r="AL267" s="4">
        <v>3077881</v>
      </c>
      <c r="AM267" s="4">
        <v>3418712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13154</v>
      </c>
      <c r="H268" s="3">
        <v>0</v>
      </c>
      <c r="I268" s="3">
        <v>2762169</v>
      </c>
      <c r="J268" s="3">
        <v>2749015</v>
      </c>
      <c r="K268" s="3">
        <v>2749015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2065507</v>
      </c>
      <c r="S268" s="3">
        <v>2065507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274025</v>
      </c>
      <c r="Y268" s="3">
        <v>274025</v>
      </c>
      <c r="Z268" s="4">
        <v>274024</v>
      </c>
      <c r="AA268" s="4">
        <v>274024</v>
      </c>
      <c r="AB268" s="4">
        <v>274024</v>
      </c>
      <c r="AC268" s="4">
        <v>274025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1378893</v>
      </c>
      <c r="AI268" s="4">
        <v>1652918</v>
      </c>
      <c r="AJ268" s="4">
        <v>1926942</v>
      </c>
      <c r="AK268" s="4">
        <v>2200966</v>
      </c>
      <c r="AL268" s="4">
        <v>2474990</v>
      </c>
      <c r="AM268" s="4">
        <v>2749015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5373</v>
      </c>
      <c r="H269" s="1">
        <v>0</v>
      </c>
      <c r="I269" s="3">
        <v>1409324</v>
      </c>
      <c r="J269" s="3">
        <v>1403951</v>
      </c>
      <c r="K269" s="3">
        <v>1403951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1129435</v>
      </c>
      <c r="S269" s="3">
        <v>1129435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140037</v>
      </c>
      <c r="Y269" s="3">
        <v>140037</v>
      </c>
      <c r="Z269" s="4">
        <v>140037</v>
      </c>
      <c r="AA269" s="4">
        <v>140037</v>
      </c>
      <c r="AB269" s="4">
        <v>140037</v>
      </c>
      <c r="AC269" s="4">
        <v>140038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703765</v>
      </c>
      <c r="AI269" s="4">
        <v>843802</v>
      </c>
      <c r="AJ269" s="4">
        <v>983839</v>
      </c>
      <c r="AK269" s="4">
        <v>1123876</v>
      </c>
      <c r="AL269" s="4">
        <v>1263913</v>
      </c>
      <c r="AM269" s="4">
        <v>1403951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37962</v>
      </c>
      <c r="H270" s="1">
        <v>0</v>
      </c>
      <c r="I270" s="3">
        <v>11608768</v>
      </c>
      <c r="J270" s="3">
        <v>11570806</v>
      </c>
      <c r="K270" s="3">
        <v>11570806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9558026</v>
      </c>
      <c r="S270" s="3">
        <v>9558026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1154550</v>
      </c>
      <c r="Y270" s="3">
        <v>1154550</v>
      </c>
      <c r="Z270" s="4">
        <v>1154550</v>
      </c>
      <c r="AA270" s="4">
        <v>1154550</v>
      </c>
      <c r="AB270" s="4">
        <v>1154550</v>
      </c>
      <c r="AC270" s="4">
        <v>1154548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5798058</v>
      </c>
      <c r="AI270" s="4">
        <v>6952608</v>
      </c>
      <c r="AJ270" s="4">
        <v>8107158</v>
      </c>
      <c r="AK270" s="4">
        <v>9261708</v>
      </c>
      <c r="AL270" s="4">
        <v>10416258</v>
      </c>
      <c r="AM270" s="4">
        <v>11570806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12727</v>
      </c>
      <c r="H271" s="1">
        <v>0</v>
      </c>
      <c r="I271" s="3">
        <v>3303144</v>
      </c>
      <c r="J271" s="3">
        <v>3290417</v>
      </c>
      <c r="K271" s="3">
        <v>3290417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2552027</v>
      </c>
      <c r="S271" s="3">
        <v>2552027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328194</v>
      </c>
      <c r="Y271" s="3">
        <v>328194</v>
      </c>
      <c r="Z271" s="4">
        <v>328193</v>
      </c>
      <c r="AA271" s="4">
        <v>328193</v>
      </c>
      <c r="AB271" s="4">
        <v>328193</v>
      </c>
      <c r="AC271" s="4">
        <v>328194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1649450</v>
      </c>
      <c r="AI271" s="4">
        <v>1977644</v>
      </c>
      <c r="AJ271" s="4">
        <v>2305837</v>
      </c>
      <c r="AK271" s="4">
        <v>2634030</v>
      </c>
      <c r="AL271" s="4">
        <v>2962223</v>
      </c>
      <c r="AM271" s="4">
        <v>3290417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173436</v>
      </c>
      <c r="H272" s="1">
        <v>0</v>
      </c>
      <c r="I272" s="3">
        <v>47639589</v>
      </c>
      <c r="J272" s="3">
        <v>47466153</v>
      </c>
      <c r="K272" s="3">
        <v>47466153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39166106</v>
      </c>
      <c r="S272" s="3">
        <v>39166106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4735053</v>
      </c>
      <c r="Y272" s="3">
        <v>4735053</v>
      </c>
      <c r="Z272" s="4">
        <v>4735053</v>
      </c>
      <c r="AA272" s="4">
        <v>4735053</v>
      </c>
      <c r="AB272" s="4">
        <v>4735053</v>
      </c>
      <c r="AC272" s="4">
        <v>4735052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23790889</v>
      </c>
      <c r="AI272" s="4">
        <v>28525942</v>
      </c>
      <c r="AJ272" s="4">
        <v>33260995</v>
      </c>
      <c r="AK272" s="4">
        <v>37996048</v>
      </c>
      <c r="AL272" s="4">
        <v>42731101</v>
      </c>
      <c r="AM272" s="4">
        <v>47466153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49407</v>
      </c>
      <c r="H273" s="1">
        <v>0</v>
      </c>
      <c r="I273" s="3">
        <v>13672978</v>
      </c>
      <c r="J273" s="3">
        <v>13623571</v>
      </c>
      <c r="K273" s="3">
        <v>13623571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10842717</v>
      </c>
      <c r="S273" s="3">
        <v>10842717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1359063</v>
      </c>
      <c r="Y273" s="3">
        <v>1359063</v>
      </c>
      <c r="Z273" s="4">
        <v>1359063</v>
      </c>
      <c r="AA273" s="4">
        <v>1359063</v>
      </c>
      <c r="AB273" s="4">
        <v>1359063</v>
      </c>
      <c r="AC273" s="4">
        <v>1359064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6828255</v>
      </c>
      <c r="AI273" s="4">
        <v>8187318</v>
      </c>
      <c r="AJ273" s="4">
        <v>9546381</v>
      </c>
      <c r="AK273" s="4">
        <v>10905444</v>
      </c>
      <c r="AL273" s="4">
        <v>12264507</v>
      </c>
      <c r="AM273" s="4">
        <v>13623571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29163</v>
      </c>
      <c r="H274" s="1">
        <v>0</v>
      </c>
      <c r="I274" s="3">
        <v>2752042</v>
      </c>
      <c r="J274" s="3">
        <v>2722879</v>
      </c>
      <c r="K274" s="3">
        <v>2722879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1176970</v>
      </c>
      <c r="S274" s="3">
        <v>1176970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270344</v>
      </c>
      <c r="Y274" s="3">
        <v>270344</v>
      </c>
      <c r="Z274" s="4">
        <v>270344</v>
      </c>
      <c r="AA274" s="4">
        <v>270344</v>
      </c>
      <c r="AB274" s="4">
        <v>270344</v>
      </c>
      <c r="AC274" s="4">
        <v>270343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1371160</v>
      </c>
      <c r="AI274" s="4">
        <v>1641504</v>
      </c>
      <c r="AJ274" s="4">
        <v>1911848</v>
      </c>
      <c r="AK274" s="4">
        <v>2182192</v>
      </c>
      <c r="AL274" s="4">
        <v>2452536</v>
      </c>
      <c r="AM274" s="4">
        <v>2722879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10139</v>
      </c>
      <c r="H275" s="1">
        <v>0</v>
      </c>
      <c r="I275" s="3">
        <v>2672058</v>
      </c>
      <c r="J275" s="3">
        <v>2661919</v>
      </c>
      <c r="K275" s="3">
        <v>2661919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2110960</v>
      </c>
      <c r="S275" s="3">
        <v>2110960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265516</v>
      </c>
      <c r="Y275" s="3">
        <v>265516</v>
      </c>
      <c r="Z275" s="4">
        <v>265516</v>
      </c>
      <c r="AA275" s="4">
        <v>265516</v>
      </c>
      <c r="AB275" s="4">
        <v>265516</v>
      </c>
      <c r="AC275" s="4">
        <v>265515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1334340</v>
      </c>
      <c r="AI275" s="4">
        <v>1599856</v>
      </c>
      <c r="AJ275" s="4">
        <v>1865372</v>
      </c>
      <c r="AK275" s="4">
        <v>2130888</v>
      </c>
      <c r="AL275" s="4">
        <v>2396404</v>
      </c>
      <c r="AM275" s="4">
        <v>2661919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4696</v>
      </c>
      <c r="H276" s="1">
        <v>0</v>
      </c>
      <c r="I276" s="3">
        <v>1341713</v>
      </c>
      <c r="J276" s="3">
        <v>1337017</v>
      </c>
      <c r="K276" s="3">
        <v>1337017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1061947</v>
      </c>
      <c r="S276" s="3">
        <v>1061947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133389</v>
      </c>
      <c r="Y276" s="3">
        <v>133389</v>
      </c>
      <c r="Z276" s="4">
        <v>133389</v>
      </c>
      <c r="AA276" s="4">
        <v>133389</v>
      </c>
      <c r="AB276" s="4">
        <v>133389</v>
      </c>
      <c r="AC276" s="4">
        <v>133388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670073</v>
      </c>
      <c r="AI276" s="4">
        <v>803462</v>
      </c>
      <c r="AJ276" s="4">
        <v>936851</v>
      </c>
      <c r="AK276" s="4">
        <v>1070240</v>
      </c>
      <c r="AL276" s="4">
        <v>1203629</v>
      </c>
      <c r="AM276" s="4">
        <v>1337017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15294</v>
      </c>
      <c r="H277" s="3">
        <v>0</v>
      </c>
      <c r="I277" s="3">
        <v>4015360</v>
      </c>
      <c r="J277" s="3">
        <v>4000066</v>
      </c>
      <c r="K277" s="3">
        <v>4000066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3156808</v>
      </c>
      <c r="S277" s="3">
        <v>3156808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398987</v>
      </c>
      <c r="Y277" s="3">
        <v>398987</v>
      </c>
      <c r="Z277" s="4">
        <v>398987</v>
      </c>
      <c r="AA277" s="4">
        <v>398987</v>
      </c>
      <c r="AB277" s="4">
        <v>398987</v>
      </c>
      <c r="AC277" s="4">
        <v>398987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2005131</v>
      </c>
      <c r="AI277" s="4">
        <v>2404118</v>
      </c>
      <c r="AJ277" s="4">
        <v>2803105</v>
      </c>
      <c r="AK277" s="4">
        <v>3202092</v>
      </c>
      <c r="AL277" s="4">
        <v>3601079</v>
      </c>
      <c r="AM277" s="4">
        <v>4000066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65344</v>
      </c>
      <c r="H278" s="1">
        <v>0</v>
      </c>
      <c r="I278" s="3">
        <v>21381709</v>
      </c>
      <c r="J278" s="3">
        <v>21316365</v>
      </c>
      <c r="K278" s="3">
        <v>21316365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17840188</v>
      </c>
      <c r="S278" s="3">
        <v>17840188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2127280</v>
      </c>
      <c r="Y278" s="3">
        <v>2127280</v>
      </c>
      <c r="Z278" s="4">
        <v>2127280</v>
      </c>
      <c r="AA278" s="4">
        <v>2127280</v>
      </c>
      <c r="AB278" s="4">
        <v>2127280</v>
      </c>
      <c r="AC278" s="4">
        <v>2127281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10679964</v>
      </c>
      <c r="AI278" s="4">
        <v>12807244</v>
      </c>
      <c r="AJ278" s="4">
        <v>14934524</v>
      </c>
      <c r="AK278" s="4">
        <v>17061804</v>
      </c>
      <c r="AL278" s="4">
        <v>19189084</v>
      </c>
      <c r="AM278" s="4">
        <v>21316365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3230</v>
      </c>
      <c r="H279" s="1">
        <v>0</v>
      </c>
      <c r="I279" s="3">
        <v>818144</v>
      </c>
      <c r="J279" s="3">
        <v>814914</v>
      </c>
      <c r="K279" s="3">
        <v>814914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641625</v>
      </c>
      <c r="S279" s="3">
        <v>641625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81276</v>
      </c>
      <c r="Y279" s="3">
        <v>81276</v>
      </c>
      <c r="Z279" s="4">
        <v>81277</v>
      </c>
      <c r="AA279" s="4">
        <v>81277</v>
      </c>
      <c r="AB279" s="4">
        <v>81277</v>
      </c>
      <c r="AC279" s="4">
        <v>81275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408532</v>
      </c>
      <c r="AI279" s="4">
        <v>489808</v>
      </c>
      <c r="AJ279" s="4">
        <v>571085</v>
      </c>
      <c r="AK279" s="4">
        <v>652362</v>
      </c>
      <c r="AL279" s="4">
        <v>733639</v>
      </c>
      <c r="AM279" s="4">
        <v>814914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23961</v>
      </c>
      <c r="H280" s="1">
        <v>0</v>
      </c>
      <c r="I280" s="3">
        <v>5455698</v>
      </c>
      <c r="J280" s="3">
        <v>5431737</v>
      </c>
      <c r="K280" s="3">
        <v>5431737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4197293</v>
      </c>
      <c r="S280" s="3">
        <v>4197293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541576</v>
      </c>
      <c r="Y280" s="3">
        <v>541576</v>
      </c>
      <c r="Z280" s="4">
        <v>541576</v>
      </c>
      <c r="AA280" s="4">
        <v>541576</v>
      </c>
      <c r="AB280" s="4">
        <v>541576</v>
      </c>
      <c r="AC280" s="4">
        <v>541577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2723856</v>
      </c>
      <c r="AI280" s="4">
        <v>3265432</v>
      </c>
      <c r="AJ280" s="4">
        <v>3807008</v>
      </c>
      <c r="AK280" s="4">
        <v>4348584</v>
      </c>
      <c r="AL280" s="4">
        <v>4890160</v>
      </c>
      <c r="AM280" s="4">
        <v>5431737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19594</v>
      </c>
      <c r="H281" s="1">
        <v>0</v>
      </c>
      <c r="I281" s="3">
        <v>4836898</v>
      </c>
      <c r="J281" s="3">
        <v>4817304</v>
      </c>
      <c r="K281" s="3">
        <v>4817304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3771865</v>
      </c>
      <c r="S281" s="3">
        <v>3771865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480424</v>
      </c>
      <c r="Y281" s="3">
        <v>480424</v>
      </c>
      <c r="Z281" s="4">
        <v>480424</v>
      </c>
      <c r="AA281" s="4">
        <v>480424</v>
      </c>
      <c r="AB281" s="4">
        <v>480424</v>
      </c>
      <c r="AC281" s="4">
        <v>480424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2415184</v>
      </c>
      <c r="AI281" s="4">
        <v>2895608</v>
      </c>
      <c r="AJ281" s="4">
        <v>3376032</v>
      </c>
      <c r="AK281" s="4">
        <v>3856456</v>
      </c>
      <c r="AL281" s="4">
        <v>4336880</v>
      </c>
      <c r="AM281" s="4">
        <v>4817304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21910</v>
      </c>
      <c r="H282" s="1">
        <v>0</v>
      </c>
      <c r="I282" s="3">
        <v>5772057</v>
      </c>
      <c r="J282" s="3">
        <v>5750147</v>
      </c>
      <c r="K282" s="3">
        <v>5750147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4667717</v>
      </c>
      <c r="S282" s="3">
        <v>4667717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573554</v>
      </c>
      <c r="Y282" s="3">
        <v>573554</v>
      </c>
      <c r="Z282" s="4">
        <v>573554</v>
      </c>
      <c r="AA282" s="4">
        <v>573554</v>
      </c>
      <c r="AB282" s="4">
        <v>573554</v>
      </c>
      <c r="AC282" s="4">
        <v>573553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2882378</v>
      </c>
      <c r="AI282" s="4">
        <v>3455932</v>
      </c>
      <c r="AJ282" s="4">
        <v>4029486</v>
      </c>
      <c r="AK282" s="4">
        <v>4603040</v>
      </c>
      <c r="AL282" s="4">
        <v>5176594</v>
      </c>
      <c r="AM282" s="4">
        <v>5750147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14797</v>
      </c>
      <c r="H283" s="1">
        <v>0</v>
      </c>
      <c r="I283" s="3">
        <v>3316960</v>
      </c>
      <c r="J283" s="3">
        <v>3302163</v>
      </c>
      <c r="K283" s="3">
        <v>3302163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2624919</v>
      </c>
      <c r="S283" s="3">
        <v>2624919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329230</v>
      </c>
      <c r="Y283" s="3">
        <v>329230</v>
      </c>
      <c r="Z283" s="4">
        <v>329230</v>
      </c>
      <c r="AA283" s="4">
        <v>329230</v>
      </c>
      <c r="AB283" s="4">
        <v>329230</v>
      </c>
      <c r="AC283" s="4">
        <v>329229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1656014</v>
      </c>
      <c r="AI283" s="4">
        <v>1985244</v>
      </c>
      <c r="AJ283" s="4">
        <v>2314474</v>
      </c>
      <c r="AK283" s="4">
        <v>2643704</v>
      </c>
      <c r="AL283" s="4">
        <v>2972934</v>
      </c>
      <c r="AM283" s="4">
        <v>3302163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16637</v>
      </c>
      <c r="H284" s="1">
        <v>0</v>
      </c>
      <c r="I284" s="3">
        <v>4368933</v>
      </c>
      <c r="J284" s="3">
        <v>4352296</v>
      </c>
      <c r="K284" s="3">
        <v>4352296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3427971</v>
      </c>
      <c r="S284" s="3">
        <v>3427971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434121</v>
      </c>
      <c r="Y284" s="3">
        <v>434121</v>
      </c>
      <c r="Z284" s="4">
        <v>434121</v>
      </c>
      <c r="AA284" s="4">
        <v>434121</v>
      </c>
      <c r="AB284" s="4">
        <v>434121</v>
      </c>
      <c r="AC284" s="4">
        <v>434119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2181693</v>
      </c>
      <c r="AI284" s="4">
        <v>2615814</v>
      </c>
      <c r="AJ284" s="4">
        <v>3049935</v>
      </c>
      <c r="AK284" s="4">
        <v>3484056</v>
      </c>
      <c r="AL284" s="4">
        <v>3918177</v>
      </c>
      <c r="AM284" s="4">
        <v>4352296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6992</v>
      </c>
      <c r="H285" s="3">
        <v>0</v>
      </c>
      <c r="I285" s="3">
        <v>1746141</v>
      </c>
      <c r="J285" s="3">
        <v>1739149</v>
      </c>
      <c r="K285" s="3">
        <v>1739149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1369617</v>
      </c>
      <c r="S285" s="3">
        <v>1369617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173449</v>
      </c>
      <c r="Y285" s="3">
        <v>173449</v>
      </c>
      <c r="Z285" s="4">
        <v>173449</v>
      </c>
      <c r="AA285" s="4">
        <v>173449</v>
      </c>
      <c r="AB285" s="4">
        <v>173449</v>
      </c>
      <c r="AC285" s="4">
        <v>173448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871905</v>
      </c>
      <c r="AI285" s="4">
        <v>1045354</v>
      </c>
      <c r="AJ285" s="4">
        <v>1218803</v>
      </c>
      <c r="AK285" s="4">
        <v>1392252</v>
      </c>
      <c r="AL285" s="4">
        <v>1565701</v>
      </c>
      <c r="AM285" s="4">
        <v>1739149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9914</v>
      </c>
      <c r="H286" s="1">
        <v>0</v>
      </c>
      <c r="I286" s="3">
        <v>2781480</v>
      </c>
      <c r="J286" s="3">
        <v>2771566</v>
      </c>
      <c r="K286" s="3">
        <v>2771566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2243961</v>
      </c>
      <c r="S286" s="3">
        <v>2243961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276496</v>
      </c>
      <c r="Y286" s="3">
        <v>276496</v>
      </c>
      <c r="Z286" s="4">
        <v>276496</v>
      </c>
      <c r="AA286" s="4">
        <v>276496</v>
      </c>
      <c r="AB286" s="4">
        <v>276496</v>
      </c>
      <c r="AC286" s="4">
        <v>276494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1389088</v>
      </c>
      <c r="AI286" s="4">
        <v>1665584</v>
      </c>
      <c r="AJ286" s="4">
        <v>1942080</v>
      </c>
      <c r="AK286" s="4">
        <v>2218576</v>
      </c>
      <c r="AL286" s="4">
        <v>2495072</v>
      </c>
      <c r="AM286" s="4">
        <v>2771566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8726</v>
      </c>
      <c r="H287" s="1">
        <v>0</v>
      </c>
      <c r="I287" s="3">
        <v>1903472</v>
      </c>
      <c r="J287" s="3">
        <v>1894746</v>
      </c>
      <c r="K287" s="3">
        <v>1894746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1414522</v>
      </c>
      <c r="S287" s="3">
        <v>1414522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188893</v>
      </c>
      <c r="Y287" s="3">
        <v>188893</v>
      </c>
      <c r="Z287" s="4">
        <v>188893</v>
      </c>
      <c r="AA287" s="4">
        <v>188893</v>
      </c>
      <c r="AB287" s="4">
        <v>188893</v>
      </c>
      <c r="AC287" s="4">
        <v>188893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950281</v>
      </c>
      <c r="AI287" s="4">
        <v>1139174</v>
      </c>
      <c r="AJ287" s="4">
        <v>1328067</v>
      </c>
      <c r="AK287" s="4">
        <v>1516960</v>
      </c>
      <c r="AL287" s="4">
        <v>1705853</v>
      </c>
      <c r="AM287" s="4">
        <v>1894746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7778</v>
      </c>
      <c r="H288" s="1">
        <v>0</v>
      </c>
      <c r="I288" s="3">
        <v>2179361</v>
      </c>
      <c r="J288" s="3">
        <v>2171583</v>
      </c>
      <c r="K288" s="3">
        <v>2171583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1759228</v>
      </c>
      <c r="S288" s="3">
        <v>1759228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216640</v>
      </c>
      <c r="Y288" s="3">
        <v>216640</v>
      </c>
      <c r="Z288" s="4">
        <v>216640</v>
      </c>
      <c r="AA288" s="4">
        <v>216640</v>
      </c>
      <c r="AB288" s="4">
        <v>216640</v>
      </c>
      <c r="AC288" s="4">
        <v>216639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1088384</v>
      </c>
      <c r="AI288" s="4">
        <v>1305024</v>
      </c>
      <c r="AJ288" s="4">
        <v>1521664</v>
      </c>
      <c r="AK288" s="4">
        <v>1738304</v>
      </c>
      <c r="AL288" s="4">
        <v>1954944</v>
      </c>
      <c r="AM288" s="4">
        <v>2171583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3991</v>
      </c>
      <c r="H289" s="1">
        <v>0</v>
      </c>
      <c r="I289" s="3">
        <v>775790</v>
      </c>
      <c r="J289" s="3">
        <v>771799</v>
      </c>
      <c r="K289" s="3">
        <v>771799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565631</v>
      </c>
      <c r="S289" s="3">
        <v>565631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76914</v>
      </c>
      <c r="Y289" s="3">
        <v>76914</v>
      </c>
      <c r="Z289" s="4">
        <v>76914</v>
      </c>
      <c r="AA289" s="4">
        <v>76914</v>
      </c>
      <c r="AB289" s="4">
        <v>76914</v>
      </c>
      <c r="AC289" s="4">
        <v>76913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387230</v>
      </c>
      <c r="AI289" s="4">
        <v>464144</v>
      </c>
      <c r="AJ289" s="4">
        <v>541058</v>
      </c>
      <c r="AK289" s="4">
        <v>617972</v>
      </c>
      <c r="AL289" s="4">
        <v>694886</v>
      </c>
      <c r="AM289" s="4">
        <v>771799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18223</v>
      </c>
      <c r="H290" s="1">
        <v>0</v>
      </c>
      <c r="I290" s="3">
        <v>4460758</v>
      </c>
      <c r="J290" s="3">
        <v>4442535</v>
      </c>
      <c r="K290" s="3">
        <v>4442535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3542601</v>
      </c>
      <c r="S290" s="3">
        <v>3542601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443039</v>
      </c>
      <c r="Y290" s="3">
        <v>443039</v>
      </c>
      <c r="Z290" s="4">
        <v>443038</v>
      </c>
      <c r="AA290" s="4">
        <v>443038</v>
      </c>
      <c r="AB290" s="4">
        <v>443038</v>
      </c>
      <c r="AC290" s="4">
        <v>443039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2227343</v>
      </c>
      <c r="AI290" s="4">
        <v>2670382</v>
      </c>
      <c r="AJ290" s="4">
        <v>3113420</v>
      </c>
      <c r="AK290" s="4">
        <v>3556458</v>
      </c>
      <c r="AL290" s="4">
        <v>3999496</v>
      </c>
      <c r="AM290" s="4">
        <v>4442535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9336</v>
      </c>
      <c r="H291" s="3">
        <v>0</v>
      </c>
      <c r="I291" s="3">
        <v>1493902</v>
      </c>
      <c r="J291" s="3">
        <v>1484566</v>
      </c>
      <c r="K291" s="3">
        <v>1484566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857388</v>
      </c>
      <c r="S291" s="3">
        <v>857388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147834</v>
      </c>
      <c r="Y291" s="3">
        <v>147834</v>
      </c>
      <c r="Z291" s="4">
        <v>147835</v>
      </c>
      <c r="AA291" s="4">
        <v>147835</v>
      </c>
      <c r="AB291" s="4">
        <v>147835</v>
      </c>
      <c r="AC291" s="4">
        <v>147833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745394</v>
      </c>
      <c r="AI291" s="4">
        <v>893228</v>
      </c>
      <c r="AJ291" s="4">
        <v>1041063</v>
      </c>
      <c r="AK291" s="4">
        <v>1188898</v>
      </c>
      <c r="AL291" s="4">
        <v>1336733</v>
      </c>
      <c r="AM291" s="4">
        <v>1484566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84528</v>
      </c>
      <c r="H292" s="1">
        <v>0</v>
      </c>
      <c r="I292" s="3">
        <v>20767449</v>
      </c>
      <c r="J292" s="3">
        <v>20682921</v>
      </c>
      <c r="K292" s="3">
        <v>20682921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16384453</v>
      </c>
      <c r="S292" s="3">
        <v>16384453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2062657</v>
      </c>
      <c r="Y292" s="3">
        <v>2062657</v>
      </c>
      <c r="Z292" s="4">
        <v>2062657</v>
      </c>
      <c r="AA292" s="4">
        <v>2062657</v>
      </c>
      <c r="AB292" s="4">
        <v>2062657</v>
      </c>
      <c r="AC292" s="4">
        <v>2062656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10369637</v>
      </c>
      <c r="AI292" s="4">
        <v>12432294</v>
      </c>
      <c r="AJ292" s="4">
        <v>14494951</v>
      </c>
      <c r="AK292" s="4">
        <v>16557608</v>
      </c>
      <c r="AL292" s="4">
        <v>18620265</v>
      </c>
      <c r="AM292" s="4">
        <v>20682921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23584</v>
      </c>
      <c r="H293" s="1">
        <v>0</v>
      </c>
      <c r="I293" s="3">
        <v>5891641</v>
      </c>
      <c r="J293" s="3">
        <v>5868057</v>
      </c>
      <c r="K293" s="3">
        <v>5868057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4634892</v>
      </c>
      <c r="S293" s="3">
        <v>4634892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585234</v>
      </c>
      <c r="Y293" s="3">
        <v>585234</v>
      </c>
      <c r="Z293" s="4">
        <v>585233</v>
      </c>
      <c r="AA293" s="4">
        <v>585233</v>
      </c>
      <c r="AB293" s="4">
        <v>585233</v>
      </c>
      <c r="AC293" s="4">
        <v>585234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2941890</v>
      </c>
      <c r="AI293" s="4">
        <v>3527124</v>
      </c>
      <c r="AJ293" s="4">
        <v>4112357</v>
      </c>
      <c r="AK293" s="4">
        <v>4697590</v>
      </c>
      <c r="AL293" s="4">
        <v>5282823</v>
      </c>
      <c r="AM293" s="4">
        <v>5868057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19558</v>
      </c>
      <c r="H294" s="1">
        <v>0</v>
      </c>
      <c r="I294" s="3">
        <v>4888473</v>
      </c>
      <c r="J294" s="3">
        <v>4868915</v>
      </c>
      <c r="K294" s="3">
        <v>4868915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3842403</v>
      </c>
      <c r="S294" s="3">
        <v>3842403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485588</v>
      </c>
      <c r="Y294" s="3">
        <v>485588</v>
      </c>
      <c r="Z294" s="4">
        <v>485588</v>
      </c>
      <c r="AA294" s="4">
        <v>485588</v>
      </c>
      <c r="AB294" s="4">
        <v>485588</v>
      </c>
      <c r="AC294" s="4">
        <v>485587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2440976</v>
      </c>
      <c r="AI294" s="4">
        <v>2926564</v>
      </c>
      <c r="AJ294" s="4">
        <v>3412152</v>
      </c>
      <c r="AK294" s="4">
        <v>3897740</v>
      </c>
      <c r="AL294" s="4">
        <v>4383328</v>
      </c>
      <c r="AM294" s="4">
        <v>4868915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6852</v>
      </c>
      <c r="H295" s="1">
        <v>0</v>
      </c>
      <c r="I295" s="3">
        <v>1685621</v>
      </c>
      <c r="J295" s="3">
        <v>1678769</v>
      </c>
      <c r="K295" s="3">
        <v>1678769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1315525</v>
      </c>
      <c r="S295" s="3">
        <v>1315525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167420</v>
      </c>
      <c r="Y295" s="3">
        <v>167420</v>
      </c>
      <c r="Z295" s="4">
        <v>167420</v>
      </c>
      <c r="AA295" s="4">
        <v>167420</v>
      </c>
      <c r="AB295" s="4">
        <v>167420</v>
      </c>
      <c r="AC295" s="4">
        <v>167421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841668</v>
      </c>
      <c r="AI295" s="4">
        <v>1009088</v>
      </c>
      <c r="AJ295" s="4">
        <v>1176508</v>
      </c>
      <c r="AK295" s="4">
        <v>1343928</v>
      </c>
      <c r="AL295" s="4">
        <v>1511348</v>
      </c>
      <c r="AM295" s="4">
        <v>1678769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38836</v>
      </c>
      <c r="H296" s="1">
        <v>0</v>
      </c>
      <c r="I296" s="3">
        <v>10272158</v>
      </c>
      <c r="J296" s="3">
        <v>10233322</v>
      </c>
      <c r="K296" s="3">
        <v>10233322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8174362</v>
      </c>
      <c r="S296" s="3">
        <v>8174362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1020743</v>
      </c>
      <c r="Y296" s="3">
        <v>1020743</v>
      </c>
      <c r="Z296" s="4">
        <v>1020743</v>
      </c>
      <c r="AA296" s="4">
        <v>1020743</v>
      </c>
      <c r="AB296" s="4">
        <v>1020743</v>
      </c>
      <c r="AC296" s="4">
        <v>1020743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5129607</v>
      </c>
      <c r="AI296" s="4">
        <v>6150350</v>
      </c>
      <c r="AJ296" s="4">
        <v>7171093</v>
      </c>
      <c r="AK296" s="4">
        <v>8191836</v>
      </c>
      <c r="AL296" s="4">
        <v>9212579</v>
      </c>
      <c r="AM296" s="4">
        <v>10233322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11520</v>
      </c>
      <c r="H297" s="1">
        <v>0</v>
      </c>
      <c r="I297" s="3">
        <v>3144392</v>
      </c>
      <c r="J297" s="3">
        <v>3132872</v>
      </c>
      <c r="K297" s="3">
        <v>3132872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2457689</v>
      </c>
      <c r="S297" s="3">
        <v>2457689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312519</v>
      </c>
      <c r="Y297" s="3">
        <v>312519</v>
      </c>
      <c r="Z297" s="4">
        <v>312520</v>
      </c>
      <c r="AA297" s="4">
        <v>312520</v>
      </c>
      <c r="AB297" s="4">
        <v>312520</v>
      </c>
      <c r="AC297" s="4">
        <v>312518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1570275</v>
      </c>
      <c r="AI297" s="4">
        <v>1882794</v>
      </c>
      <c r="AJ297" s="4">
        <v>2195314</v>
      </c>
      <c r="AK297" s="4">
        <v>2507834</v>
      </c>
      <c r="AL297" s="4">
        <v>2820354</v>
      </c>
      <c r="AM297" s="4">
        <v>3132872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19749</v>
      </c>
      <c r="H298" s="3">
        <v>0</v>
      </c>
      <c r="I298" s="3">
        <v>4488328</v>
      </c>
      <c r="J298" s="3">
        <v>4468579</v>
      </c>
      <c r="K298" s="3">
        <v>4468579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3402233</v>
      </c>
      <c r="S298" s="3">
        <v>3402233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445541</v>
      </c>
      <c r="Y298" s="3">
        <v>445541</v>
      </c>
      <c r="Z298" s="4">
        <v>445541</v>
      </c>
      <c r="AA298" s="4">
        <v>445541</v>
      </c>
      <c r="AB298" s="4">
        <v>445541</v>
      </c>
      <c r="AC298" s="4">
        <v>445542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2240873</v>
      </c>
      <c r="AI298" s="4">
        <v>2686414</v>
      </c>
      <c r="AJ298" s="4">
        <v>3131955</v>
      </c>
      <c r="AK298" s="4">
        <v>3577496</v>
      </c>
      <c r="AL298" s="4">
        <v>4023037</v>
      </c>
      <c r="AM298" s="4">
        <v>4468579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13987</v>
      </c>
      <c r="H299" s="1">
        <v>0</v>
      </c>
      <c r="I299" s="3">
        <v>3646831</v>
      </c>
      <c r="J299" s="3">
        <v>3632844</v>
      </c>
      <c r="K299" s="3">
        <v>3632844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2882366</v>
      </c>
      <c r="S299" s="3">
        <v>2882366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362352</v>
      </c>
      <c r="Y299" s="3">
        <v>362352</v>
      </c>
      <c r="Z299" s="4">
        <v>362352</v>
      </c>
      <c r="AA299" s="4">
        <v>362352</v>
      </c>
      <c r="AB299" s="4">
        <v>362352</v>
      </c>
      <c r="AC299" s="4">
        <v>362352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1821084</v>
      </c>
      <c r="AI299" s="4">
        <v>2183436</v>
      </c>
      <c r="AJ299" s="4">
        <v>2545788</v>
      </c>
      <c r="AK299" s="4">
        <v>2908140</v>
      </c>
      <c r="AL299" s="4">
        <v>3270492</v>
      </c>
      <c r="AM299" s="4">
        <v>3632844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16986</v>
      </c>
      <c r="H300" s="1">
        <v>0</v>
      </c>
      <c r="I300" s="3">
        <v>4579940</v>
      </c>
      <c r="J300" s="3">
        <v>4562954</v>
      </c>
      <c r="K300" s="3">
        <v>4562954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3653514</v>
      </c>
      <c r="S300" s="3">
        <v>3653514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455163</v>
      </c>
      <c r="Y300" s="3">
        <v>455163</v>
      </c>
      <c r="Z300" s="4">
        <v>455163</v>
      </c>
      <c r="AA300" s="4">
        <v>455163</v>
      </c>
      <c r="AB300" s="4">
        <v>455163</v>
      </c>
      <c r="AC300" s="4">
        <v>455163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2287139</v>
      </c>
      <c r="AI300" s="4">
        <v>2742302</v>
      </c>
      <c r="AJ300" s="4">
        <v>3197465</v>
      </c>
      <c r="AK300" s="4">
        <v>3652628</v>
      </c>
      <c r="AL300" s="4">
        <v>4107791</v>
      </c>
      <c r="AM300" s="4">
        <v>4562954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40545</v>
      </c>
      <c r="H301" s="3">
        <v>0</v>
      </c>
      <c r="I301" s="3">
        <v>11531725</v>
      </c>
      <c r="J301" s="3">
        <v>11491180</v>
      </c>
      <c r="K301" s="3">
        <v>11491180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9322924</v>
      </c>
      <c r="S301" s="3">
        <v>9322924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1146415</v>
      </c>
      <c r="Y301" s="3">
        <v>1146415</v>
      </c>
      <c r="Z301" s="4">
        <v>1146415</v>
      </c>
      <c r="AA301" s="4">
        <v>1146415</v>
      </c>
      <c r="AB301" s="4">
        <v>1146415</v>
      </c>
      <c r="AC301" s="4">
        <v>1146413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5759107</v>
      </c>
      <c r="AI301" s="4">
        <v>6905522</v>
      </c>
      <c r="AJ301" s="4">
        <v>8051937</v>
      </c>
      <c r="AK301" s="4">
        <v>9198352</v>
      </c>
      <c r="AL301" s="4">
        <v>10344767</v>
      </c>
      <c r="AM301" s="4">
        <v>11491180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266701</v>
      </c>
      <c r="H302" s="1">
        <v>0</v>
      </c>
      <c r="I302" s="3">
        <v>84134134</v>
      </c>
      <c r="J302" s="3">
        <v>83867433</v>
      </c>
      <c r="K302" s="3">
        <v>83867433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70547392</v>
      </c>
      <c r="S302" s="3">
        <v>70547392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8368964</v>
      </c>
      <c r="Y302" s="3">
        <v>8368964</v>
      </c>
      <c r="Z302" s="4">
        <v>8368963</v>
      </c>
      <c r="AA302" s="4">
        <v>8368963</v>
      </c>
      <c r="AB302" s="4">
        <v>8368963</v>
      </c>
      <c r="AC302" s="4">
        <v>8368964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42022616</v>
      </c>
      <c r="AI302" s="4">
        <v>50391580</v>
      </c>
      <c r="AJ302" s="4">
        <v>58760543</v>
      </c>
      <c r="AK302" s="4">
        <v>67129506</v>
      </c>
      <c r="AL302" s="4">
        <v>75498469</v>
      </c>
      <c r="AM302" s="4">
        <v>83867433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301037</v>
      </c>
      <c r="H303" s="1">
        <v>0</v>
      </c>
      <c r="I303" s="3">
        <v>69094713</v>
      </c>
      <c r="J303" s="3">
        <v>68793676</v>
      </c>
      <c r="K303" s="3">
        <v>68793676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56124399</v>
      </c>
      <c r="S303" s="3">
        <v>56124399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6859299</v>
      </c>
      <c r="Y303" s="3">
        <v>6859299</v>
      </c>
      <c r="Z303" s="4">
        <v>6859299</v>
      </c>
      <c r="AA303" s="4">
        <v>6859299</v>
      </c>
      <c r="AB303" s="4">
        <v>6859299</v>
      </c>
      <c r="AC303" s="4">
        <v>6859297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34497183</v>
      </c>
      <c r="AI303" s="4">
        <v>41356482</v>
      </c>
      <c r="AJ303" s="4">
        <v>48215781</v>
      </c>
      <c r="AK303" s="4">
        <v>55075080</v>
      </c>
      <c r="AL303" s="4">
        <v>61934379</v>
      </c>
      <c r="AM303" s="4">
        <v>68793676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53184</v>
      </c>
      <c r="H304" s="3">
        <v>0</v>
      </c>
      <c r="I304" s="3">
        <v>13747854</v>
      </c>
      <c r="J304" s="3">
        <v>13694670</v>
      </c>
      <c r="K304" s="3">
        <v>13694670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10909996</v>
      </c>
      <c r="S304" s="3">
        <v>10909996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1365922</v>
      </c>
      <c r="Y304" s="3">
        <v>1365922</v>
      </c>
      <c r="Z304" s="4">
        <v>1365922</v>
      </c>
      <c r="AA304" s="4">
        <v>1365922</v>
      </c>
      <c r="AB304" s="4">
        <v>1365922</v>
      </c>
      <c r="AC304" s="4">
        <v>1365920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6865062</v>
      </c>
      <c r="AI304" s="4">
        <v>8230984</v>
      </c>
      <c r="AJ304" s="4">
        <v>9596906</v>
      </c>
      <c r="AK304" s="4">
        <v>10962828</v>
      </c>
      <c r="AL304" s="4">
        <v>12328750</v>
      </c>
      <c r="AM304" s="4">
        <v>13694670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13683</v>
      </c>
      <c r="H305" s="1">
        <v>0</v>
      </c>
      <c r="I305" s="3">
        <v>3313112</v>
      </c>
      <c r="J305" s="3">
        <v>3299429</v>
      </c>
      <c r="K305" s="3">
        <v>3299429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2458710</v>
      </c>
      <c r="S305" s="3">
        <v>2458710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329031</v>
      </c>
      <c r="Y305" s="3">
        <v>329031</v>
      </c>
      <c r="Z305" s="4">
        <v>329031</v>
      </c>
      <c r="AA305" s="4">
        <v>329031</v>
      </c>
      <c r="AB305" s="4">
        <v>329031</v>
      </c>
      <c r="AC305" s="4">
        <v>329030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1654275</v>
      </c>
      <c r="AI305" s="4">
        <v>1983306</v>
      </c>
      <c r="AJ305" s="4">
        <v>2312337</v>
      </c>
      <c r="AK305" s="4">
        <v>2641368</v>
      </c>
      <c r="AL305" s="4">
        <v>2970399</v>
      </c>
      <c r="AM305" s="4">
        <v>3299429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43670</v>
      </c>
      <c r="H306" s="1">
        <v>0</v>
      </c>
      <c r="I306" s="3">
        <v>12257328</v>
      </c>
      <c r="J306" s="3">
        <v>12213658</v>
      </c>
      <c r="K306" s="3">
        <v>12213658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9834394</v>
      </c>
      <c r="S306" s="3">
        <v>9834394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1218454</v>
      </c>
      <c r="Y306" s="3">
        <v>1218454</v>
      </c>
      <c r="Z306" s="4">
        <v>1218455</v>
      </c>
      <c r="AA306" s="4">
        <v>1218455</v>
      </c>
      <c r="AB306" s="4">
        <v>1218455</v>
      </c>
      <c r="AC306" s="4">
        <v>1218453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6121386</v>
      </c>
      <c r="AI306" s="4">
        <v>7339840</v>
      </c>
      <c r="AJ306" s="4">
        <v>8558295</v>
      </c>
      <c r="AK306" s="4">
        <v>9776750</v>
      </c>
      <c r="AL306" s="4">
        <v>10995205</v>
      </c>
      <c r="AM306" s="4">
        <v>12213658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7705</v>
      </c>
      <c r="H307" s="1">
        <v>0</v>
      </c>
      <c r="I307" s="3">
        <v>1548551</v>
      </c>
      <c r="J307" s="3">
        <v>1540846</v>
      </c>
      <c r="K307" s="3">
        <v>1540846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1078733</v>
      </c>
      <c r="S307" s="3">
        <v>1078733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153571</v>
      </c>
      <c r="Y307" s="3">
        <v>153571</v>
      </c>
      <c r="Z307" s="4">
        <v>153571</v>
      </c>
      <c r="AA307" s="4">
        <v>153571</v>
      </c>
      <c r="AB307" s="4">
        <v>153571</v>
      </c>
      <c r="AC307" s="4">
        <v>153571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772991</v>
      </c>
      <c r="AI307" s="4">
        <v>926562</v>
      </c>
      <c r="AJ307" s="4">
        <v>1080133</v>
      </c>
      <c r="AK307" s="4">
        <v>1233704</v>
      </c>
      <c r="AL307" s="4">
        <v>1387275</v>
      </c>
      <c r="AM307" s="4">
        <v>1540846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19021</v>
      </c>
      <c r="H308" s="1">
        <v>0</v>
      </c>
      <c r="I308" s="3">
        <v>4302806</v>
      </c>
      <c r="J308" s="3">
        <v>4283785</v>
      </c>
      <c r="K308" s="3">
        <v>4283785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3276021</v>
      </c>
      <c r="S308" s="3">
        <v>3276021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427110</v>
      </c>
      <c r="Y308" s="3">
        <v>427110</v>
      </c>
      <c r="Z308" s="4">
        <v>427110</v>
      </c>
      <c r="AA308" s="4">
        <v>427110</v>
      </c>
      <c r="AB308" s="4">
        <v>427110</v>
      </c>
      <c r="AC308" s="4">
        <v>427111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2148234</v>
      </c>
      <c r="AI308" s="4">
        <v>2575344</v>
      </c>
      <c r="AJ308" s="4">
        <v>3002454</v>
      </c>
      <c r="AK308" s="4">
        <v>3429564</v>
      </c>
      <c r="AL308" s="4">
        <v>3856674</v>
      </c>
      <c r="AM308" s="4">
        <v>4283785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11168</v>
      </c>
      <c r="H309" s="1">
        <v>0</v>
      </c>
      <c r="I309" s="3">
        <v>2972806</v>
      </c>
      <c r="J309" s="3">
        <v>2961638</v>
      </c>
      <c r="K309" s="3">
        <v>2961638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2198232</v>
      </c>
      <c r="S309" s="3">
        <v>2198232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295419</v>
      </c>
      <c r="Y309" s="3">
        <v>295419</v>
      </c>
      <c r="Z309" s="4">
        <v>295419</v>
      </c>
      <c r="AA309" s="4">
        <v>295419</v>
      </c>
      <c r="AB309" s="4">
        <v>295419</v>
      </c>
      <c r="AC309" s="4">
        <v>295419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1484543</v>
      </c>
      <c r="AI309" s="4">
        <v>1779962</v>
      </c>
      <c r="AJ309" s="4">
        <v>2075381</v>
      </c>
      <c r="AK309" s="4">
        <v>2370800</v>
      </c>
      <c r="AL309" s="4">
        <v>2666219</v>
      </c>
      <c r="AM309" s="4">
        <v>2961638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6576</v>
      </c>
      <c r="H310" s="3">
        <v>0</v>
      </c>
      <c r="I310" s="3">
        <v>1420353</v>
      </c>
      <c r="J310" s="3">
        <v>1413777</v>
      </c>
      <c r="K310" s="3">
        <v>1413777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1077996</v>
      </c>
      <c r="S310" s="3">
        <v>1077996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140940</v>
      </c>
      <c r="Y310" s="3">
        <v>140940</v>
      </c>
      <c r="Z310" s="4">
        <v>140939</v>
      </c>
      <c r="AA310" s="4">
        <v>140939</v>
      </c>
      <c r="AB310" s="4">
        <v>140939</v>
      </c>
      <c r="AC310" s="4">
        <v>140940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709080</v>
      </c>
      <c r="AI310" s="4">
        <v>850020</v>
      </c>
      <c r="AJ310" s="4">
        <v>990959</v>
      </c>
      <c r="AK310" s="4">
        <v>1131898</v>
      </c>
      <c r="AL310" s="4">
        <v>1272837</v>
      </c>
      <c r="AM310" s="4">
        <v>1413777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35119</v>
      </c>
      <c r="H311" s="1">
        <v>0</v>
      </c>
      <c r="I311" s="3">
        <v>8423227</v>
      </c>
      <c r="J311" s="3">
        <v>8388108</v>
      </c>
      <c r="K311" s="3">
        <v>8388108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6620440</v>
      </c>
      <c r="S311" s="3">
        <v>6620440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836469</v>
      </c>
      <c r="Y311" s="3">
        <v>836469</v>
      </c>
      <c r="Z311" s="4">
        <v>836470</v>
      </c>
      <c r="AA311" s="4">
        <v>836470</v>
      </c>
      <c r="AB311" s="4">
        <v>836470</v>
      </c>
      <c r="AC311" s="4">
        <v>836468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4205761</v>
      </c>
      <c r="AI311" s="4">
        <v>5042230</v>
      </c>
      <c r="AJ311" s="4">
        <v>5878700</v>
      </c>
      <c r="AK311" s="4">
        <v>6715170</v>
      </c>
      <c r="AL311" s="4">
        <v>7551640</v>
      </c>
      <c r="AM311" s="4">
        <v>8388108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221363</v>
      </c>
      <c r="H312" s="1">
        <v>0</v>
      </c>
      <c r="I312" s="3">
        <v>46740187</v>
      </c>
      <c r="J312" s="3">
        <v>46518824</v>
      </c>
      <c r="K312" s="3">
        <v>46518824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35596963</v>
      </c>
      <c r="S312" s="3">
        <v>35596963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4637125</v>
      </c>
      <c r="Y312" s="3">
        <v>4637125</v>
      </c>
      <c r="Z312" s="4">
        <v>4637125</v>
      </c>
      <c r="AA312" s="4">
        <v>4637125</v>
      </c>
      <c r="AB312" s="4">
        <v>4637125</v>
      </c>
      <c r="AC312" s="4">
        <v>4637123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23333201</v>
      </c>
      <c r="AI312" s="4">
        <v>27970326</v>
      </c>
      <c r="AJ312" s="4">
        <v>32607451</v>
      </c>
      <c r="AK312" s="4">
        <v>37244576</v>
      </c>
      <c r="AL312" s="4">
        <v>41881701</v>
      </c>
      <c r="AM312" s="4">
        <v>46518824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80254</v>
      </c>
      <c r="H313" s="1">
        <v>0</v>
      </c>
      <c r="I313" s="3">
        <v>18873546</v>
      </c>
      <c r="J313" s="3">
        <v>18793292</v>
      </c>
      <c r="K313" s="3">
        <v>18793292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14289002</v>
      </c>
      <c r="S313" s="3">
        <v>14289002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1873979</v>
      </c>
      <c r="Y313" s="3">
        <v>1873979</v>
      </c>
      <c r="Z313" s="4">
        <v>1873979</v>
      </c>
      <c r="AA313" s="4">
        <v>1873979</v>
      </c>
      <c r="AB313" s="4">
        <v>1873979</v>
      </c>
      <c r="AC313" s="4">
        <v>1873977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9423399</v>
      </c>
      <c r="AI313" s="4">
        <v>11297378</v>
      </c>
      <c r="AJ313" s="4">
        <v>13171357</v>
      </c>
      <c r="AK313" s="4">
        <v>15045336</v>
      </c>
      <c r="AL313" s="4">
        <v>16919315</v>
      </c>
      <c r="AM313" s="4">
        <v>18793292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8526</v>
      </c>
      <c r="H314" s="3">
        <v>0</v>
      </c>
      <c r="I314" s="3">
        <v>1684852</v>
      </c>
      <c r="J314" s="3">
        <v>1676326</v>
      </c>
      <c r="K314" s="3">
        <v>1676326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1229048</v>
      </c>
      <c r="S314" s="3">
        <v>1229048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167064</v>
      </c>
      <c r="Y314" s="3">
        <v>167064</v>
      </c>
      <c r="Z314" s="4">
        <v>167065</v>
      </c>
      <c r="AA314" s="4">
        <v>167065</v>
      </c>
      <c r="AB314" s="4">
        <v>167065</v>
      </c>
      <c r="AC314" s="4">
        <v>167063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841004</v>
      </c>
      <c r="AI314" s="4">
        <v>1008068</v>
      </c>
      <c r="AJ314" s="4">
        <v>1175133</v>
      </c>
      <c r="AK314" s="4">
        <v>1342198</v>
      </c>
      <c r="AL314" s="4">
        <v>1509263</v>
      </c>
      <c r="AM314" s="4">
        <v>1676326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31083</v>
      </c>
      <c r="H315" s="3">
        <v>0</v>
      </c>
      <c r="I315" s="3">
        <v>9378376</v>
      </c>
      <c r="J315" s="3">
        <v>9347293</v>
      </c>
      <c r="K315" s="3">
        <v>9347293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7608151</v>
      </c>
      <c r="S315" s="3">
        <v>7608151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932657</v>
      </c>
      <c r="Y315" s="3">
        <v>932657</v>
      </c>
      <c r="Z315" s="4">
        <v>932657</v>
      </c>
      <c r="AA315" s="4">
        <v>932657</v>
      </c>
      <c r="AB315" s="4">
        <v>932657</v>
      </c>
      <c r="AC315" s="4">
        <v>932656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4684009</v>
      </c>
      <c r="AI315" s="4">
        <v>5616666</v>
      </c>
      <c r="AJ315" s="4">
        <v>6549323</v>
      </c>
      <c r="AK315" s="4">
        <v>7481980</v>
      </c>
      <c r="AL315" s="4">
        <v>8414637</v>
      </c>
      <c r="AM315" s="4">
        <v>9347293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23607</v>
      </c>
      <c r="H316" s="1">
        <v>0</v>
      </c>
      <c r="I316" s="3">
        <v>4980758</v>
      </c>
      <c r="J316" s="3">
        <v>4957151</v>
      </c>
      <c r="K316" s="3">
        <v>4957151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3728754</v>
      </c>
      <c r="S316" s="3">
        <v>3728754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494141</v>
      </c>
      <c r="Y316" s="3">
        <v>494141</v>
      </c>
      <c r="Z316" s="4">
        <v>494141</v>
      </c>
      <c r="AA316" s="4">
        <v>494141</v>
      </c>
      <c r="AB316" s="4">
        <v>494141</v>
      </c>
      <c r="AC316" s="4">
        <v>494142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2486445</v>
      </c>
      <c r="AI316" s="4">
        <v>2980586</v>
      </c>
      <c r="AJ316" s="4">
        <v>3474727</v>
      </c>
      <c r="AK316" s="4">
        <v>3968868</v>
      </c>
      <c r="AL316" s="4">
        <v>4463009</v>
      </c>
      <c r="AM316" s="4">
        <v>4957151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20462</v>
      </c>
      <c r="H317" s="3">
        <v>0</v>
      </c>
      <c r="I317" s="3">
        <v>5145283</v>
      </c>
      <c r="J317" s="3">
        <v>5124821</v>
      </c>
      <c r="K317" s="3">
        <v>5124821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4050487</v>
      </c>
      <c r="S317" s="3">
        <v>4050487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511118</v>
      </c>
      <c r="Y317" s="3">
        <v>511118</v>
      </c>
      <c r="Z317" s="4">
        <v>511118</v>
      </c>
      <c r="AA317" s="4">
        <v>511118</v>
      </c>
      <c r="AB317" s="4">
        <v>511118</v>
      </c>
      <c r="AC317" s="4">
        <v>511119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2569230</v>
      </c>
      <c r="AI317" s="4">
        <v>3080348</v>
      </c>
      <c r="AJ317" s="4">
        <v>3591466</v>
      </c>
      <c r="AK317" s="4">
        <v>4102584</v>
      </c>
      <c r="AL317" s="4">
        <v>4613702</v>
      </c>
      <c r="AM317" s="4">
        <v>5124821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15816</v>
      </c>
      <c r="H318" s="3">
        <v>0</v>
      </c>
      <c r="I318" s="3">
        <v>3915371</v>
      </c>
      <c r="J318" s="3">
        <v>3899555</v>
      </c>
      <c r="K318" s="3">
        <v>3899555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3016879</v>
      </c>
      <c r="S318" s="3">
        <v>3016879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388901</v>
      </c>
      <c r="Y318" s="3">
        <v>388901</v>
      </c>
      <c r="Z318" s="4">
        <v>388901</v>
      </c>
      <c r="AA318" s="4">
        <v>388901</v>
      </c>
      <c r="AB318" s="4">
        <v>388901</v>
      </c>
      <c r="AC318" s="4">
        <v>388902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1955049</v>
      </c>
      <c r="AI318" s="4">
        <v>2343950</v>
      </c>
      <c r="AJ318" s="4">
        <v>2732851</v>
      </c>
      <c r="AK318" s="4">
        <v>3121752</v>
      </c>
      <c r="AL318" s="4">
        <v>3510653</v>
      </c>
      <c r="AM318" s="4">
        <v>3899555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20826</v>
      </c>
      <c r="H319" s="1">
        <v>0</v>
      </c>
      <c r="I319" s="3">
        <v>6362559</v>
      </c>
      <c r="J319" s="3">
        <v>6341733</v>
      </c>
      <c r="K319" s="3">
        <v>6341733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5179083</v>
      </c>
      <c r="S319" s="3">
        <v>5179083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632785</v>
      </c>
      <c r="Y319" s="3">
        <v>632785</v>
      </c>
      <c r="Z319" s="4">
        <v>632785</v>
      </c>
      <c r="AA319" s="4">
        <v>632785</v>
      </c>
      <c r="AB319" s="4">
        <v>632785</v>
      </c>
      <c r="AC319" s="4">
        <v>632784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3177809</v>
      </c>
      <c r="AI319" s="4">
        <v>3810594</v>
      </c>
      <c r="AJ319" s="4">
        <v>4443379</v>
      </c>
      <c r="AK319" s="4">
        <v>5076164</v>
      </c>
      <c r="AL319" s="4">
        <v>5708949</v>
      </c>
      <c r="AM319" s="4">
        <v>6341733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13362</v>
      </c>
      <c r="H320" s="1">
        <v>0</v>
      </c>
      <c r="I320" s="3">
        <v>2759055</v>
      </c>
      <c r="J320" s="3">
        <v>2745693</v>
      </c>
      <c r="K320" s="3">
        <v>2745693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2007660</v>
      </c>
      <c r="S320" s="3">
        <v>2007660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273678</v>
      </c>
      <c r="Y320" s="3">
        <v>273678</v>
      </c>
      <c r="Z320" s="4">
        <v>273678</v>
      </c>
      <c r="AA320" s="4">
        <v>273678</v>
      </c>
      <c r="AB320" s="4">
        <v>273678</v>
      </c>
      <c r="AC320" s="4">
        <v>273679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1377302</v>
      </c>
      <c r="AI320" s="4">
        <v>1650980</v>
      </c>
      <c r="AJ320" s="4">
        <v>1924658</v>
      </c>
      <c r="AK320" s="4">
        <v>2198336</v>
      </c>
      <c r="AL320" s="4">
        <v>2472014</v>
      </c>
      <c r="AM320" s="4">
        <v>2745693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4696</v>
      </c>
      <c r="H321" s="3">
        <v>0</v>
      </c>
      <c r="I321" s="3">
        <v>1049984</v>
      </c>
      <c r="J321" s="3">
        <v>1045288</v>
      </c>
      <c r="K321" s="3">
        <v>1045288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758118</v>
      </c>
      <c r="S321" s="3">
        <v>758118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104216</v>
      </c>
      <c r="Y321" s="3">
        <v>104216</v>
      </c>
      <c r="Z321" s="4">
        <v>104216</v>
      </c>
      <c r="AA321" s="4">
        <v>104216</v>
      </c>
      <c r="AB321" s="4">
        <v>104216</v>
      </c>
      <c r="AC321" s="4">
        <v>104216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524208</v>
      </c>
      <c r="AI321" s="4">
        <v>628424</v>
      </c>
      <c r="AJ321" s="4">
        <v>732640</v>
      </c>
      <c r="AK321" s="4">
        <v>836856</v>
      </c>
      <c r="AL321" s="4">
        <v>941072</v>
      </c>
      <c r="AM321" s="4">
        <v>1045288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28676</v>
      </c>
      <c r="H322" s="1">
        <v>0</v>
      </c>
      <c r="I322" s="3">
        <v>7022690</v>
      </c>
      <c r="J322" s="3">
        <v>6994014</v>
      </c>
      <c r="K322" s="3">
        <v>6994014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5533695</v>
      </c>
      <c r="S322" s="3">
        <v>5533695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697490</v>
      </c>
      <c r="Y322" s="3">
        <v>697490</v>
      </c>
      <c r="Z322" s="4">
        <v>697490</v>
      </c>
      <c r="AA322" s="4">
        <v>697490</v>
      </c>
      <c r="AB322" s="4">
        <v>697490</v>
      </c>
      <c r="AC322" s="4">
        <v>697488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3506566</v>
      </c>
      <c r="AI322" s="4">
        <v>4204056</v>
      </c>
      <c r="AJ322" s="4">
        <v>4901546</v>
      </c>
      <c r="AK322" s="4">
        <v>5599036</v>
      </c>
      <c r="AL322" s="4">
        <v>6296526</v>
      </c>
      <c r="AM322" s="4">
        <v>6994014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21167</v>
      </c>
      <c r="H323" s="1">
        <v>0</v>
      </c>
      <c r="I323" s="3">
        <v>5549630</v>
      </c>
      <c r="J323" s="3">
        <v>5528463</v>
      </c>
      <c r="K323" s="3">
        <v>5528463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4465746</v>
      </c>
      <c r="S323" s="3">
        <v>4465746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551435</v>
      </c>
      <c r="Y323" s="3">
        <v>551435</v>
      </c>
      <c r="Z323" s="4">
        <v>551435</v>
      </c>
      <c r="AA323" s="4">
        <v>551435</v>
      </c>
      <c r="AB323" s="4">
        <v>551435</v>
      </c>
      <c r="AC323" s="4">
        <v>551436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2771287</v>
      </c>
      <c r="AI323" s="4">
        <v>3322722</v>
      </c>
      <c r="AJ323" s="4">
        <v>3874157</v>
      </c>
      <c r="AK323" s="4">
        <v>4425592</v>
      </c>
      <c r="AL323" s="4">
        <v>4977027</v>
      </c>
      <c r="AM323" s="4">
        <v>5528463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7881</v>
      </c>
      <c r="H324" s="3">
        <v>0</v>
      </c>
      <c r="I324" s="3">
        <v>1963372</v>
      </c>
      <c r="J324" s="3">
        <v>1955491</v>
      </c>
      <c r="K324" s="3">
        <v>1955491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1512421</v>
      </c>
      <c r="S324" s="3">
        <v>1512421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195024</v>
      </c>
      <c r="Y324" s="3">
        <v>195024</v>
      </c>
      <c r="Z324" s="4">
        <v>195024</v>
      </c>
      <c r="AA324" s="4">
        <v>195024</v>
      </c>
      <c r="AB324" s="4">
        <v>195024</v>
      </c>
      <c r="AC324" s="4">
        <v>195023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980372</v>
      </c>
      <c r="AI324" s="4">
        <v>1175396</v>
      </c>
      <c r="AJ324" s="4">
        <v>1370420</v>
      </c>
      <c r="AK324" s="4">
        <v>1565444</v>
      </c>
      <c r="AL324" s="4">
        <v>1760468</v>
      </c>
      <c r="AM324" s="4">
        <v>1955491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41903</v>
      </c>
      <c r="H325" s="1">
        <v>0</v>
      </c>
      <c r="I325" s="3">
        <v>10918778</v>
      </c>
      <c r="J325" s="3">
        <v>10876875</v>
      </c>
      <c r="K325" s="3">
        <v>10876875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8771788</v>
      </c>
      <c r="S325" s="3">
        <v>8771788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1084894</v>
      </c>
      <c r="Y325" s="3">
        <v>1084894</v>
      </c>
      <c r="Z325" s="4">
        <v>1084894</v>
      </c>
      <c r="AA325" s="4">
        <v>1084894</v>
      </c>
      <c r="AB325" s="4">
        <v>1084894</v>
      </c>
      <c r="AC325" s="4">
        <v>1084893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5452406</v>
      </c>
      <c r="AI325" s="4">
        <v>6537300</v>
      </c>
      <c r="AJ325" s="4">
        <v>7622194</v>
      </c>
      <c r="AK325" s="4">
        <v>8707088</v>
      </c>
      <c r="AL325" s="4">
        <v>9791982</v>
      </c>
      <c r="AM325" s="4">
        <v>10876875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11803</v>
      </c>
      <c r="H326" s="1">
        <v>0</v>
      </c>
      <c r="I326" s="3">
        <v>3039316</v>
      </c>
      <c r="J326" s="3">
        <v>3027513</v>
      </c>
      <c r="K326" s="3">
        <v>3027513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2338283</v>
      </c>
      <c r="S326" s="3">
        <v>2338283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301964</v>
      </c>
      <c r="Y326" s="3">
        <v>301964</v>
      </c>
      <c r="Z326" s="4">
        <v>301964</v>
      </c>
      <c r="AA326" s="4">
        <v>301964</v>
      </c>
      <c r="AB326" s="4">
        <v>301964</v>
      </c>
      <c r="AC326" s="4">
        <v>301965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1517692</v>
      </c>
      <c r="AI326" s="4">
        <v>1819656</v>
      </c>
      <c r="AJ326" s="4">
        <v>2121620</v>
      </c>
      <c r="AK326" s="4">
        <v>2423584</v>
      </c>
      <c r="AL326" s="4">
        <v>2725548</v>
      </c>
      <c r="AM326" s="4">
        <v>3027513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13327</v>
      </c>
      <c r="H327" s="3">
        <v>0</v>
      </c>
      <c r="I327" s="3">
        <v>3601819</v>
      </c>
      <c r="J327" s="3">
        <v>3588492</v>
      </c>
      <c r="K327" s="3">
        <v>3588492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2882974</v>
      </c>
      <c r="S327" s="3">
        <v>2882974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357961</v>
      </c>
      <c r="Y327" s="3">
        <v>357961</v>
      </c>
      <c r="Z327" s="4">
        <v>357961</v>
      </c>
      <c r="AA327" s="4">
        <v>357961</v>
      </c>
      <c r="AB327" s="4">
        <v>357961</v>
      </c>
      <c r="AC327" s="4">
        <v>357959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1798689</v>
      </c>
      <c r="AI327" s="4">
        <v>2156650</v>
      </c>
      <c r="AJ327" s="4">
        <v>2514611</v>
      </c>
      <c r="AK327" s="4">
        <v>2872572</v>
      </c>
      <c r="AL327" s="4">
        <v>3230533</v>
      </c>
      <c r="AM327" s="4">
        <v>3588492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25266</v>
      </c>
      <c r="H328" s="1">
        <v>0</v>
      </c>
      <c r="I328" s="3">
        <v>6596646</v>
      </c>
      <c r="J328" s="3">
        <v>6571380</v>
      </c>
      <c r="K328" s="3">
        <v>6571380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5217023</v>
      </c>
      <c r="S328" s="3">
        <v>5217023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655453</v>
      </c>
      <c r="Y328" s="3">
        <v>655453</v>
      </c>
      <c r="Z328" s="4">
        <v>655454</v>
      </c>
      <c r="AA328" s="4">
        <v>655454</v>
      </c>
      <c r="AB328" s="4">
        <v>655454</v>
      </c>
      <c r="AC328" s="4">
        <v>655452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3294113</v>
      </c>
      <c r="AI328" s="4">
        <v>3949566</v>
      </c>
      <c r="AJ328" s="4">
        <v>4605020</v>
      </c>
      <c r="AK328" s="4">
        <v>5260474</v>
      </c>
      <c r="AL328" s="4">
        <v>5915928</v>
      </c>
      <c r="AM328" s="4">
        <v>6571380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12151169</v>
      </c>
      <c r="H329" s="3">
        <f t="shared" si="0"/>
        <v>0</v>
      </c>
      <c r="I329" s="3">
        <f t="shared" si="0"/>
        <v>3187731815</v>
      </c>
      <c r="J329" s="3">
        <f t="shared" si="0"/>
        <v>3175580646</v>
      </c>
      <c r="K329" s="3">
        <f t="shared" si="0"/>
        <v>3175580646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2553350759</v>
      </c>
      <c r="S329" s="3">
        <f t="shared" si="0"/>
        <v>2553350759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316747997</v>
      </c>
      <c r="Y329" s="3">
        <f t="shared" si="0"/>
        <v>316747997</v>
      </c>
      <c r="Z329" s="3">
        <f t="shared" si="0"/>
        <v>316748000</v>
      </c>
      <c r="AA329" s="3">
        <f t="shared" si="0"/>
        <v>316748000</v>
      </c>
      <c r="AB329" s="3">
        <f t="shared" si="0"/>
        <v>316748000</v>
      </c>
      <c r="AC329" s="3">
        <f t="shared" si="0"/>
        <v>316747868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1591840781</v>
      </c>
      <c r="AI329" s="3">
        <f t="shared" si="0"/>
        <v>1908588778</v>
      </c>
      <c r="AJ329" s="3">
        <f t="shared" si="0"/>
        <v>2225336778</v>
      </c>
      <c r="AK329" s="3">
        <f t="shared" si="0"/>
        <v>2542084778</v>
      </c>
      <c r="AL329" s="3">
        <f t="shared" si="0"/>
        <v>2858832778</v>
      </c>
      <c r="AM329" s="3">
        <f t="shared" si="0"/>
        <v>3175580646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714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Total'!C334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Total'!C334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12300149.939999999</v>
      </c>
      <c r="C26" s="179">
        <v>12300149.939999999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36903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1063652</v>
      </c>
      <c r="C28" s="179">
        <v>1063652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2021-10-08T14:14:23Z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