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C:\Users\mmacqui\Desktop\"/>
    </mc:Choice>
  </mc:AlternateContent>
  <xr:revisionPtr revIDLastSave="0" documentId="13_ncr:1_{611FA126-7F6B-4A25-BEAC-83F79421ADA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Information" sheetId="4" r:id="rId1"/>
    <sheet name="Title ID, Subpart 2 Allocations" sheetId="3" r:id="rId2"/>
    <sheet name="Title ID, Sub 2 Facility Shares" sheetId="2" r:id="rId3"/>
  </sheets>
  <definedNames>
    <definedName name="_xlnm._FilterDatabase" localSheetId="2" hidden="1">'Title ID, Sub 2 Facility Shares'!$A$1:$H$55</definedName>
    <definedName name="_xlnm._FilterDatabase" localSheetId="1" hidden="1">'Title ID, Subpart 2 Allocations'!$A$1:$J$1</definedName>
    <definedName name="_xlnm.Print_Titles" localSheetId="2">'Title ID, Sub 2 Facility Shares'!$1:$1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3" l="1"/>
  <c r="H27" i="3"/>
  <c r="H28" i="3"/>
  <c r="H29" i="3"/>
  <c r="H30" i="3"/>
  <c r="H31" i="3"/>
  <c r="H25" i="3"/>
  <c r="G26" i="3"/>
  <c r="G27" i="3"/>
  <c r="G28" i="3"/>
  <c r="G29" i="3"/>
  <c r="G30" i="3"/>
  <c r="G31" i="3"/>
  <c r="G32" i="3"/>
  <c r="G25" i="3"/>
  <c r="I26" i="3" l="1"/>
  <c r="I27" i="3"/>
  <c r="I28" i="3"/>
  <c r="I29" i="3"/>
  <c r="I30" i="3"/>
  <c r="I31" i="3"/>
  <c r="I32" i="3"/>
  <c r="I25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G3" i="3"/>
  <c r="G4" i="3"/>
  <c r="G5" i="3"/>
  <c r="G6" i="3"/>
  <c r="G7" i="3"/>
  <c r="I7" i="3" s="1"/>
  <c r="G8" i="3"/>
  <c r="I8" i="3" s="1"/>
  <c r="G9" i="3"/>
  <c r="G10" i="3"/>
  <c r="I10" i="3" s="1"/>
  <c r="G11" i="3"/>
  <c r="I11" i="3" s="1"/>
  <c r="G12" i="3"/>
  <c r="G13" i="3"/>
  <c r="I13" i="3" s="1"/>
  <c r="G14" i="3"/>
  <c r="I14" i="3" s="1"/>
  <c r="G15" i="3"/>
  <c r="G16" i="3"/>
  <c r="I16" i="3" s="1"/>
  <c r="G17" i="3"/>
  <c r="G18" i="3"/>
  <c r="G19" i="3"/>
  <c r="I19" i="3" s="1"/>
  <c r="G20" i="3"/>
  <c r="I20" i="3" s="1"/>
  <c r="G21" i="3"/>
  <c r="G22" i="3"/>
  <c r="I22" i="3" s="1"/>
  <c r="G23" i="3"/>
  <c r="I23" i="3" s="1"/>
  <c r="G24" i="3"/>
  <c r="G2" i="3"/>
  <c r="I21" i="3" l="1"/>
  <c r="I9" i="3"/>
  <c r="I4" i="3"/>
  <c r="I6" i="3"/>
  <c r="I17" i="3"/>
  <c r="I5" i="3"/>
  <c r="I15" i="3"/>
  <c r="I3" i="3"/>
  <c r="I24" i="3"/>
  <c r="I12" i="3"/>
  <c r="I18" i="3"/>
  <c r="H2" i="3" l="1"/>
  <c r="I2" i="3" s="1"/>
</calcChain>
</file>

<file path=xl/sharedStrings.xml><?xml version="1.0" encoding="utf-8"?>
<sst xmlns="http://schemas.openxmlformats.org/spreadsheetml/2006/main" count="258" uniqueCount="132">
  <si>
    <t>Institution</t>
  </si>
  <si>
    <t>Lutheran Services in Iowa - Beloit, Bethesda Cottage</t>
  </si>
  <si>
    <t>Lutheran Services in Iowa - Beloit, Faith Cottage</t>
  </si>
  <si>
    <t>Lutheran Services in Iowa - Beloit, Hunziker Cottage</t>
  </si>
  <si>
    <t>Lutheran Services in Iowa - Beloit, Hill Cottage</t>
  </si>
  <si>
    <t>Lutheran Services in Iowa - Beloit, Odland Cottage</t>
  </si>
  <si>
    <t>Youth &amp; Shelter Services - Rosedale Shelter</t>
  </si>
  <si>
    <t>Foundation 2 Youth Shelter</t>
  </si>
  <si>
    <t>Four Oaks - Family &amp; children's Services - STOP Program</t>
  </si>
  <si>
    <t>Tanager Place</t>
  </si>
  <si>
    <t>Clarinda Academy</t>
  </si>
  <si>
    <t>Christian Home Association - Children's Square USA - Children's Emergency Shelter</t>
  </si>
  <si>
    <t>Christian Home Association - Children's Square USA - Cottonwood Cottage PMIC</t>
  </si>
  <si>
    <t>Family Resources, Inc. - Wittenmeyer Learning Center</t>
  </si>
  <si>
    <t>Orchard Place Child Guidance Center</t>
  </si>
  <si>
    <t>Youth Emergency Services &amp; Shelter</t>
  </si>
  <si>
    <t>Forest Ridge Youth Shelter</t>
  </si>
  <si>
    <t>Four Oaks PMIC</t>
  </si>
  <si>
    <t>Francis Lauer Youth Services Emergency Shelter</t>
  </si>
  <si>
    <t>American Hope Finding Association - Emergency Shelter Care</t>
  </si>
  <si>
    <t>Midwest Christian Services</t>
  </si>
  <si>
    <t>Crittenton Center Emergency Youth Shelter</t>
  </si>
  <si>
    <t>Jackson Recovery Center</t>
  </si>
  <si>
    <t>Woodbury County Juvenile Detention Center</t>
  </si>
  <si>
    <t>Woodward Academy</t>
  </si>
  <si>
    <t>Area Substance Abuse Council</t>
  </si>
  <si>
    <t>Community and Family Resources (STARS)</t>
  </si>
  <si>
    <t>Hope Haven, Inc. - Niessink Home</t>
  </si>
  <si>
    <t>Corinthian House</t>
  </si>
  <si>
    <t>Clarinda Shelter</t>
  </si>
  <si>
    <t>Hillcrest Shelter</t>
  </si>
  <si>
    <t>Four Oaks Foster Group Care</t>
  </si>
  <si>
    <t>Woodhaven Shelter</t>
  </si>
  <si>
    <t>Local Neglected</t>
  </si>
  <si>
    <t>Local Delinquent</t>
  </si>
  <si>
    <t>Linn County Juvenile Detention Center</t>
  </si>
  <si>
    <t>Keystone AEA</t>
  </si>
  <si>
    <t>Prairie Lakes AEA</t>
  </si>
  <si>
    <t>Central Rivers AEA</t>
  </si>
  <si>
    <t>Grant Wood AEA</t>
  </si>
  <si>
    <t>Heartland AEA</t>
  </si>
  <si>
    <t>Northwest AEA</t>
  </si>
  <si>
    <t>Green Hills AEA</t>
  </si>
  <si>
    <t>Great Prairie AEA</t>
  </si>
  <si>
    <t>South Iowa Area Detention Services Agency</t>
  </si>
  <si>
    <t>Four Oaks - Family &amp; Children's Services - Youth Emergency Shelter</t>
  </si>
  <si>
    <t>Four Oaks - Family &amp; Children's Services - McIntyre</t>
  </si>
  <si>
    <t>Four Oaks - Family &amp; Children's Services - North Oaks</t>
  </si>
  <si>
    <t>Four Oaks - Family &amp; Children's Services - Smith Center</t>
  </si>
  <si>
    <t>Four Oaks - Family &amp; Children's Services - South Oaks</t>
  </si>
  <si>
    <t xml:space="preserve">CFDA Number &amp; Title: 84.013A - Title I, Part A Basic Grants to Local Educational Agencies
Award Name &amp; Number: FISCAL YEAR 2020 TITLE I ALLOCATIONS FOR SCHOOL YEAR 2020-2021, S013A180015
Award Year: School Year 2020-21
Name of Federal Agency: US Department of Education
Award Amount: $102,428,615
</t>
  </si>
  <si>
    <t>02250000</t>
  </si>
  <si>
    <t>09770000</t>
  </si>
  <si>
    <t>10530000</t>
  </si>
  <si>
    <t>11970000</t>
  </si>
  <si>
    <t>13370000</t>
  </si>
  <si>
    <t>14760000</t>
  </si>
  <si>
    <t>16110000</t>
  </si>
  <si>
    <t>17370000</t>
  </si>
  <si>
    <t>21240000</t>
  </si>
  <si>
    <t>23130000</t>
  </si>
  <si>
    <t>31050000</t>
  </si>
  <si>
    <t>32310000</t>
  </si>
  <si>
    <t>37150000</t>
  </si>
  <si>
    <t>41310000</t>
  </si>
  <si>
    <t>45360000</t>
  </si>
  <si>
    <t>56070000</t>
  </si>
  <si>
    <t>60350000</t>
  </si>
  <si>
    <t>60390000</t>
  </si>
  <si>
    <t>68400000</t>
  </si>
  <si>
    <t>71100000</t>
  </si>
  <si>
    <t>92010000</t>
  </si>
  <si>
    <t>92050000</t>
  </si>
  <si>
    <t>92070000</t>
  </si>
  <si>
    <t>92100000</t>
  </si>
  <si>
    <t>92110000</t>
  </si>
  <si>
    <t>92120000</t>
  </si>
  <si>
    <t>92130000</t>
  </si>
  <si>
    <t>92150000</t>
  </si>
  <si>
    <t>Ames</t>
  </si>
  <si>
    <t>Cardinal</t>
  </si>
  <si>
    <t>Cedar Rapids</t>
  </si>
  <si>
    <t>Clarinda</t>
  </si>
  <si>
    <t>College</t>
  </si>
  <si>
    <t>Council Bluffs</t>
  </si>
  <si>
    <t>Davenport</t>
  </si>
  <si>
    <t>Des Moines</t>
  </si>
  <si>
    <t>Estherville-Lincoln Central</t>
  </si>
  <si>
    <t>Fort Dodge</t>
  </si>
  <si>
    <t>Independence</t>
  </si>
  <si>
    <t>Johnston</t>
  </si>
  <si>
    <t>Linn-Mar</t>
  </si>
  <si>
    <t>Mason City</t>
  </si>
  <si>
    <t>Mount Pleasant</t>
  </si>
  <si>
    <t>Rock Valley</t>
  </si>
  <si>
    <t>Sioux Central</t>
  </si>
  <si>
    <t>Sioux City</t>
  </si>
  <si>
    <t>Waverly-Shell Rock</t>
  </si>
  <si>
    <t>Woodward-Granger</t>
  </si>
  <si>
    <t>Total Title ID, Subpart 2 Alloction</t>
  </si>
  <si>
    <t>Nonpublic Equitable Share</t>
  </si>
  <si>
    <t>Agency Name</t>
  </si>
  <si>
    <t>Agency Number #</t>
  </si>
  <si>
    <t>Waverly-Shell Rock Schools Residential Program</t>
  </si>
  <si>
    <t>Final
Local Neglected</t>
  </si>
  <si>
    <t>Final
Local Delinquent</t>
  </si>
  <si>
    <t>20070000</t>
  </si>
  <si>
    <t>Eldora-New Providence</t>
  </si>
  <si>
    <t>31410000</t>
  </si>
  <si>
    <t>Iowa City</t>
  </si>
  <si>
    <t>50490000</t>
  </si>
  <si>
    <t>Ottumwa</t>
  </si>
  <si>
    <t>Final
Total Title ID, Subpart 2 Alloction</t>
  </si>
  <si>
    <t>Agency Providing Services</t>
  </si>
  <si>
    <t>Youth &amp; Shelter Services - Seven-12 House &amp; Youth Recovery House</t>
  </si>
  <si>
    <t>Christian Home Association - Children's Square USA - Nelson Cottage PMIC (formerly Kinney)</t>
  </si>
  <si>
    <t>Christian Home Association - Children's Square USA - Friends Cottage PMIC (Formerly Miller)</t>
  </si>
  <si>
    <t>Christian Home Association - Children's Square USA - Schlott Cottage PMIC (formerly Stephan)</t>
  </si>
  <si>
    <t>Community, Family &amp; Youth Services - Polk Co. Juvenile Detention Center</t>
  </si>
  <si>
    <t>Central Iowa Juvenile Detention Center</t>
  </si>
  <si>
    <t xml:space="preserve">Forest Ridge Youth Services </t>
  </si>
  <si>
    <t>Youth Shelter Care of North Central Iowa, Inc.</t>
  </si>
  <si>
    <t>Four Oaks - Family &amp; Children's Services - Independence Residential Treatment Independence</t>
  </si>
  <si>
    <t>Four Oaks - Family &amp; Children's Services - Independence Shelter</t>
  </si>
  <si>
    <t xml:space="preserve">Youth Homes of Mid-America </t>
  </si>
  <si>
    <t>Four Oaks/ATLAS Program</t>
  </si>
  <si>
    <t>Christamore Family Treatment Center</t>
  </si>
  <si>
    <t xml:space="preserve">Boys and Girls Home and Family Services </t>
  </si>
  <si>
    <t xml:space="preserve">Final
Local Delinquent
</t>
  </si>
  <si>
    <t>Agency Number</t>
  </si>
  <si>
    <t>18630000</t>
  </si>
  <si>
    <t>23220000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</si>
</sst>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 applyAlignment="1"/>
    <xf numFmtId="164" fontId="6" fillId="0" borderId="1" xfId="3" applyNumberFormat="1" applyFont="1" applyBorder="1"/>
    <xf numFmtId="0" fontId="6" fillId="0" borderId="0" xfId="0" applyFont="1"/>
    <xf numFmtId="164" fontId="6" fillId="0" borderId="1" xfId="3" applyNumberFormat="1" applyFont="1" applyFill="1" applyBorder="1"/>
    <xf numFmtId="0" fontId="6" fillId="0" borderId="1" xfId="0" applyFont="1" applyFill="1" applyBorder="1" applyAlignment="1"/>
    <xf numFmtId="0" fontId="6" fillId="0" borderId="0" xfId="0" applyFont="1" applyBorder="1" applyAlignment="1">
      <alignment wrapText="1"/>
    </xf>
    <xf numFmtId="0" fontId="6" fillId="0" borderId="0" xfId="0" applyFont="1" applyBorder="1"/>
    <xf numFmtId="0" fontId="6" fillId="0" borderId="1" xfId="0" applyNumberFormat="1" applyFont="1" applyBorder="1"/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/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44" fontId="0" fillId="0" borderId="1" xfId="0" applyNumberFormat="1" applyBorder="1"/>
    <xf numFmtId="44" fontId="0" fillId="2" borderId="1" xfId="0" applyNumberFormat="1" applyFill="1" applyBorder="1"/>
    <xf numFmtId="164" fontId="6" fillId="0" borderId="0" xfId="0" applyNumberFormat="1" applyFont="1" applyBorder="1"/>
    <xf numFmtId="44" fontId="0" fillId="0" borderId="0" xfId="3" applyFont="1"/>
    <xf numFmtId="0" fontId="1" fillId="0" borderId="1" xfId="0" applyFont="1" applyFill="1" applyBorder="1"/>
    <xf numFmtId="44" fontId="0" fillId="0" borderId="1" xfId="0" applyNumberFormat="1" applyFill="1" applyBorder="1"/>
    <xf numFmtId="3" fontId="7" fillId="0" borderId="1" xfId="0" applyNumberFormat="1" applyFont="1" applyFill="1" applyBorder="1"/>
    <xf numFmtId="44" fontId="4" fillId="3" borderId="1" xfId="3" applyFont="1" applyFill="1" applyBorder="1" applyAlignment="1">
      <alignment horizontal="center" wrapText="1"/>
    </xf>
    <xf numFmtId="44" fontId="0" fillId="0" borderId="1" xfId="3" applyFont="1" applyBorder="1"/>
    <xf numFmtId="44" fontId="0" fillId="0" borderId="0" xfId="0" applyNumberFormat="1"/>
    <xf numFmtId="0" fontId="6" fillId="2" borderId="1" xfId="0" applyFont="1" applyFill="1" applyBorder="1" applyAlignment="1">
      <alignment horizontal="center" wrapText="1"/>
    </xf>
  </cellXfs>
  <cellStyles count="4">
    <cellStyle name="Comma 2" xfId="1" xr:uid="{00000000-0005-0000-0000-000000000000}"/>
    <cellStyle name="Currency" xfId="3" builtinId="4"/>
    <cellStyle name="Normal" xfId="0" builtinId="0"/>
    <cellStyle name="Normal 4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1DB2-3B2A-4FEB-BD0E-7D3CC56F256F}">
  <dimension ref="A1:F1"/>
  <sheetViews>
    <sheetView tabSelected="1" workbookViewId="0">
      <selection sqref="A1:F1"/>
    </sheetView>
  </sheetViews>
  <sheetFormatPr defaultRowHeight="15" x14ac:dyDescent="0.25"/>
  <cols>
    <col min="1" max="6" width="19.7109375" customWidth="1"/>
  </cols>
  <sheetData>
    <row r="1" spans="1:6" s="6" customFormat="1" ht="94.7" customHeight="1" x14ac:dyDescent="0.25">
      <c r="A1" s="26" t="s">
        <v>50</v>
      </c>
      <c r="B1" s="26"/>
      <c r="C1" s="26"/>
      <c r="D1" s="26"/>
      <c r="E1" s="26"/>
      <c r="F1" s="26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2B668-2AC9-4BF5-A6D8-33A2002A36BD}">
  <dimension ref="A1:J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41" sqref="C41"/>
    </sheetView>
  </sheetViews>
  <sheetFormatPr defaultRowHeight="15" x14ac:dyDescent="0.25"/>
  <cols>
    <col min="1" max="1" width="20.7109375" style="13" customWidth="1"/>
    <col min="2" max="2" width="24.7109375" style="6" bestFit="1" customWidth="1"/>
    <col min="3" max="4" width="20.7109375" customWidth="1"/>
    <col min="5" max="5" width="30.7109375" customWidth="1"/>
    <col min="6" max="6" width="24.85546875" bestFit="1" customWidth="1"/>
    <col min="7" max="7" width="24.28515625" style="19" customWidth="1"/>
    <col min="8" max="8" width="23.85546875" style="19" customWidth="1"/>
    <col min="9" max="9" width="30.7109375" style="19" customWidth="1"/>
    <col min="10" max="10" width="12.5703125" bestFit="1" customWidth="1"/>
  </cols>
  <sheetData>
    <row r="1" spans="1:10" ht="45" x14ac:dyDescent="0.25">
      <c r="A1" s="1" t="s">
        <v>102</v>
      </c>
      <c r="B1" s="1" t="s">
        <v>101</v>
      </c>
      <c r="C1" s="2" t="s">
        <v>33</v>
      </c>
      <c r="D1" s="1" t="s">
        <v>34</v>
      </c>
      <c r="E1" s="15" t="s">
        <v>99</v>
      </c>
      <c r="F1" s="15" t="s">
        <v>100</v>
      </c>
      <c r="G1" s="23" t="s">
        <v>104</v>
      </c>
      <c r="H1" s="23" t="s">
        <v>128</v>
      </c>
      <c r="I1" s="23" t="s">
        <v>112</v>
      </c>
    </row>
    <row r="2" spans="1:10" x14ac:dyDescent="0.25">
      <c r="A2" s="14" t="s">
        <v>51</v>
      </c>
      <c r="B2" s="14" t="s">
        <v>79</v>
      </c>
      <c r="C2" s="16">
        <v>34943</v>
      </c>
      <c r="D2" s="16">
        <v>20209</v>
      </c>
      <c r="E2" s="16">
        <v>55152</v>
      </c>
      <c r="F2" s="17">
        <v>0</v>
      </c>
      <c r="G2" s="24">
        <f>SUMIF('Title ID, Sub 2 Facility Shares'!A:A,'Title ID, Subpart 2 Allocations'!A2,'Title ID, Sub 2 Facility Shares'!G:G)</f>
        <v>34993</v>
      </c>
      <c r="H2" s="24">
        <f>SUMIF('Title ID, Sub 2 Facility Shares'!A:A,'Title ID, Subpart 2 Allocations'!A2,'Title ID, Sub 2 Facility Shares'!H:H)</f>
        <v>20235</v>
      </c>
      <c r="I2" s="24">
        <f t="shared" ref="I2:I32" si="0">SUM(G2:H2)</f>
        <v>55228</v>
      </c>
      <c r="J2" s="25"/>
    </row>
    <row r="3" spans="1:10" x14ac:dyDescent="0.25">
      <c r="A3" s="14" t="s">
        <v>52</v>
      </c>
      <c r="B3" s="14" t="s">
        <v>80</v>
      </c>
      <c r="C3" s="16">
        <v>3688</v>
      </c>
      <c r="D3" s="16">
        <v>0</v>
      </c>
      <c r="E3" s="16">
        <v>3688</v>
      </c>
      <c r="F3" s="17">
        <v>0</v>
      </c>
      <c r="G3" s="24">
        <f>SUMIF('Title ID, Sub 2 Facility Shares'!A:A,'Title ID, Subpart 2 Allocations'!A3,'Title ID, Sub 2 Facility Shares'!G:G)</f>
        <v>3693</v>
      </c>
      <c r="H3" s="24">
        <f>SUMIF('Title ID, Sub 2 Facility Shares'!A:A,'Title ID, Subpart 2 Allocations'!A3,'Title ID, Sub 2 Facility Shares'!H:H)</f>
        <v>0</v>
      </c>
      <c r="I3" s="24">
        <f t="shared" si="0"/>
        <v>3693</v>
      </c>
      <c r="J3" s="25"/>
    </row>
    <row r="4" spans="1:10" x14ac:dyDescent="0.25">
      <c r="A4" s="14" t="s">
        <v>53</v>
      </c>
      <c r="B4" s="14" t="s">
        <v>81</v>
      </c>
      <c r="C4" s="16">
        <v>52078</v>
      </c>
      <c r="D4" s="16">
        <v>47155</v>
      </c>
      <c r="E4" s="16">
        <v>99233</v>
      </c>
      <c r="F4" s="17">
        <v>0</v>
      </c>
      <c r="G4" s="24">
        <f>SUMIF('Title ID, Sub 2 Facility Shares'!A:A,'Title ID, Subpart 2 Allocations'!A4,'Title ID, Sub 2 Facility Shares'!G:G)</f>
        <v>52153</v>
      </c>
      <c r="H4" s="24">
        <f>SUMIF('Title ID, Sub 2 Facility Shares'!A:A,'Title ID, Subpart 2 Allocations'!A4,'Title ID, Sub 2 Facility Shares'!H:H)</f>
        <v>47215</v>
      </c>
      <c r="I4" s="24">
        <f t="shared" si="0"/>
        <v>99368</v>
      </c>
      <c r="J4" s="25"/>
    </row>
    <row r="5" spans="1:10" x14ac:dyDescent="0.25">
      <c r="A5" s="14" t="s">
        <v>54</v>
      </c>
      <c r="B5" s="14" t="s">
        <v>82</v>
      </c>
      <c r="C5" s="16">
        <v>0</v>
      </c>
      <c r="D5" s="16">
        <v>165042</v>
      </c>
      <c r="E5" s="16">
        <v>165042</v>
      </c>
      <c r="F5" s="17">
        <v>0</v>
      </c>
      <c r="G5" s="24">
        <f>SUMIF('Title ID, Sub 2 Facility Shares'!A:A,'Title ID, Subpart 2 Allocations'!A5,'Title ID, Sub 2 Facility Shares'!G:G)</f>
        <v>0</v>
      </c>
      <c r="H5" s="24">
        <f>SUMIF('Title ID, Sub 2 Facility Shares'!A:A,'Title ID, Subpart 2 Allocations'!A5,'Title ID, Sub 2 Facility Shares'!H:H)</f>
        <v>165251</v>
      </c>
      <c r="I5" s="24">
        <f t="shared" si="0"/>
        <v>165251</v>
      </c>
      <c r="J5" s="25"/>
    </row>
    <row r="6" spans="1:10" x14ac:dyDescent="0.25">
      <c r="A6" s="14" t="s">
        <v>55</v>
      </c>
      <c r="B6" s="14" t="s">
        <v>83</v>
      </c>
      <c r="C6" s="16">
        <v>72320</v>
      </c>
      <c r="D6" s="16">
        <v>0</v>
      </c>
      <c r="E6" s="16">
        <v>72320</v>
      </c>
      <c r="F6" s="17">
        <v>0</v>
      </c>
      <c r="G6" s="24">
        <f>SUMIF('Title ID, Sub 2 Facility Shares'!A:A,'Title ID, Subpart 2 Allocations'!A6,'Title ID, Sub 2 Facility Shares'!G:G)</f>
        <v>72424</v>
      </c>
      <c r="H6" s="24">
        <f>SUMIF('Title ID, Sub 2 Facility Shares'!A:A,'Title ID, Subpart 2 Allocations'!A6,'Title ID, Sub 2 Facility Shares'!H:H)</f>
        <v>0</v>
      </c>
      <c r="I6" s="24">
        <f t="shared" si="0"/>
        <v>72424</v>
      </c>
      <c r="J6" s="25"/>
    </row>
    <row r="7" spans="1:10" x14ac:dyDescent="0.25">
      <c r="A7" s="14" t="s">
        <v>56</v>
      </c>
      <c r="B7" s="14" t="s">
        <v>84</v>
      </c>
      <c r="C7" s="16">
        <v>58700</v>
      </c>
      <c r="D7" s="16">
        <v>0</v>
      </c>
      <c r="E7" s="16">
        <v>58700</v>
      </c>
      <c r="F7" s="17">
        <v>0</v>
      </c>
      <c r="G7" s="24">
        <f>SUMIF('Title ID, Sub 2 Facility Shares'!A:A,'Title ID, Subpart 2 Allocations'!A7,'Title ID, Sub 2 Facility Shares'!G:G)</f>
        <v>58784</v>
      </c>
      <c r="H7" s="24">
        <f>SUMIF('Title ID, Sub 2 Facility Shares'!A:A,'Title ID, Subpart 2 Allocations'!A7,'Title ID, Sub 2 Facility Shares'!H:H)</f>
        <v>0</v>
      </c>
      <c r="I7" s="24">
        <f t="shared" si="0"/>
        <v>58784</v>
      </c>
      <c r="J7" s="25"/>
    </row>
    <row r="8" spans="1:10" x14ac:dyDescent="0.25">
      <c r="A8" s="14" t="s">
        <v>57</v>
      </c>
      <c r="B8" s="14" t="s">
        <v>85</v>
      </c>
      <c r="C8" s="16">
        <v>0</v>
      </c>
      <c r="D8" s="16">
        <v>33682</v>
      </c>
      <c r="E8" s="16">
        <v>33682</v>
      </c>
      <c r="F8" s="17">
        <v>0</v>
      </c>
      <c r="G8" s="24">
        <f>SUMIF('Title ID, Sub 2 Facility Shares'!A:A,'Title ID, Subpart 2 Allocations'!A8,'Title ID, Sub 2 Facility Shares'!G:G)</f>
        <v>0</v>
      </c>
      <c r="H8" s="24">
        <f>SUMIF('Title ID, Sub 2 Facility Shares'!A:A,'Title ID, Subpart 2 Allocations'!A8,'Title ID, Sub 2 Facility Shares'!H:H)</f>
        <v>33725</v>
      </c>
      <c r="I8" s="24">
        <f t="shared" si="0"/>
        <v>33725</v>
      </c>
      <c r="J8" s="25"/>
    </row>
    <row r="9" spans="1:10" x14ac:dyDescent="0.25">
      <c r="A9" s="14" t="s">
        <v>58</v>
      </c>
      <c r="B9" s="14" t="s">
        <v>86</v>
      </c>
      <c r="C9" s="16">
        <v>122480</v>
      </c>
      <c r="D9" s="16">
        <v>0</v>
      </c>
      <c r="E9" s="16">
        <v>122480</v>
      </c>
      <c r="F9" s="17">
        <v>0</v>
      </c>
      <c r="G9" s="24">
        <f>SUMIF('Title ID, Sub 2 Facility Shares'!A:A,'Title ID, Subpart 2 Allocations'!A9,'Title ID, Sub 2 Facility Shares'!G:G)</f>
        <v>122659</v>
      </c>
      <c r="H9" s="24">
        <f>SUMIF('Title ID, Sub 2 Facility Shares'!A:A,'Title ID, Subpart 2 Allocations'!A9,'Title ID, Sub 2 Facility Shares'!H:H)</f>
        <v>0</v>
      </c>
      <c r="I9" s="24">
        <f t="shared" si="0"/>
        <v>122659</v>
      </c>
      <c r="J9" s="25"/>
    </row>
    <row r="10" spans="1:10" x14ac:dyDescent="0.25">
      <c r="A10" s="20" t="s">
        <v>106</v>
      </c>
      <c r="B10" s="22" t="s">
        <v>107</v>
      </c>
      <c r="C10" s="16"/>
      <c r="D10" s="16"/>
      <c r="E10" s="16"/>
      <c r="F10" s="17"/>
      <c r="G10" s="24">
        <f>SUMIF('Title ID, Sub 2 Facility Shares'!A:A,'Title ID, Subpart 2 Allocations'!A10,'Title ID, Sub 2 Facility Shares'!G:G)</f>
        <v>0</v>
      </c>
      <c r="H10" s="24">
        <f>SUMIF('Title ID, Sub 2 Facility Shares'!A:A,'Title ID, Subpart 2 Allocations'!A10,'Title ID, Sub 2 Facility Shares'!H:H)</f>
        <v>0</v>
      </c>
      <c r="I10" s="24">
        <f t="shared" si="0"/>
        <v>0</v>
      </c>
      <c r="J10" s="25"/>
    </row>
    <row r="11" spans="1:10" x14ac:dyDescent="0.25">
      <c r="A11" s="14" t="s">
        <v>59</v>
      </c>
      <c r="B11" s="14" t="s">
        <v>87</v>
      </c>
      <c r="C11" s="16">
        <v>0</v>
      </c>
      <c r="D11" s="16">
        <v>95994</v>
      </c>
      <c r="E11" s="16">
        <v>95994</v>
      </c>
      <c r="F11" s="17">
        <v>0</v>
      </c>
      <c r="G11" s="24">
        <f>SUMIF('Title ID, Sub 2 Facility Shares'!A:A,'Title ID, Subpart 2 Allocations'!A11,'Title ID, Sub 2 Facility Shares'!G:G)</f>
        <v>0</v>
      </c>
      <c r="H11" s="24">
        <f>SUMIF('Title ID, Sub 2 Facility Shares'!A:A,'Title ID, Subpart 2 Allocations'!A11,'Title ID, Sub 2 Facility Shares'!H:H)</f>
        <v>96115</v>
      </c>
      <c r="I11" s="24">
        <f t="shared" si="0"/>
        <v>96115</v>
      </c>
      <c r="J11" s="25"/>
    </row>
    <row r="12" spans="1:10" x14ac:dyDescent="0.25">
      <c r="A12" s="14" t="s">
        <v>60</v>
      </c>
      <c r="B12" s="14" t="s">
        <v>88</v>
      </c>
      <c r="C12" s="16">
        <v>0</v>
      </c>
      <c r="D12" s="16">
        <v>0</v>
      </c>
      <c r="E12" s="16">
        <v>0</v>
      </c>
      <c r="F12" s="17">
        <v>0</v>
      </c>
      <c r="G12" s="24">
        <f>SUMIF('Title ID, Sub 2 Facility Shares'!A:A,'Title ID, Subpart 2 Allocations'!A12,'Title ID, Sub 2 Facility Shares'!G:G)</f>
        <v>0</v>
      </c>
      <c r="H12" s="24">
        <f>SUMIF('Title ID, Sub 2 Facility Shares'!A:A,'Title ID, Subpart 2 Allocations'!A12,'Title ID, Sub 2 Facility Shares'!H:H)</f>
        <v>0</v>
      </c>
      <c r="I12" s="24">
        <f t="shared" si="0"/>
        <v>0</v>
      </c>
      <c r="J12" s="25"/>
    </row>
    <row r="13" spans="1:10" x14ac:dyDescent="0.25">
      <c r="A13" s="14" t="s">
        <v>61</v>
      </c>
      <c r="B13" s="14" t="s">
        <v>89</v>
      </c>
      <c r="C13" s="16">
        <v>1270</v>
      </c>
      <c r="D13" s="16">
        <v>0</v>
      </c>
      <c r="E13" s="16">
        <v>1270</v>
      </c>
      <c r="F13" s="17">
        <v>0</v>
      </c>
      <c r="G13" s="24">
        <f>SUMIF('Title ID, Sub 2 Facility Shares'!A:A,'Title ID, Subpart 2 Allocations'!A13,'Title ID, Sub 2 Facility Shares'!G:G)</f>
        <v>1271</v>
      </c>
      <c r="H13" s="24">
        <f>SUMIF('Title ID, Sub 2 Facility Shares'!A:A,'Title ID, Subpart 2 Allocations'!A13,'Title ID, Sub 2 Facility Shares'!H:H)</f>
        <v>0</v>
      </c>
      <c r="I13" s="24">
        <f t="shared" si="0"/>
        <v>1271</v>
      </c>
      <c r="J13" s="25"/>
    </row>
    <row r="14" spans="1:10" x14ac:dyDescent="0.25">
      <c r="A14" s="14" t="s">
        <v>108</v>
      </c>
      <c r="B14" s="14" t="s">
        <v>109</v>
      </c>
      <c r="C14" s="16"/>
      <c r="D14" s="16"/>
      <c r="E14" s="16"/>
      <c r="F14" s="17"/>
      <c r="G14" s="24">
        <f>SUMIF('Title ID, Sub 2 Facility Shares'!A:A,'Title ID, Subpart 2 Allocations'!A14,'Title ID, Sub 2 Facility Shares'!G:G)</f>
        <v>0</v>
      </c>
      <c r="H14" s="24">
        <f>SUMIF('Title ID, Sub 2 Facility Shares'!A:A,'Title ID, Subpart 2 Allocations'!A14,'Title ID, Sub 2 Facility Shares'!H:H)</f>
        <v>0</v>
      </c>
      <c r="I14" s="24">
        <f t="shared" si="0"/>
        <v>0</v>
      </c>
      <c r="J14" s="25"/>
    </row>
    <row r="15" spans="1:10" x14ac:dyDescent="0.25">
      <c r="A15" s="14" t="s">
        <v>62</v>
      </c>
      <c r="B15" s="14" t="s">
        <v>90</v>
      </c>
      <c r="C15" s="16">
        <v>0</v>
      </c>
      <c r="D15" s="16">
        <v>72417</v>
      </c>
      <c r="E15" s="21">
        <v>72417</v>
      </c>
      <c r="F15" s="17">
        <v>0</v>
      </c>
      <c r="G15" s="24">
        <f>SUMIF('Title ID, Sub 2 Facility Shares'!A:A,'Title ID, Subpart 2 Allocations'!A15,'Title ID, Sub 2 Facility Shares'!G:G)</f>
        <v>0</v>
      </c>
      <c r="H15" s="24">
        <f>SUMIF('Title ID, Sub 2 Facility Shares'!A:A,'Title ID, Subpart 2 Allocations'!A15,'Title ID, Sub 2 Facility Shares'!H:H)</f>
        <v>72508</v>
      </c>
      <c r="I15" s="24">
        <f t="shared" si="0"/>
        <v>72508</v>
      </c>
      <c r="J15" s="25"/>
    </row>
    <row r="16" spans="1:10" x14ac:dyDescent="0.25">
      <c r="A16" s="14" t="s">
        <v>63</v>
      </c>
      <c r="B16" s="14" t="s">
        <v>91</v>
      </c>
      <c r="C16" s="16">
        <v>12729</v>
      </c>
      <c r="D16" s="16">
        <v>0</v>
      </c>
      <c r="E16" s="16">
        <v>12729</v>
      </c>
      <c r="F16" s="17">
        <v>0</v>
      </c>
      <c r="G16" s="24">
        <f>SUMIF('Title ID, Sub 2 Facility Shares'!A:A,'Title ID, Subpart 2 Allocations'!A16,'Title ID, Sub 2 Facility Shares'!G:G)</f>
        <v>12747</v>
      </c>
      <c r="H16" s="24">
        <f>SUMIF('Title ID, Sub 2 Facility Shares'!A:A,'Title ID, Subpart 2 Allocations'!A16,'Title ID, Sub 2 Facility Shares'!H:H)</f>
        <v>0</v>
      </c>
      <c r="I16" s="24">
        <f t="shared" si="0"/>
        <v>12747</v>
      </c>
      <c r="J16" s="25"/>
    </row>
    <row r="17" spans="1:10" x14ac:dyDescent="0.25">
      <c r="A17" s="14" t="s">
        <v>64</v>
      </c>
      <c r="B17" s="14" t="s">
        <v>92</v>
      </c>
      <c r="C17" s="16">
        <v>76930</v>
      </c>
      <c r="D17" s="16">
        <v>0</v>
      </c>
      <c r="E17" s="16">
        <v>76930</v>
      </c>
      <c r="F17" s="17">
        <v>0</v>
      </c>
      <c r="G17" s="24">
        <f>SUMIF('Title ID, Sub 2 Facility Shares'!A:A,'Title ID, Subpart 2 Allocations'!A17,'Title ID, Sub 2 Facility Shares'!G:G)</f>
        <v>77043</v>
      </c>
      <c r="H17" s="24">
        <f>SUMIF('Title ID, Sub 2 Facility Shares'!A:A,'Title ID, Subpart 2 Allocations'!A17,'Title ID, Sub 2 Facility Shares'!H:H)</f>
        <v>0</v>
      </c>
      <c r="I17" s="24">
        <f t="shared" si="0"/>
        <v>77043</v>
      </c>
      <c r="J17" s="25"/>
    </row>
    <row r="18" spans="1:10" x14ac:dyDescent="0.25">
      <c r="A18" s="14" t="s">
        <v>65</v>
      </c>
      <c r="B18" s="14" t="s">
        <v>93</v>
      </c>
      <c r="C18" s="16">
        <v>0</v>
      </c>
      <c r="D18" s="16">
        <v>23577</v>
      </c>
      <c r="E18" s="16">
        <v>23577</v>
      </c>
      <c r="F18" s="17">
        <v>0</v>
      </c>
      <c r="G18" s="24">
        <f>SUMIF('Title ID, Sub 2 Facility Shares'!A:A,'Title ID, Subpart 2 Allocations'!A18,'Title ID, Sub 2 Facility Shares'!G:G)</f>
        <v>0</v>
      </c>
      <c r="H18" s="24">
        <f>SUMIF('Title ID, Sub 2 Facility Shares'!A:A,'Title ID, Subpart 2 Allocations'!A18,'Title ID, Sub 2 Facility Shares'!H:H)</f>
        <v>23607</v>
      </c>
      <c r="I18" s="24">
        <f t="shared" si="0"/>
        <v>23607</v>
      </c>
      <c r="J18" s="25"/>
    </row>
    <row r="19" spans="1:10" x14ac:dyDescent="0.25">
      <c r="A19" s="14" t="s">
        <v>110</v>
      </c>
      <c r="B19" s="14" t="s">
        <v>111</v>
      </c>
      <c r="C19" s="16"/>
      <c r="D19" s="16"/>
      <c r="E19" s="16"/>
      <c r="F19" s="17"/>
      <c r="G19" s="24">
        <f>SUMIF('Title ID, Sub 2 Facility Shares'!A:A,'Title ID, Subpart 2 Allocations'!A19,'Title ID, Sub 2 Facility Shares'!G:G)</f>
        <v>0</v>
      </c>
      <c r="H19" s="24">
        <f>SUMIF('Title ID, Sub 2 Facility Shares'!A:A,'Title ID, Subpart 2 Allocations'!A19,'Title ID, Sub 2 Facility Shares'!H:H)</f>
        <v>0</v>
      </c>
      <c r="I19" s="24">
        <f t="shared" si="0"/>
        <v>0</v>
      </c>
      <c r="J19" s="25"/>
    </row>
    <row r="20" spans="1:10" x14ac:dyDescent="0.25">
      <c r="A20" s="14" t="s">
        <v>66</v>
      </c>
      <c r="B20" s="14" t="s">
        <v>94</v>
      </c>
      <c r="C20" s="16">
        <v>1744</v>
      </c>
      <c r="D20" s="16">
        <v>0</v>
      </c>
      <c r="E20" s="16">
        <v>1744</v>
      </c>
      <c r="F20" s="17">
        <v>0</v>
      </c>
      <c r="G20" s="24">
        <f>SUMIF('Title ID, Sub 2 Facility Shares'!A:A,'Title ID, Subpart 2 Allocations'!A20,'Title ID, Sub 2 Facility Shares'!G:G)</f>
        <v>1746</v>
      </c>
      <c r="H20" s="24">
        <f>SUMIF('Title ID, Sub 2 Facility Shares'!A:A,'Title ID, Subpart 2 Allocations'!A20,'Title ID, Sub 2 Facility Shares'!H:H)</f>
        <v>0</v>
      </c>
      <c r="I20" s="24">
        <f t="shared" si="0"/>
        <v>1746</v>
      </c>
      <c r="J20" s="25"/>
    </row>
    <row r="21" spans="1:10" x14ac:dyDescent="0.25">
      <c r="A21" s="14" t="s">
        <v>67</v>
      </c>
      <c r="B21" s="14" t="s">
        <v>95</v>
      </c>
      <c r="C21" s="16">
        <v>0</v>
      </c>
      <c r="D21" s="16">
        <v>42103</v>
      </c>
      <c r="E21" s="16">
        <v>42103</v>
      </c>
      <c r="F21" s="17">
        <v>0</v>
      </c>
      <c r="G21" s="24">
        <f>SUMIF('Title ID, Sub 2 Facility Shares'!A:A,'Title ID, Subpart 2 Allocations'!A21,'Title ID, Sub 2 Facility Shares'!G:G)</f>
        <v>0</v>
      </c>
      <c r="H21" s="24">
        <f>SUMIF('Title ID, Sub 2 Facility Shares'!A:A,'Title ID, Subpart 2 Allocations'!A21,'Title ID, Sub 2 Facility Shares'!H:H)</f>
        <v>42156</v>
      </c>
      <c r="I21" s="24">
        <f t="shared" si="0"/>
        <v>42156</v>
      </c>
      <c r="J21" s="25"/>
    </row>
    <row r="22" spans="1:10" x14ac:dyDescent="0.25">
      <c r="A22" s="14" t="s">
        <v>68</v>
      </c>
      <c r="B22" s="14" t="s">
        <v>96</v>
      </c>
      <c r="C22" s="16">
        <v>16104</v>
      </c>
      <c r="D22" s="16">
        <v>45471</v>
      </c>
      <c r="E22" s="16">
        <v>61575</v>
      </c>
      <c r="F22" s="17">
        <v>0</v>
      </c>
      <c r="G22" s="24">
        <f>SUMIF('Title ID, Sub 2 Facility Shares'!A:A,'Title ID, Subpart 2 Allocations'!A22,'Title ID, Sub 2 Facility Shares'!G:G)</f>
        <v>16127</v>
      </c>
      <c r="H22" s="24">
        <f>SUMIF('Title ID, Sub 2 Facility Shares'!A:A,'Title ID, Subpart 2 Allocations'!A22,'Title ID, Sub 2 Facility Shares'!H:H)</f>
        <v>45528</v>
      </c>
      <c r="I22" s="24">
        <f t="shared" si="0"/>
        <v>61655</v>
      </c>
      <c r="J22" s="25"/>
    </row>
    <row r="23" spans="1:10" x14ac:dyDescent="0.25">
      <c r="A23" s="14" t="s">
        <v>69</v>
      </c>
      <c r="B23" s="14" t="s">
        <v>97</v>
      </c>
      <c r="C23" s="16">
        <v>0</v>
      </c>
      <c r="D23" s="16">
        <v>60628</v>
      </c>
      <c r="E23" s="16">
        <v>60628</v>
      </c>
      <c r="F23" s="17">
        <v>0</v>
      </c>
      <c r="G23" s="24">
        <f>SUMIF('Title ID, Sub 2 Facility Shares'!A:A,'Title ID, Subpart 2 Allocations'!A23,'Title ID, Sub 2 Facility Shares'!G:G)</f>
        <v>0</v>
      </c>
      <c r="H23" s="24">
        <f>SUMIF('Title ID, Sub 2 Facility Shares'!A:A,'Title ID, Subpart 2 Allocations'!A23,'Title ID, Sub 2 Facility Shares'!H:H)</f>
        <v>60704</v>
      </c>
      <c r="I23" s="24">
        <f t="shared" si="0"/>
        <v>60704</v>
      </c>
      <c r="J23" s="25"/>
    </row>
    <row r="24" spans="1:10" x14ac:dyDescent="0.25">
      <c r="A24" s="14" t="s">
        <v>70</v>
      </c>
      <c r="B24" s="14" t="s">
        <v>98</v>
      </c>
      <c r="C24" s="16">
        <v>0</v>
      </c>
      <c r="D24" s="16">
        <v>362083</v>
      </c>
      <c r="E24" s="16">
        <v>362083</v>
      </c>
      <c r="F24" s="17">
        <v>0</v>
      </c>
      <c r="G24" s="24">
        <f>SUMIF('Title ID, Sub 2 Facility Shares'!A:A,'Title ID, Subpart 2 Allocations'!A24,'Title ID, Sub 2 Facility Shares'!G:G)</f>
        <v>0</v>
      </c>
      <c r="H24" s="24">
        <f>SUMIF('Title ID, Sub 2 Facility Shares'!A:A,'Title ID, Subpart 2 Allocations'!A24,'Title ID, Sub 2 Facility Shares'!H:H)</f>
        <v>362541</v>
      </c>
      <c r="I24" s="24">
        <f t="shared" si="0"/>
        <v>362541</v>
      </c>
      <c r="J24" s="25"/>
    </row>
    <row r="25" spans="1:10" x14ac:dyDescent="0.25">
      <c r="A25" s="14" t="s">
        <v>73</v>
      </c>
      <c r="B25" s="14" t="s">
        <v>38</v>
      </c>
      <c r="C25" s="16">
        <v>1055</v>
      </c>
      <c r="D25" s="16">
        <v>18525</v>
      </c>
      <c r="E25" s="16">
        <v>19580</v>
      </c>
      <c r="F25" s="17">
        <v>0</v>
      </c>
      <c r="G25" s="24">
        <f>SUMIF('Title ID, Sub 2 Facility Shares'!A:A,'Title ID, Subpart 2 Allocations'!A25,'Title ID, Sub 2 Facility Shares'!G:G)</f>
        <v>1057</v>
      </c>
      <c r="H25" s="24">
        <f>SUMIF('Title ID, Sub 2 Facility Shares'!A:A,'Title ID, Subpart 2 Allocations'!A25,'Title ID, Sub 2 Facility Shares'!H:H)</f>
        <v>18549</v>
      </c>
      <c r="I25" s="24">
        <f t="shared" si="0"/>
        <v>19606</v>
      </c>
    </row>
    <row r="26" spans="1:10" x14ac:dyDescent="0.25">
      <c r="A26" s="14" t="s">
        <v>74</v>
      </c>
      <c r="B26" s="14" t="s">
        <v>39</v>
      </c>
      <c r="C26" s="16">
        <v>4574</v>
      </c>
      <c r="D26" s="16">
        <v>0</v>
      </c>
      <c r="E26" s="16">
        <v>4574</v>
      </c>
      <c r="F26" s="17">
        <v>0</v>
      </c>
      <c r="G26" s="24">
        <f>SUMIF('Title ID, Sub 2 Facility Shares'!A:A,'Title ID, Subpart 2 Allocations'!A26,'Title ID, Sub 2 Facility Shares'!G:G)</f>
        <v>4580</v>
      </c>
      <c r="H26" s="24">
        <f>SUMIF('Title ID, Sub 2 Facility Shares'!A:A,'Title ID, Subpart 2 Allocations'!A26,'Title ID, Sub 2 Facility Shares'!H:H)</f>
        <v>0</v>
      </c>
      <c r="I26" s="24">
        <f t="shared" si="0"/>
        <v>4580</v>
      </c>
    </row>
    <row r="27" spans="1:10" x14ac:dyDescent="0.25">
      <c r="A27" s="14" t="s">
        <v>78</v>
      </c>
      <c r="B27" s="14" t="s">
        <v>43</v>
      </c>
      <c r="C27" s="16">
        <v>2797</v>
      </c>
      <c r="D27" s="16">
        <v>0</v>
      </c>
      <c r="E27" s="16">
        <v>2797</v>
      </c>
      <c r="F27" s="17">
        <v>0</v>
      </c>
      <c r="G27" s="24">
        <f>SUMIF('Title ID, Sub 2 Facility Shares'!A:A,'Title ID, Subpart 2 Allocations'!A27,'Title ID, Sub 2 Facility Shares'!G:G)</f>
        <v>2801</v>
      </c>
      <c r="H27" s="24">
        <f>SUMIF('Title ID, Sub 2 Facility Shares'!A:A,'Title ID, Subpart 2 Allocations'!A27,'Title ID, Sub 2 Facility Shares'!H:H)</f>
        <v>0</v>
      </c>
      <c r="I27" s="24">
        <f t="shared" si="0"/>
        <v>2801</v>
      </c>
    </row>
    <row r="28" spans="1:10" x14ac:dyDescent="0.25">
      <c r="A28" s="14" t="s">
        <v>77</v>
      </c>
      <c r="B28" s="14" t="s">
        <v>42</v>
      </c>
      <c r="C28" s="16">
        <v>3436</v>
      </c>
      <c r="D28" s="16">
        <v>0</v>
      </c>
      <c r="E28" s="16">
        <v>3436</v>
      </c>
      <c r="F28" s="17">
        <v>0</v>
      </c>
      <c r="G28" s="24">
        <f>SUMIF('Title ID, Sub 2 Facility Shares'!A:A,'Title ID, Subpart 2 Allocations'!A28,'Title ID, Sub 2 Facility Shares'!G:G)</f>
        <v>3442</v>
      </c>
      <c r="H28" s="24">
        <f>SUMIF('Title ID, Sub 2 Facility Shares'!A:A,'Title ID, Subpart 2 Allocations'!A28,'Title ID, Sub 2 Facility Shares'!H:H)</f>
        <v>0</v>
      </c>
      <c r="I28" s="24">
        <f t="shared" si="0"/>
        <v>3442</v>
      </c>
    </row>
    <row r="29" spans="1:10" x14ac:dyDescent="0.25">
      <c r="A29" s="14" t="s">
        <v>75</v>
      </c>
      <c r="B29" s="14" t="s">
        <v>40</v>
      </c>
      <c r="C29" s="16">
        <v>70764</v>
      </c>
      <c r="D29" s="16">
        <v>37050</v>
      </c>
      <c r="E29" s="16">
        <v>107814</v>
      </c>
      <c r="F29" s="17">
        <v>0</v>
      </c>
      <c r="G29" s="24">
        <f>SUMIF('Title ID, Sub 2 Facility Shares'!A:A,'Title ID, Subpart 2 Allocations'!A29,'Title ID, Sub 2 Facility Shares'!G:G)</f>
        <v>70867</v>
      </c>
      <c r="H29" s="24">
        <f>SUMIF('Title ID, Sub 2 Facility Shares'!A:A,'Title ID, Subpart 2 Allocations'!A29,'Title ID, Sub 2 Facility Shares'!H:H)</f>
        <v>37097</v>
      </c>
      <c r="I29" s="24">
        <f t="shared" si="0"/>
        <v>107964</v>
      </c>
    </row>
    <row r="30" spans="1:10" x14ac:dyDescent="0.25">
      <c r="A30" s="14" t="s">
        <v>71</v>
      </c>
      <c r="B30" s="14" t="s">
        <v>36</v>
      </c>
      <c r="C30" s="16">
        <v>0</v>
      </c>
      <c r="D30" s="16">
        <v>0</v>
      </c>
      <c r="E30" s="16">
        <v>0</v>
      </c>
      <c r="F30" s="17">
        <v>0</v>
      </c>
      <c r="G30" s="24">
        <f>SUMIF('Title ID, Sub 2 Facility Shares'!A:A,'Title ID, Subpart 2 Allocations'!A30,'Title ID, Sub 2 Facility Shares'!G:G)</f>
        <v>0</v>
      </c>
      <c r="H30" s="24">
        <f>SUMIF('Title ID, Sub 2 Facility Shares'!A:A,'Title ID, Subpart 2 Allocations'!A30,'Title ID, Sub 2 Facility Shares'!H:H)</f>
        <v>0</v>
      </c>
      <c r="I30" s="24">
        <f t="shared" si="0"/>
        <v>0</v>
      </c>
    </row>
    <row r="31" spans="1:10" x14ac:dyDescent="0.25">
      <c r="A31" s="14" t="s">
        <v>76</v>
      </c>
      <c r="B31" s="14" t="s">
        <v>41</v>
      </c>
      <c r="C31" s="16">
        <v>17714</v>
      </c>
      <c r="D31" s="16">
        <v>0</v>
      </c>
      <c r="E31" s="16">
        <v>17714</v>
      </c>
      <c r="F31" s="17">
        <v>0</v>
      </c>
      <c r="G31" s="24">
        <f>SUMIF('Title ID, Sub 2 Facility Shares'!A:A,'Title ID, Subpart 2 Allocations'!A31,'Title ID, Sub 2 Facility Shares'!G:G)</f>
        <v>17740</v>
      </c>
      <c r="H31" s="24">
        <f>SUMIF('Title ID, Sub 2 Facility Shares'!A:A,'Title ID, Subpart 2 Allocations'!A31,'Title ID, Sub 2 Facility Shares'!H:H)</f>
        <v>0</v>
      </c>
      <c r="I31" s="24">
        <f t="shared" si="0"/>
        <v>17740</v>
      </c>
    </row>
    <row r="32" spans="1:10" x14ac:dyDescent="0.25">
      <c r="A32" s="14" t="s">
        <v>72</v>
      </c>
      <c r="B32" s="14" t="s">
        <v>37</v>
      </c>
      <c r="C32" s="16">
        <v>25204</v>
      </c>
      <c r="D32" s="16">
        <v>0</v>
      </c>
      <c r="E32" s="16">
        <v>25204</v>
      </c>
      <c r="F32" s="17">
        <v>0</v>
      </c>
      <c r="G32" s="24">
        <f>SUMIF('Title ID, Sub 2 Facility Shares'!A:A,'Title ID, Subpart 2 Allocations'!A32,'Title ID, Sub 2 Facility Shares'!G:G)</f>
        <v>25240</v>
      </c>
      <c r="H32" s="24">
        <v>0</v>
      </c>
      <c r="I32" s="24">
        <f t="shared" si="0"/>
        <v>25240</v>
      </c>
    </row>
    <row r="33" spans="1:2" x14ac:dyDescent="0.25">
      <c r="A33"/>
      <c r="B33"/>
    </row>
    <row r="34" spans="1:2" x14ac:dyDescent="0.25">
      <c r="A34"/>
      <c r="B34"/>
    </row>
    <row r="35" spans="1:2" x14ac:dyDescent="0.25">
      <c r="A35"/>
      <c r="B35"/>
    </row>
    <row r="36" spans="1:2" x14ac:dyDescent="0.25">
      <c r="A36"/>
      <c r="B36"/>
    </row>
    <row r="37" spans="1:2" x14ac:dyDescent="0.25">
      <c r="A37"/>
      <c r="B37"/>
    </row>
    <row r="38" spans="1:2" x14ac:dyDescent="0.25">
      <c r="A38"/>
      <c r="B38"/>
    </row>
    <row r="39" spans="1:2" x14ac:dyDescent="0.25">
      <c r="A39"/>
      <c r="B39"/>
    </row>
    <row r="40" spans="1:2" x14ac:dyDescent="0.25">
      <c r="A40"/>
      <c r="B40"/>
    </row>
    <row r="41" spans="1:2" x14ac:dyDescent="0.25">
      <c r="A41"/>
      <c r="B41"/>
    </row>
    <row r="42" spans="1:2" x14ac:dyDescent="0.25">
      <c r="A42"/>
      <c r="B42"/>
    </row>
    <row r="43" spans="1:2" x14ac:dyDescent="0.25">
      <c r="A43"/>
      <c r="B43"/>
    </row>
    <row r="44" spans="1:2" x14ac:dyDescent="0.25">
      <c r="A44"/>
      <c r="B44"/>
    </row>
    <row r="45" spans="1:2" x14ac:dyDescent="0.25">
      <c r="A45"/>
      <c r="B45"/>
    </row>
    <row r="46" spans="1:2" x14ac:dyDescent="0.25">
      <c r="A46"/>
      <c r="B46"/>
    </row>
    <row r="47" spans="1:2" x14ac:dyDescent="0.25">
      <c r="A47"/>
      <c r="B47"/>
    </row>
    <row r="48" spans="1:2" x14ac:dyDescent="0.25">
      <c r="A48"/>
      <c r="B48"/>
    </row>
    <row r="49" spans="1:2" x14ac:dyDescent="0.25">
      <c r="A49"/>
      <c r="B49"/>
    </row>
    <row r="50" spans="1:2" x14ac:dyDescent="0.25">
      <c r="A50"/>
      <c r="B50"/>
    </row>
    <row r="51" spans="1:2" x14ac:dyDescent="0.25">
      <c r="A51"/>
      <c r="B51"/>
    </row>
    <row r="52" spans="1:2" x14ac:dyDescent="0.25">
      <c r="A52"/>
      <c r="B52"/>
    </row>
    <row r="53" spans="1:2" x14ac:dyDescent="0.25">
      <c r="A53"/>
      <c r="B53"/>
    </row>
    <row r="54" spans="1:2" x14ac:dyDescent="0.25">
      <c r="A54"/>
      <c r="B54"/>
    </row>
    <row r="55" spans="1:2" x14ac:dyDescent="0.25">
      <c r="A55"/>
      <c r="B55"/>
    </row>
    <row r="56" spans="1:2" x14ac:dyDescent="0.25">
      <c r="A56"/>
      <c r="B56"/>
    </row>
    <row r="57" spans="1:2" x14ac:dyDescent="0.25">
      <c r="A57"/>
      <c r="B57"/>
    </row>
    <row r="58" spans="1:2" x14ac:dyDescent="0.25">
      <c r="A58"/>
      <c r="B58"/>
    </row>
    <row r="59" spans="1:2" x14ac:dyDescent="0.25">
      <c r="A59"/>
      <c r="B5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zoomScaleNormal="10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15.140625" style="13" bestFit="1" customWidth="1"/>
    <col min="2" max="2" width="24.7109375" style="6" bestFit="1" customWidth="1"/>
    <col min="3" max="3" width="24.7109375" style="6" customWidth="1"/>
    <col min="4" max="4" width="93.5703125" style="6" bestFit="1" customWidth="1"/>
    <col min="5" max="5" width="16.85546875" style="6" bestFit="1" customWidth="1"/>
    <col min="6" max="6" width="17.42578125" style="6" bestFit="1" customWidth="1"/>
    <col min="7" max="8" width="16.85546875" style="6" bestFit="1" customWidth="1"/>
    <col min="9" max="16384" width="8.85546875" style="6"/>
  </cols>
  <sheetData>
    <row r="1" spans="1:8" s="3" customFormat="1" ht="30" x14ac:dyDescent="0.25">
      <c r="A1" s="1" t="s">
        <v>129</v>
      </c>
      <c r="B1" s="1" t="s">
        <v>113</v>
      </c>
      <c r="C1" s="1"/>
      <c r="D1" s="1" t="s">
        <v>0</v>
      </c>
      <c r="E1" s="2" t="s">
        <v>33</v>
      </c>
      <c r="F1" s="1" t="s">
        <v>34</v>
      </c>
      <c r="G1" s="2" t="s">
        <v>104</v>
      </c>
      <c r="H1" s="2" t="s">
        <v>105</v>
      </c>
    </row>
    <row r="2" spans="1:8" x14ac:dyDescent="0.25">
      <c r="A2" s="11" t="s">
        <v>51</v>
      </c>
      <c r="B2" s="4" t="s">
        <v>79</v>
      </c>
      <c r="C2" s="4"/>
      <c r="D2" s="4" t="s">
        <v>1</v>
      </c>
      <c r="E2" s="7">
        <v>12049</v>
      </c>
      <c r="F2" s="5">
        <v>0</v>
      </c>
      <c r="G2" s="7">
        <v>12067</v>
      </c>
      <c r="H2" s="7">
        <v>0</v>
      </c>
    </row>
    <row r="3" spans="1:8" x14ac:dyDescent="0.25">
      <c r="A3" s="11" t="s">
        <v>51</v>
      </c>
      <c r="B3" s="4" t="s">
        <v>79</v>
      </c>
      <c r="C3" s="4"/>
      <c r="D3" s="4" t="s">
        <v>2</v>
      </c>
      <c r="E3" s="7">
        <v>6025</v>
      </c>
      <c r="F3" s="5">
        <v>0</v>
      </c>
      <c r="G3" s="7">
        <v>6033</v>
      </c>
      <c r="H3" s="7">
        <v>0</v>
      </c>
    </row>
    <row r="4" spans="1:8" x14ac:dyDescent="0.25">
      <c r="A4" s="11" t="s">
        <v>51</v>
      </c>
      <c r="B4" s="4" t="s">
        <v>79</v>
      </c>
      <c r="C4" s="4"/>
      <c r="D4" s="4" t="s">
        <v>3</v>
      </c>
      <c r="E4" s="7">
        <v>10844</v>
      </c>
      <c r="F4" s="5">
        <v>0</v>
      </c>
      <c r="G4" s="7">
        <v>10860</v>
      </c>
      <c r="H4" s="7">
        <v>0</v>
      </c>
    </row>
    <row r="5" spans="1:8" x14ac:dyDescent="0.25">
      <c r="A5" s="11" t="s">
        <v>51</v>
      </c>
      <c r="B5" s="4" t="s">
        <v>79</v>
      </c>
      <c r="C5" s="4"/>
      <c r="D5" s="4" t="s">
        <v>4</v>
      </c>
      <c r="E5" s="7">
        <v>6025</v>
      </c>
      <c r="F5" s="5">
        <v>0</v>
      </c>
      <c r="G5" s="7">
        <v>6033</v>
      </c>
      <c r="H5" s="7">
        <v>0</v>
      </c>
    </row>
    <row r="6" spans="1:8" x14ac:dyDescent="0.25">
      <c r="A6" s="11" t="s">
        <v>51</v>
      </c>
      <c r="B6" s="4" t="s">
        <v>79</v>
      </c>
      <c r="C6" s="4"/>
      <c r="D6" s="4" t="s">
        <v>5</v>
      </c>
      <c r="E6" s="5">
        <v>0</v>
      </c>
      <c r="F6" s="5">
        <v>0</v>
      </c>
      <c r="G6" s="7">
        <v>0</v>
      </c>
      <c r="H6" s="7">
        <v>0</v>
      </c>
    </row>
    <row r="7" spans="1:8" x14ac:dyDescent="0.25">
      <c r="A7" s="11" t="s">
        <v>51</v>
      </c>
      <c r="B7" s="4" t="s">
        <v>79</v>
      </c>
      <c r="C7" s="4"/>
      <c r="D7" s="14" t="s">
        <v>114</v>
      </c>
      <c r="E7" s="5">
        <v>0</v>
      </c>
      <c r="F7" s="5">
        <v>20209</v>
      </c>
      <c r="G7" s="7">
        <v>0</v>
      </c>
      <c r="H7" s="7">
        <v>20235</v>
      </c>
    </row>
    <row r="8" spans="1:8" x14ac:dyDescent="0.25">
      <c r="A8" s="11" t="s">
        <v>52</v>
      </c>
      <c r="B8" s="4" t="s">
        <v>80</v>
      </c>
      <c r="C8" s="4"/>
      <c r="D8" s="4" t="s">
        <v>28</v>
      </c>
      <c r="E8" s="7">
        <v>3688</v>
      </c>
      <c r="F8" s="5">
        <v>0</v>
      </c>
      <c r="G8" s="7">
        <v>3693</v>
      </c>
      <c r="H8" s="7">
        <v>0</v>
      </c>
    </row>
    <row r="9" spans="1:8" x14ac:dyDescent="0.25">
      <c r="A9" s="11" t="s">
        <v>53</v>
      </c>
      <c r="B9" s="4" t="s">
        <v>81</v>
      </c>
      <c r="C9" s="4"/>
      <c r="D9" s="4" t="s">
        <v>25</v>
      </c>
      <c r="E9" s="5">
        <v>14647</v>
      </c>
      <c r="F9" s="5">
        <v>0</v>
      </c>
      <c r="G9" s="7">
        <v>14668</v>
      </c>
      <c r="H9" s="7">
        <v>0</v>
      </c>
    </row>
    <row r="10" spans="1:8" x14ac:dyDescent="0.25">
      <c r="A10" s="11" t="s">
        <v>53</v>
      </c>
      <c r="B10" s="4" t="s">
        <v>81</v>
      </c>
      <c r="C10" s="4"/>
      <c r="D10" s="4" t="s">
        <v>7</v>
      </c>
      <c r="E10" s="5">
        <v>14647</v>
      </c>
      <c r="F10" s="5">
        <v>0</v>
      </c>
      <c r="G10" s="7">
        <v>14668</v>
      </c>
      <c r="H10" s="7">
        <v>0</v>
      </c>
    </row>
    <row r="11" spans="1:8" x14ac:dyDescent="0.25">
      <c r="A11" s="11" t="s">
        <v>53</v>
      </c>
      <c r="B11" s="4" t="s">
        <v>81</v>
      </c>
      <c r="C11" s="4"/>
      <c r="D11" s="4" t="s">
        <v>8</v>
      </c>
      <c r="E11" s="5">
        <v>0</v>
      </c>
      <c r="F11" s="5">
        <v>47155</v>
      </c>
      <c r="G11" s="7">
        <v>0</v>
      </c>
      <c r="H11" s="7">
        <v>47215</v>
      </c>
    </row>
    <row r="12" spans="1:8" x14ac:dyDescent="0.25">
      <c r="A12" s="11" t="s">
        <v>53</v>
      </c>
      <c r="B12" s="4" t="s">
        <v>81</v>
      </c>
      <c r="C12" s="4"/>
      <c r="D12" s="4" t="s">
        <v>9</v>
      </c>
      <c r="E12" s="5">
        <v>22784</v>
      </c>
      <c r="F12" s="7">
        <v>0</v>
      </c>
      <c r="G12" s="7">
        <v>22817</v>
      </c>
      <c r="H12" s="7">
        <v>0</v>
      </c>
    </row>
    <row r="13" spans="1:8" x14ac:dyDescent="0.25">
      <c r="A13" s="11" t="s">
        <v>54</v>
      </c>
      <c r="B13" s="4" t="s">
        <v>82</v>
      </c>
      <c r="C13" s="4"/>
      <c r="D13" s="4" t="s">
        <v>10</v>
      </c>
      <c r="E13" s="7">
        <v>0</v>
      </c>
      <c r="F13" s="5">
        <v>165042</v>
      </c>
      <c r="G13" s="7">
        <v>0</v>
      </c>
      <c r="H13" s="7">
        <v>165251</v>
      </c>
    </row>
    <row r="14" spans="1:8" x14ac:dyDescent="0.25">
      <c r="A14" s="11" t="s">
        <v>55</v>
      </c>
      <c r="B14" s="4" t="s">
        <v>83</v>
      </c>
      <c r="C14" s="4"/>
      <c r="D14" s="4" t="s">
        <v>46</v>
      </c>
      <c r="E14" s="7">
        <v>17497</v>
      </c>
      <c r="F14" s="7">
        <v>0</v>
      </c>
      <c r="G14" s="7">
        <v>17522</v>
      </c>
      <c r="H14" s="7">
        <v>0</v>
      </c>
    </row>
    <row r="15" spans="1:8" x14ac:dyDescent="0.25">
      <c r="A15" s="11" t="s">
        <v>55</v>
      </c>
      <c r="B15" s="4" t="s">
        <v>83</v>
      </c>
      <c r="C15" s="4"/>
      <c r="D15" s="4" t="s">
        <v>47</v>
      </c>
      <c r="E15" s="7">
        <v>16330</v>
      </c>
      <c r="F15" s="7">
        <v>0</v>
      </c>
      <c r="G15" s="7">
        <v>16354</v>
      </c>
      <c r="H15" s="7">
        <v>0</v>
      </c>
    </row>
    <row r="16" spans="1:8" x14ac:dyDescent="0.25">
      <c r="A16" s="11" t="s">
        <v>55</v>
      </c>
      <c r="B16" s="4" t="s">
        <v>83</v>
      </c>
      <c r="C16" s="4"/>
      <c r="D16" s="4" t="s">
        <v>48</v>
      </c>
      <c r="E16" s="7">
        <v>19830</v>
      </c>
      <c r="F16" s="7">
        <v>0</v>
      </c>
      <c r="G16" s="7">
        <v>19858</v>
      </c>
      <c r="H16" s="7">
        <v>0</v>
      </c>
    </row>
    <row r="17" spans="1:8" x14ac:dyDescent="0.25">
      <c r="A17" s="11" t="s">
        <v>55</v>
      </c>
      <c r="B17" s="4" t="s">
        <v>83</v>
      </c>
      <c r="C17" s="4"/>
      <c r="D17" s="4" t="s">
        <v>49</v>
      </c>
      <c r="E17" s="7">
        <v>18663</v>
      </c>
      <c r="F17" s="7">
        <v>0</v>
      </c>
      <c r="G17" s="7">
        <v>18690</v>
      </c>
      <c r="H17" s="7">
        <v>0</v>
      </c>
    </row>
    <row r="18" spans="1:8" x14ac:dyDescent="0.25">
      <c r="A18" s="11" t="s">
        <v>56</v>
      </c>
      <c r="B18" s="4" t="s">
        <v>84</v>
      </c>
      <c r="C18" s="4"/>
      <c r="D18" s="4" t="s">
        <v>12</v>
      </c>
      <c r="E18" s="7">
        <v>14675</v>
      </c>
      <c r="F18" s="7">
        <v>0</v>
      </c>
      <c r="G18" s="7">
        <v>14696</v>
      </c>
      <c r="H18" s="7">
        <v>0</v>
      </c>
    </row>
    <row r="19" spans="1:8" x14ac:dyDescent="0.25">
      <c r="A19" s="11" t="s">
        <v>56</v>
      </c>
      <c r="B19" s="4" t="s">
        <v>84</v>
      </c>
      <c r="C19" s="4"/>
      <c r="D19" s="14" t="s">
        <v>115</v>
      </c>
      <c r="E19" s="7">
        <v>14675</v>
      </c>
      <c r="F19" s="7">
        <v>0</v>
      </c>
      <c r="G19" s="7">
        <v>14696</v>
      </c>
      <c r="H19" s="7">
        <v>0</v>
      </c>
    </row>
    <row r="20" spans="1:8" x14ac:dyDescent="0.25">
      <c r="A20" s="11" t="s">
        <v>56</v>
      </c>
      <c r="B20" s="4" t="s">
        <v>84</v>
      </c>
      <c r="C20" s="4"/>
      <c r="D20" s="14" t="s">
        <v>116</v>
      </c>
      <c r="E20" s="7">
        <v>14675</v>
      </c>
      <c r="F20" s="5">
        <v>0</v>
      </c>
      <c r="G20" s="7">
        <v>14696</v>
      </c>
      <c r="H20" s="7">
        <v>0</v>
      </c>
    </row>
    <row r="21" spans="1:8" x14ac:dyDescent="0.25">
      <c r="A21" s="11" t="s">
        <v>56</v>
      </c>
      <c r="B21" s="4" t="s">
        <v>84</v>
      </c>
      <c r="C21" s="4"/>
      <c r="D21" s="14" t="s">
        <v>117</v>
      </c>
      <c r="E21" s="7">
        <v>14675</v>
      </c>
      <c r="F21" s="5">
        <v>0</v>
      </c>
      <c r="G21" s="7">
        <v>14696</v>
      </c>
      <c r="H21" s="7">
        <v>0</v>
      </c>
    </row>
    <row r="22" spans="1:8" x14ac:dyDescent="0.25">
      <c r="A22" s="11" t="s">
        <v>57</v>
      </c>
      <c r="B22" s="4" t="s">
        <v>85</v>
      </c>
      <c r="C22" s="4"/>
      <c r="D22" s="4" t="s">
        <v>13</v>
      </c>
      <c r="E22" s="7">
        <v>0</v>
      </c>
      <c r="F22" s="5">
        <v>33682</v>
      </c>
      <c r="G22" s="7">
        <v>0</v>
      </c>
      <c r="H22" s="7">
        <v>33725</v>
      </c>
    </row>
    <row r="23" spans="1:8" x14ac:dyDescent="0.25">
      <c r="A23" s="11" t="s">
        <v>58</v>
      </c>
      <c r="B23" s="4" t="s">
        <v>86</v>
      </c>
      <c r="C23" s="4"/>
      <c r="D23" s="4" t="s">
        <v>14</v>
      </c>
      <c r="E23" s="7">
        <v>122480</v>
      </c>
      <c r="F23" s="7">
        <v>0</v>
      </c>
      <c r="G23" s="7">
        <v>122659</v>
      </c>
      <c r="H23" s="7">
        <v>0</v>
      </c>
    </row>
    <row r="24" spans="1:8" x14ac:dyDescent="0.25">
      <c r="A24" s="11" t="s">
        <v>59</v>
      </c>
      <c r="B24" s="4" t="s">
        <v>87</v>
      </c>
      <c r="C24" s="4"/>
      <c r="D24" s="14" t="s">
        <v>120</v>
      </c>
      <c r="E24" s="7">
        <v>0</v>
      </c>
      <c r="F24" s="5">
        <v>95994</v>
      </c>
      <c r="G24" s="7">
        <v>0</v>
      </c>
      <c r="H24" s="7">
        <v>96115</v>
      </c>
    </row>
    <row r="25" spans="1:8" x14ac:dyDescent="0.25">
      <c r="A25" s="11" t="s">
        <v>60</v>
      </c>
      <c r="B25" s="8" t="s">
        <v>88</v>
      </c>
      <c r="C25" s="8"/>
      <c r="D25" s="8" t="s">
        <v>26</v>
      </c>
      <c r="E25" s="7">
        <v>0</v>
      </c>
      <c r="F25" s="7">
        <v>0</v>
      </c>
      <c r="G25" s="7">
        <v>0</v>
      </c>
      <c r="H25" s="7">
        <v>0</v>
      </c>
    </row>
    <row r="26" spans="1:8" x14ac:dyDescent="0.25">
      <c r="A26" s="11" t="s">
        <v>61</v>
      </c>
      <c r="B26" s="4" t="s">
        <v>89</v>
      </c>
      <c r="C26" s="4"/>
      <c r="D26" s="14" t="s">
        <v>122</v>
      </c>
      <c r="E26" s="7">
        <v>1270</v>
      </c>
      <c r="F26" s="7">
        <v>0</v>
      </c>
      <c r="G26" s="7">
        <v>1271</v>
      </c>
      <c r="H26" s="7">
        <v>0</v>
      </c>
    </row>
    <row r="27" spans="1:8" x14ac:dyDescent="0.25">
      <c r="A27" s="11" t="s">
        <v>62</v>
      </c>
      <c r="B27" s="4" t="s">
        <v>90</v>
      </c>
      <c r="C27" s="4"/>
      <c r="D27" s="14" t="s">
        <v>124</v>
      </c>
      <c r="E27" s="7">
        <v>0</v>
      </c>
      <c r="F27" s="5">
        <v>72417</v>
      </c>
      <c r="G27" s="7">
        <v>0</v>
      </c>
      <c r="H27" s="7">
        <v>72508</v>
      </c>
    </row>
    <row r="28" spans="1:8" x14ac:dyDescent="0.25">
      <c r="A28" s="11" t="s">
        <v>63</v>
      </c>
      <c r="B28" s="4" t="s">
        <v>91</v>
      </c>
      <c r="C28" s="4"/>
      <c r="D28" s="14" t="s">
        <v>125</v>
      </c>
      <c r="E28" s="7">
        <v>12729</v>
      </c>
      <c r="F28" s="7">
        <v>0</v>
      </c>
      <c r="G28" s="7">
        <v>12747</v>
      </c>
      <c r="H28" s="7">
        <v>0</v>
      </c>
    </row>
    <row r="29" spans="1:8" x14ac:dyDescent="0.25">
      <c r="A29" s="11" t="s">
        <v>64</v>
      </c>
      <c r="B29" s="4" t="s">
        <v>92</v>
      </c>
      <c r="C29" s="4"/>
      <c r="D29" s="4" t="s">
        <v>17</v>
      </c>
      <c r="E29" s="7">
        <v>52156</v>
      </c>
      <c r="F29" s="7">
        <v>0</v>
      </c>
      <c r="G29" s="7">
        <v>52233</v>
      </c>
      <c r="H29" s="7">
        <v>0</v>
      </c>
    </row>
    <row r="30" spans="1:8" x14ac:dyDescent="0.25">
      <c r="A30" s="11" t="s">
        <v>64</v>
      </c>
      <c r="B30" s="4" t="s">
        <v>92</v>
      </c>
      <c r="C30" s="4"/>
      <c r="D30" s="4" t="s">
        <v>18</v>
      </c>
      <c r="E30" s="7">
        <v>13039</v>
      </c>
      <c r="F30" s="7">
        <v>0</v>
      </c>
      <c r="G30" s="7">
        <v>13058</v>
      </c>
      <c r="H30" s="7">
        <v>0</v>
      </c>
    </row>
    <row r="31" spans="1:8" x14ac:dyDescent="0.25">
      <c r="A31" s="11" t="s">
        <v>64</v>
      </c>
      <c r="B31" s="4" t="s">
        <v>92</v>
      </c>
      <c r="C31" s="4"/>
      <c r="D31" s="4" t="s">
        <v>31</v>
      </c>
      <c r="E31" s="7">
        <v>11735</v>
      </c>
      <c r="F31" s="7">
        <v>0</v>
      </c>
      <c r="G31" s="7">
        <v>11752</v>
      </c>
      <c r="H31" s="7">
        <v>0</v>
      </c>
    </row>
    <row r="32" spans="1:8" x14ac:dyDescent="0.25">
      <c r="A32" s="11" t="s">
        <v>65</v>
      </c>
      <c r="B32" s="4" t="s">
        <v>93</v>
      </c>
      <c r="C32" s="4"/>
      <c r="D32" s="14" t="s">
        <v>126</v>
      </c>
      <c r="E32" s="7">
        <v>0</v>
      </c>
      <c r="F32" s="5">
        <v>23577</v>
      </c>
      <c r="G32" s="7">
        <v>0</v>
      </c>
      <c r="H32" s="7">
        <v>23607</v>
      </c>
    </row>
    <row r="33" spans="1:8" x14ac:dyDescent="0.25">
      <c r="A33" s="11" t="s">
        <v>66</v>
      </c>
      <c r="B33" s="4" t="s">
        <v>94</v>
      </c>
      <c r="C33" s="4"/>
      <c r="D33" s="4" t="s">
        <v>27</v>
      </c>
      <c r="E33" s="7">
        <v>1744</v>
      </c>
      <c r="F33" s="7">
        <v>0</v>
      </c>
      <c r="G33" s="7">
        <v>1746</v>
      </c>
      <c r="H33" s="7">
        <v>0</v>
      </c>
    </row>
    <row r="34" spans="1:8" x14ac:dyDescent="0.25">
      <c r="A34" s="11" t="s">
        <v>67</v>
      </c>
      <c r="B34" s="4" t="s">
        <v>95</v>
      </c>
      <c r="C34" s="4"/>
      <c r="D34" s="4" t="s">
        <v>20</v>
      </c>
      <c r="E34" s="7">
        <v>0</v>
      </c>
      <c r="F34" s="5">
        <v>42103</v>
      </c>
      <c r="G34" s="7">
        <v>0</v>
      </c>
      <c r="H34" s="7">
        <v>42156</v>
      </c>
    </row>
    <row r="35" spans="1:8" x14ac:dyDescent="0.25">
      <c r="A35" s="11" t="s">
        <v>68</v>
      </c>
      <c r="B35" s="4" t="s">
        <v>96</v>
      </c>
      <c r="C35" s="4"/>
      <c r="D35" s="14" t="s">
        <v>127</v>
      </c>
      <c r="E35" s="7">
        <v>0</v>
      </c>
      <c r="F35" s="7">
        <v>44375</v>
      </c>
      <c r="G35" s="7">
        <v>0</v>
      </c>
      <c r="H35" s="7">
        <v>45528</v>
      </c>
    </row>
    <row r="36" spans="1:8" x14ac:dyDescent="0.25">
      <c r="A36" s="11" t="s">
        <v>68</v>
      </c>
      <c r="B36" s="4" t="s">
        <v>96</v>
      </c>
      <c r="C36" s="4"/>
      <c r="D36" s="4" t="s">
        <v>22</v>
      </c>
      <c r="E36" s="7">
        <v>16104</v>
      </c>
      <c r="F36" s="7">
        <v>0</v>
      </c>
      <c r="G36" s="7">
        <v>16127</v>
      </c>
      <c r="H36" s="7">
        <v>0</v>
      </c>
    </row>
    <row r="37" spans="1:8" x14ac:dyDescent="0.25">
      <c r="A37" s="11" t="s">
        <v>69</v>
      </c>
      <c r="B37" s="4" t="s">
        <v>97</v>
      </c>
      <c r="C37" s="4"/>
      <c r="D37" s="4" t="s">
        <v>103</v>
      </c>
      <c r="E37" s="7">
        <v>0</v>
      </c>
      <c r="F37" s="5">
        <v>60628</v>
      </c>
      <c r="G37" s="7">
        <v>0</v>
      </c>
      <c r="H37" s="7">
        <v>60704</v>
      </c>
    </row>
    <row r="38" spans="1:8" x14ac:dyDescent="0.25">
      <c r="A38" s="11" t="s">
        <v>70</v>
      </c>
      <c r="B38" s="4" t="s">
        <v>98</v>
      </c>
      <c r="C38" s="4"/>
      <c r="D38" s="4" t="s">
        <v>24</v>
      </c>
      <c r="E38" s="7">
        <v>0</v>
      </c>
      <c r="F38" s="5">
        <v>362083</v>
      </c>
      <c r="G38" s="7">
        <v>0</v>
      </c>
      <c r="H38" s="7">
        <v>362541</v>
      </c>
    </row>
    <row r="39" spans="1:8" x14ac:dyDescent="0.25">
      <c r="A39" s="11" t="s">
        <v>71</v>
      </c>
      <c r="B39" s="4" t="s">
        <v>36</v>
      </c>
      <c r="C39" s="20" t="s">
        <v>130</v>
      </c>
      <c r="D39" s="8" t="s">
        <v>30</v>
      </c>
      <c r="E39" s="7">
        <v>0</v>
      </c>
      <c r="F39" s="7">
        <v>0</v>
      </c>
      <c r="G39" s="7">
        <v>0</v>
      </c>
      <c r="H39" s="7">
        <v>0</v>
      </c>
    </row>
    <row r="40" spans="1:8" x14ac:dyDescent="0.25">
      <c r="A40" s="11" t="s">
        <v>72</v>
      </c>
      <c r="B40" s="4" t="s">
        <v>37</v>
      </c>
      <c r="C40" s="11" t="s">
        <v>59</v>
      </c>
      <c r="D40" s="8" t="s">
        <v>16</v>
      </c>
      <c r="E40" s="7">
        <v>4381</v>
      </c>
      <c r="F40" s="7">
        <v>0</v>
      </c>
      <c r="G40" s="7">
        <v>4387</v>
      </c>
      <c r="H40" s="7">
        <v>0</v>
      </c>
    </row>
    <row r="41" spans="1:8" x14ac:dyDescent="0.25">
      <c r="A41" s="11" t="s">
        <v>72</v>
      </c>
      <c r="B41" s="4" t="s">
        <v>37</v>
      </c>
      <c r="C41" s="11" t="s">
        <v>60</v>
      </c>
      <c r="D41" s="14" t="s">
        <v>121</v>
      </c>
      <c r="E41" s="7">
        <v>20823</v>
      </c>
      <c r="F41" s="7">
        <v>0</v>
      </c>
      <c r="G41" s="7">
        <v>20853</v>
      </c>
      <c r="H41" s="7">
        <v>0</v>
      </c>
    </row>
    <row r="42" spans="1:8" x14ac:dyDescent="0.25">
      <c r="A42" s="11" t="s">
        <v>73</v>
      </c>
      <c r="B42" s="4" t="s">
        <v>38</v>
      </c>
      <c r="C42" s="20" t="s">
        <v>106</v>
      </c>
      <c r="D42" s="14" t="s">
        <v>119</v>
      </c>
      <c r="E42" s="7">
        <v>0</v>
      </c>
      <c r="F42" s="7">
        <v>18525</v>
      </c>
      <c r="G42" s="7">
        <v>0</v>
      </c>
      <c r="H42" s="7">
        <v>18549</v>
      </c>
    </row>
    <row r="43" spans="1:8" x14ac:dyDescent="0.25">
      <c r="A43" s="11" t="s">
        <v>73</v>
      </c>
      <c r="B43" s="4" t="s">
        <v>38</v>
      </c>
      <c r="C43" s="11" t="s">
        <v>61</v>
      </c>
      <c r="D43" s="14" t="s">
        <v>123</v>
      </c>
      <c r="E43" s="7">
        <v>635</v>
      </c>
      <c r="F43" s="7">
        <v>0</v>
      </c>
      <c r="G43" s="7">
        <v>636</v>
      </c>
      <c r="H43" s="7">
        <v>0</v>
      </c>
    </row>
    <row r="44" spans="1:8" x14ac:dyDescent="0.25">
      <c r="A44" s="11" t="s">
        <v>73</v>
      </c>
      <c r="B44" s="4" t="s">
        <v>38</v>
      </c>
      <c r="C44" s="11" t="s">
        <v>69</v>
      </c>
      <c r="D44" s="8" t="s">
        <v>32</v>
      </c>
      <c r="E44" s="7">
        <v>420</v>
      </c>
      <c r="F44" s="7"/>
      <c r="G44" s="7">
        <v>421</v>
      </c>
      <c r="H44" s="7">
        <v>0</v>
      </c>
    </row>
    <row r="45" spans="1:8" x14ac:dyDescent="0.25">
      <c r="A45" s="11" t="s">
        <v>74</v>
      </c>
      <c r="B45" s="4" t="s">
        <v>39</v>
      </c>
      <c r="C45" s="4" t="s">
        <v>108</v>
      </c>
      <c r="D45" s="8" t="s">
        <v>45</v>
      </c>
      <c r="E45" s="7">
        <v>4574</v>
      </c>
      <c r="F45" s="7">
        <v>0</v>
      </c>
      <c r="G45" s="7">
        <v>4580</v>
      </c>
      <c r="H45" s="7">
        <v>0</v>
      </c>
    </row>
    <row r="46" spans="1:8" x14ac:dyDescent="0.25">
      <c r="A46" s="11" t="s">
        <v>74</v>
      </c>
      <c r="B46" s="4" t="s">
        <v>39</v>
      </c>
      <c r="C46" s="4" t="s">
        <v>55</v>
      </c>
      <c r="D46" s="8" t="s">
        <v>35</v>
      </c>
      <c r="E46" s="7">
        <v>0</v>
      </c>
      <c r="F46" s="7">
        <v>0</v>
      </c>
      <c r="G46" s="7">
        <v>0</v>
      </c>
      <c r="H46" s="7">
        <v>0</v>
      </c>
    </row>
    <row r="47" spans="1:8" x14ac:dyDescent="0.25">
      <c r="A47" s="11" t="s">
        <v>75</v>
      </c>
      <c r="B47" s="4" t="s">
        <v>40</v>
      </c>
      <c r="C47" s="11" t="s">
        <v>51</v>
      </c>
      <c r="D47" s="8" t="s">
        <v>6</v>
      </c>
      <c r="E47" s="7">
        <v>6025</v>
      </c>
      <c r="F47" s="7">
        <v>0</v>
      </c>
      <c r="G47" s="7">
        <v>6033</v>
      </c>
      <c r="H47" s="7">
        <v>0</v>
      </c>
    </row>
    <row r="48" spans="1:8" x14ac:dyDescent="0.25">
      <c r="A48" s="11" t="s">
        <v>75</v>
      </c>
      <c r="B48" s="4" t="s">
        <v>40</v>
      </c>
      <c r="C48" s="11" t="s">
        <v>58</v>
      </c>
      <c r="D48" s="14" t="s">
        <v>118</v>
      </c>
      <c r="E48" s="7">
        <v>0</v>
      </c>
      <c r="F48" s="7">
        <v>37050</v>
      </c>
      <c r="G48" s="7">
        <v>0</v>
      </c>
      <c r="H48" s="7">
        <v>37097</v>
      </c>
    </row>
    <row r="49" spans="1:8" x14ac:dyDescent="0.25">
      <c r="A49" s="11" t="s">
        <v>75</v>
      </c>
      <c r="B49" s="4" t="s">
        <v>40</v>
      </c>
      <c r="C49" s="11" t="s">
        <v>58</v>
      </c>
      <c r="D49" s="8" t="s">
        <v>15</v>
      </c>
      <c r="E49" s="7">
        <v>64739</v>
      </c>
      <c r="F49" s="7">
        <v>0</v>
      </c>
      <c r="G49" s="7">
        <v>64834</v>
      </c>
      <c r="H49" s="7">
        <v>0</v>
      </c>
    </row>
    <row r="50" spans="1:8" x14ac:dyDescent="0.25">
      <c r="A50" s="11" t="s">
        <v>76</v>
      </c>
      <c r="B50" s="4" t="s">
        <v>41</v>
      </c>
      <c r="C50" s="11" t="s">
        <v>68</v>
      </c>
      <c r="D50" s="8" t="s">
        <v>21</v>
      </c>
      <c r="E50" s="7">
        <v>17714</v>
      </c>
      <c r="F50" s="7">
        <v>0</v>
      </c>
      <c r="G50" s="7">
        <v>17740</v>
      </c>
      <c r="H50" s="7">
        <v>0</v>
      </c>
    </row>
    <row r="51" spans="1:8" x14ac:dyDescent="0.25">
      <c r="A51" s="11" t="s">
        <v>76</v>
      </c>
      <c r="B51" s="4" t="s">
        <v>41</v>
      </c>
      <c r="C51" s="11" t="s">
        <v>68</v>
      </c>
      <c r="D51" s="8" t="s">
        <v>23</v>
      </c>
      <c r="E51" s="7">
        <v>0</v>
      </c>
      <c r="F51" s="7">
        <v>0</v>
      </c>
      <c r="G51" s="7">
        <v>0</v>
      </c>
      <c r="H51" s="7">
        <v>0</v>
      </c>
    </row>
    <row r="52" spans="1:8" x14ac:dyDescent="0.25">
      <c r="A52" s="11" t="s">
        <v>77</v>
      </c>
      <c r="B52" s="4" t="s">
        <v>42</v>
      </c>
      <c r="C52" s="11" t="s">
        <v>54</v>
      </c>
      <c r="D52" s="8" t="s">
        <v>29</v>
      </c>
      <c r="E52" s="7">
        <v>3436</v>
      </c>
      <c r="F52" s="7">
        <v>0</v>
      </c>
      <c r="G52" s="7">
        <v>3442</v>
      </c>
      <c r="H52" s="7">
        <v>0</v>
      </c>
    </row>
    <row r="53" spans="1:8" x14ac:dyDescent="0.25">
      <c r="A53" s="11" t="s">
        <v>77</v>
      </c>
      <c r="B53" s="4" t="s">
        <v>42</v>
      </c>
      <c r="C53" s="11" t="s">
        <v>56</v>
      </c>
      <c r="D53" s="8" t="s">
        <v>11</v>
      </c>
      <c r="E53" s="7">
        <v>0</v>
      </c>
      <c r="F53" s="7">
        <v>0</v>
      </c>
      <c r="G53" s="7">
        <v>0</v>
      </c>
      <c r="H53" s="7">
        <v>0</v>
      </c>
    </row>
    <row r="54" spans="1:8" x14ac:dyDescent="0.25">
      <c r="A54" s="11" t="s">
        <v>78</v>
      </c>
      <c r="B54" s="4" t="s">
        <v>43</v>
      </c>
      <c r="C54" s="20" t="s">
        <v>131</v>
      </c>
      <c r="D54" s="8" t="s">
        <v>44</v>
      </c>
      <c r="E54" s="7">
        <v>0</v>
      </c>
      <c r="F54" s="7">
        <v>0</v>
      </c>
      <c r="G54" s="7">
        <v>0</v>
      </c>
      <c r="H54" s="7">
        <v>0</v>
      </c>
    </row>
    <row r="55" spans="1:8" x14ac:dyDescent="0.25">
      <c r="A55" s="11" t="s">
        <v>78</v>
      </c>
      <c r="B55" s="4" t="s">
        <v>43</v>
      </c>
      <c r="C55" s="14" t="s">
        <v>110</v>
      </c>
      <c r="D55" s="8" t="s">
        <v>19</v>
      </c>
      <c r="E55" s="7">
        <v>2797</v>
      </c>
      <c r="F55" s="7">
        <v>0</v>
      </c>
      <c r="G55" s="7">
        <v>2801</v>
      </c>
      <c r="H55" s="7">
        <v>0</v>
      </c>
    </row>
    <row r="56" spans="1:8" x14ac:dyDescent="0.25">
      <c r="A56" s="12"/>
      <c r="B56" s="9"/>
      <c r="C56" s="9"/>
      <c r="D56" s="9"/>
      <c r="E56" s="18"/>
      <c r="F56" s="18"/>
      <c r="G56" s="18"/>
      <c r="H56" s="18"/>
    </row>
    <row r="57" spans="1:8" x14ac:dyDescent="0.25">
      <c r="A57" s="12"/>
      <c r="B57" s="9"/>
      <c r="C57" s="9"/>
      <c r="D57" s="9"/>
      <c r="E57" s="10"/>
      <c r="F57" s="10"/>
      <c r="G57" s="10"/>
      <c r="H57" s="10"/>
    </row>
    <row r="58" spans="1:8" x14ac:dyDescent="0.25">
      <c r="A58" s="12"/>
      <c r="B58" s="9"/>
      <c r="C58" s="9"/>
      <c r="D58" s="9"/>
      <c r="E58" s="18"/>
      <c r="F58" s="18"/>
      <c r="G58" s="18"/>
      <c r="H58" s="18"/>
    </row>
    <row r="59" spans="1:8" x14ac:dyDescent="0.25">
      <c r="A59" s="12"/>
      <c r="B59" s="9"/>
      <c r="C59" s="9"/>
      <c r="D59" s="9"/>
      <c r="E59" s="10"/>
      <c r="F59" s="10"/>
      <c r="G59" s="10"/>
      <c r="H59" s="10"/>
    </row>
    <row r="60" spans="1:8" x14ac:dyDescent="0.25">
      <c r="A60" s="12"/>
      <c r="B60" s="9"/>
      <c r="C60" s="9"/>
      <c r="D60" s="9"/>
      <c r="E60" s="10"/>
      <c r="F60" s="10"/>
      <c r="G60" s="10"/>
      <c r="H60" s="10"/>
    </row>
  </sheetData>
  <printOptions gridLines="1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</vt:lpstr>
      <vt:lpstr>Title ID, Subpart 2 Allocations</vt:lpstr>
      <vt:lpstr>Title ID, Sub 2 Facility Shares</vt:lpstr>
      <vt:lpstr>'Title ID, Sub 2 Facility Shares'!Print_Titles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Bartlow, Mary [IDOE]</dc:creator>
  <cp:lastModifiedBy>MacQuigg, Meredith [IDOE]</cp:lastModifiedBy>
  <cp:lastPrinted>2017-10-23T17:48:35Z</cp:lastPrinted>
  <dcterms:created xsi:type="dcterms:W3CDTF">2016-08-25T16:14:13Z</dcterms:created>
  <dcterms:modified xsi:type="dcterms:W3CDTF">2021-07-13T20:50:48Z</dcterms:modified>
</cp:coreProperties>
</file>