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Special Education Finance\"/>
    </mc:Choice>
  </mc:AlternateContent>
  <xr:revisionPtr revIDLastSave="0" documentId="8_{C68B39C2-8FCC-4573-97A5-9B0A4730B9CA}" xr6:coauthVersionLast="36" xr6:coauthVersionMax="36" xr10:uidLastSave="{00000000-0000-0000-0000-000000000000}"/>
  <bookViews>
    <workbookView xWindow="0" yWindow="0" windowWidth="28800" windowHeight="12225" xr2:uid="{67FED459-DDC4-4513-809C-AFFE7627D2B2}"/>
  </bookViews>
  <sheets>
    <sheet name="2021-22 LEA Allocations Part B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9" i="1" l="1"/>
  <c r="U347" i="1"/>
  <c r="H346" i="1"/>
  <c r="E346" i="1"/>
  <c r="J345" i="1"/>
  <c r="I345" i="1"/>
  <c r="H345" i="1"/>
  <c r="F345" i="1"/>
  <c r="F346" i="1" s="1"/>
  <c r="U346" i="1" s="1"/>
  <c r="U348" i="1" s="1"/>
  <c r="E345" i="1"/>
  <c r="D345" i="1"/>
  <c r="J312" i="1"/>
  <c r="J346" i="1" s="1"/>
  <c r="I312" i="1"/>
  <c r="I346" i="1" s="1"/>
  <c r="H312" i="1"/>
  <c r="F312" i="1"/>
  <c r="E312" i="1"/>
  <c r="D312" i="1"/>
  <c r="J268" i="1"/>
  <c r="I268" i="1"/>
  <c r="H268" i="1"/>
  <c r="F268" i="1"/>
  <c r="E268" i="1"/>
  <c r="D268" i="1"/>
  <c r="J233" i="1"/>
  <c r="I233" i="1"/>
  <c r="H233" i="1"/>
  <c r="F233" i="1"/>
  <c r="E233" i="1"/>
  <c r="D233" i="1"/>
  <c r="D346" i="1" s="1"/>
  <c r="J179" i="1"/>
  <c r="I179" i="1"/>
  <c r="H179" i="1"/>
  <c r="F179" i="1"/>
  <c r="E179" i="1"/>
  <c r="D179" i="1"/>
  <c r="J146" i="1"/>
  <c r="I146" i="1"/>
  <c r="H146" i="1"/>
  <c r="F146" i="1"/>
  <c r="E146" i="1"/>
  <c r="D146" i="1"/>
  <c r="J124" i="1"/>
  <c r="I124" i="1"/>
  <c r="H124" i="1"/>
  <c r="F124" i="1"/>
  <c r="E124" i="1"/>
  <c r="D124" i="1"/>
  <c r="J85" i="1"/>
  <c r="I85" i="1"/>
  <c r="H85" i="1"/>
  <c r="F85" i="1"/>
  <c r="E85" i="1"/>
  <c r="D85" i="1"/>
  <c r="J31" i="1"/>
  <c r="I31" i="1"/>
  <c r="H31" i="1"/>
  <c r="F31" i="1"/>
  <c r="E31" i="1"/>
  <c r="D31" i="1"/>
</calcChain>
</file>

<file path=xl/sharedStrings.xml><?xml version="1.0" encoding="utf-8"?>
<sst xmlns="http://schemas.openxmlformats.org/spreadsheetml/2006/main" count="1073" uniqueCount="719">
  <si>
    <t>A</t>
  </si>
  <si>
    <t>B</t>
  </si>
  <si>
    <t>C</t>
  </si>
  <si>
    <t>D</t>
  </si>
  <si>
    <t>E</t>
  </si>
  <si>
    <t>Formula</t>
  </si>
  <si>
    <t>G</t>
  </si>
  <si>
    <t>H</t>
  </si>
  <si>
    <t>I</t>
  </si>
  <si>
    <t>J</t>
  </si>
  <si>
    <t>AEA</t>
  </si>
  <si>
    <t>district</t>
  </si>
  <si>
    <t>District Name</t>
  </si>
  <si>
    <t>LEA Side</t>
  </si>
  <si>
    <t>Total</t>
  </si>
  <si>
    <t>NonPublic</t>
  </si>
  <si>
    <t>NPPS</t>
  </si>
  <si>
    <t>NET AWARD</t>
  </si>
  <si>
    <t>Maximum</t>
  </si>
  <si>
    <t>Required CEIS 21-22</t>
  </si>
  <si>
    <t>Population</t>
  </si>
  <si>
    <t>Poverty</t>
  </si>
  <si>
    <t>Proportionate</t>
  </si>
  <si>
    <t>Share to</t>
  </si>
  <si>
    <t>to LEA</t>
  </si>
  <si>
    <t>CEIS amount</t>
  </si>
  <si>
    <t>Hudson</t>
  </si>
  <si>
    <t>Amount 20-21</t>
  </si>
  <si>
    <t>Share Percent</t>
  </si>
  <si>
    <t>AEA from LEA</t>
  </si>
  <si>
    <t>2021-22</t>
  </si>
  <si>
    <t xml:space="preserve">within the </t>
  </si>
  <si>
    <t>Davenport</t>
  </si>
  <si>
    <t>Oct 20 Data</t>
  </si>
  <si>
    <t>NET Award</t>
  </si>
  <si>
    <t>Pella</t>
  </si>
  <si>
    <t>Calculation</t>
  </si>
  <si>
    <t>Required</t>
  </si>
  <si>
    <t>Waukee</t>
  </si>
  <si>
    <t>Harlan</t>
  </si>
  <si>
    <t>C.F.D.A.# 84.027A</t>
  </si>
  <si>
    <t>21-22</t>
  </si>
  <si>
    <t>01</t>
  </si>
  <si>
    <t>0135</t>
  </si>
  <si>
    <t>Allamakee</t>
  </si>
  <si>
    <t>1080</t>
  </si>
  <si>
    <t>Central</t>
  </si>
  <si>
    <t>1638</t>
  </si>
  <si>
    <t>Decorah Comm.</t>
  </si>
  <si>
    <t>1863</t>
  </si>
  <si>
    <t>Dubuque</t>
  </si>
  <si>
    <t>1972</t>
  </si>
  <si>
    <t>Eastern Allamakee</t>
  </si>
  <si>
    <t>1989</t>
  </si>
  <si>
    <t>Edgewood-Colesburg</t>
  </si>
  <si>
    <t>2763</t>
  </si>
  <si>
    <t>Clayton Ridge</t>
  </si>
  <si>
    <t>3029</t>
  </si>
  <si>
    <t>Howard-Winneshiek</t>
  </si>
  <si>
    <t>4043</t>
  </si>
  <si>
    <t>Maquoketa Valley</t>
  </si>
  <si>
    <t>4419</t>
  </si>
  <si>
    <t>MFL MarMac</t>
  </si>
  <si>
    <t>4662</t>
  </si>
  <si>
    <t>New Hampton</t>
  </si>
  <si>
    <t>4774</t>
  </si>
  <si>
    <t>North Fayette Valley</t>
  </si>
  <si>
    <t>4869</t>
  </si>
  <si>
    <t>Oelwein</t>
  </si>
  <si>
    <t>5310</t>
  </si>
  <si>
    <t>Postville</t>
  </si>
  <si>
    <t>5508</t>
  </si>
  <si>
    <t>Riceville</t>
  </si>
  <si>
    <t>6100</t>
  </si>
  <si>
    <t>South Winneshiek</t>
  </si>
  <si>
    <t>6175</t>
  </si>
  <si>
    <t>Starmont</t>
  </si>
  <si>
    <t>6509</t>
  </si>
  <si>
    <t>Turkey Valley</t>
  </si>
  <si>
    <t>6943</t>
  </si>
  <si>
    <t>West Central</t>
  </si>
  <si>
    <t>6950</t>
  </si>
  <si>
    <t>West Delaware County</t>
  </si>
  <si>
    <t>6961</t>
  </si>
  <si>
    <t>Western Dubuque</t>
  </si>
  <si>
    <t>AEA 01 Total</t>
  </si>
  <si>
    <t>07</t>
  </si>
  <si>
    <t>0009</t>
  </si>
  <si>
    <t>AGWSR</t>
  </si>
  <si>
    <t>0108</t>
  </si>
  <si>
    <t>Alden</t>
  </si>
  <si>
    <t>0153</t>
  </si>
  <si>
    <t>North Butler</t>
  </si>
  <si>
    <t>0279</t>
  </si>
  <si>
    <t>Aplington-Parkersburg</t>
  </si>
  <si>
    <t>0540</t>
  </si>
  <si>
    <t>BCLUW</t>
  </si>
  <si>
    <t>0594</t>
  </si>
  <si>
    <t>Belmond-Klemme</t>
  </si>
  <si>
    <t>0819</t>
  </si>
  <si>
    <t>West Hancock</t>
  </si>
  <si>
    <t>0846</t>
  </si>
  <si>
    <t>Brooklyn-Guernsey-Malcom</t>
  </si>
  <si>
    <t>0873</t>
  </si>
  <si>
    <t>North Iowa</t>
  </si>
  <si>
    <t>0916</t>
  </si>
  <si>
    <t>CAL</t>
  </si>
  <si>
    <t>1044</t>
  </si>
  <si>
    <t>Cedar Falls</t>
  </si>
  <si>
    <t>1116</t>
  </si>
  <si>
    <t>Charles City</t>
  </si>
  <si>
    <t>1215</t>
  </si>
  <si>
    <t>Clarksville</t>
  </si>
  <si>
    <t>1233</t>
  </si>
  <si>
    <t>Clear Lake</t>
  </si>
  <si>
    <t>1719</t>
  </si>
  <si>
    <t>Denver</t>
  </si>
  <si>
    <t>1791</t>
  </si>
  <si>
    <t>Dike-New Hartford</t>
  </si>
  <si>
    <t>1908</t>
  </si>
  <si>
    <t>Dunkerton</t>
  </si>
  <si>
    <t>1963</t>
  </si>
  <si>
    <t>East Buchanan</t>
  </si>
  <si>
    <t>1968</t>
  </si>
  <si>
    <t>East Marshall</t>
  </si>
  <si>
    <t>2007</t>
  </si>
  <si>
    <t>Eldora-New Providence</t>
  </si>
  <si>
    <t>2295</t>
  </si>
  <si>
    <t>Forest City</t>
  </si>
  <si>
    <t>2403</t>
  </si>
  <si>
    <t>Garner-Hayfield-Ventura</t>
  </si>
  <si>
    <t>2502</t>
  </si>
  <si>
    <t>Gladbrook-Reinbeck</t>
  </si>
  <si>
    <t>2682</t>
  </si>
  <si>
    <t>GMG</t>
  </si>
  <si>
    <t>2709</t>
  </si>
  <si>
    <t>Grinnell-Newburg</t>
  </si>
  <si>
    <t>2727</t>
  </si>
  <si>
    <t>Grundy Center</t>
  </si>
  <si>
    <t>2781</t>
  </si>
  <si>
    <t>Hampton-Dumont</t>
  </si>
  <si>
    <t>3033</t>
  </si>
  <si>
    <t>Hubbard-Radcliffe</t>
  </si>
  <si>
    <t>3042</t>
  </si>
  <si>
    <t>3105</t>
  </si>
  <si>
    <t>Independence</t>
  </si>
  <si>
    <t>3150</t>
  </si>
  <si>
    <t>Iowa Falls</t>
  </si>
  <si>
    <t>3186</t>
  </si>
  <si>
    <t>Janesville Consolidated</t>
  </si>
  <si>
    <t>3204</t>
  </si>
  <si>
    <t>Jesup</t>
  </si>
  <si>
    <t>3420</t>
  </si>
  <si>
    <t>Lake Mills</t>
  </si>
  <si>
    <t>4104</t>
  </si>
  <si>
    <t>Marshalltown</t>
  </si>
  <si>
    <t>4131</t>
  </si>
  <si>
    <t>Mason City</t>
  </si>
  <si>
    <t>4437</t>
  </si>
  <si>
    <t>Montezuma</t>
  </si>
  <si>
    <t>4599</t>
  </si>
  <si>
    <t>Nashua-Plainfield</t>
  </si>
  <si>
    <t>4772</t>
  </si>
  <si>
    <t>Central Springs</t>
  </si>
  <si>
    <t>4785</t>
  </si>
  <si>
    <t>North Tama County</t>
  </si>
  <si>
    <t>4788</t>
  </si>
  <si>
    <t>Northwood-Kensett</t>
  </si>
  <si>
    <t>4995</t>
  </si>
  <si>
    <t>Osage</t>
  </si>
  <si>
    <t>5697</t>
  </si>
  <si>
    <t>Rudd-Rockford-Marble Rk</t>
  </si>
  <si>
    <t>5751</t>
  </si>
  <si>
    <t>St Ansgar</t>
  </si>
  <si>
    <t>5922</t>
  </si>
  <si>
    <t>West Fork CSD</t>
  </si>
  <si>
    <t>6098</t>
  </si>
  <si>
    <t>South Tama County</t>
  </si>
  <si>
    <t>6273</t>
  </si>
  <si>
    <t>Sumner-Fredericksburg</t>
  </si>
  <si>
    <t>6471</t>
  </si>
  <si>
    <t>Tripoli</t>
  </si>
  <si>
    <t>6536</t>
  </si>
  <si>
    <t>Union</t>
  </si>
  <si>
    <t>6762</t>
  </si>
  <si>
    <t>Wapsie Valley</t>
  </si>
  <si>
    <t>6795</t>
  </si>
  <si>
    <t>Waterloo</t>
  </si>
  <si>
    <t>6840</t>
  </si>
  <si>
    <t>Waverly-Shell Rock</t>
  </si>
  <si>
    <t>6985</t>
  </si>
  <si>
    <t>West Marshall</t>
  </si>
  <si>
    <t>AEA 07 Total</t>
  </si>
  <si>
    <t>08</t>
  </si>
  <si>
    <t>0072</t>
  </si>
  <si>
    <t>Albert City-Truesdale</t>
  </si>
  <si>
    <t>0126</t>
  </si>
  <si>
    <t>Algona</t>
  </si>
  <si>
    <t>0171</t>
  </si>
  <si>
    <t>Alta-Aurelia</t>
  </si>
  <si>
    <t>0333</t>
  </si>
  <si>
    <t>North Union</t>
  </si>
  <si>
    <t>1206</t>
  </si>
  <si>
    <t>Clarion-Goldfield-Dows</t>
  </si>
  <si>
    <t>1218</t>
  </si>
  <si>
    <t>Clay Central-Everly</t>
  </si>
  <si>
    <t>1944</t>
  </si>
  <si>
    <t>Eagle Grove</t>
  </si>
  <si>
    <t>2088</t>
  </si>
  <si>
    <t>Emmetsburg</t>
  </si>
  <si>
    <t>2124</t>
  </si>
  <si>
    <t>Estherville Lincoln</t>
  </si>
  <si>
    <t>2313</t>
  </si>
  <si>
    <t>Fort Dodge</t>
  </si>
  <si>
    <t>2493</t>
  </si>
  <si>
    <t>Gilmore City-Bradgate</t>
  </si>
  <si>
    <t>2556</t>
  </si>
  <si>
    <t>Graettinger-Terril</t>
  </si>
  <si>
    <t>2846</t>
  </si>
  <si>
    <t>Harris-Lake Park</t>
  </si>
  <si>
    <t>3060</t>
  </si>
  <si>
    <t>Humboldt</t>
  </si>
  <si>
    <t>3195</t>
  </si>
  <si>
    <t>Greene County</t>
  </si>
  <si>
    <t>3537</t>
  </si>
  <si>
    <t>Laurens-Marathon</t>
  </si>
  <si>
    <t>3897</t>
  </si>
  <si>
    <t>LuVerne</t>
  </si>
  <si>
    <t>4023</t>
  </si>
  <si>
    <t>Manson Northwest Webster</t>
  </si>
  <si>
    <t>4644</t>
  </si>
  <si>
    <t>Newell-Fonda</t>
  </si>
  <si>
    <t>4778</t>
  </si>
  <si>
    <t>North Kossuth</t>
  </si>
  <si>
    <t>4890</t>
  </si>
  <si>
    <t>Okoboji</t>
  </si>
  <si>
    <t>5139</t>
  </si>
  <si>
    <t>Paton-Churdan</t>
  </si>
  <si>
    <t>5283</t>
  </si>
  <si>
    <t>Pocahontas Area</t>
  </si>
  <si>
    <t>5325</t>
  </si>
  <si>
    <t>Prairie Valley</t>
  </si>
  <si>
    <t>5724</t>
  </si>
  <si>
    <t>Ruthven-Ayrshire</t>
  </si>
  <si>
    <t>5823</t>
  </si>
  <si>
    <t>Schaller-Crestland</t>
  </si>
  <si>
    <t>6035</t>
  </si>
  <si>
    <t>Sioux Central</t>
  </si>
  <si>
    <t>6091</t>
  </si>
  <si>
    <t>South Central Calhoun</t>
  </si>
  <si>
    <t>6095</t>
  </si>
  <si>
    <t>South Hamilton</t>
  </si>
  <si>
    <t>6096</t>
  </si>
  <si>
    <t>Southeast Webster Grand</t>
  </si>
  <si>
    <t>6102</t>
  </si>
  <si>
    <t>Spencer</t>
  </si>
  <si>
    <t>6120</t>
  </si>
  <si>
    <t>Spirit Lake</t>
  </si>
  <si>
    <t>6219</t>
  </si>
  <si>
    <t>Storm Lake</t>
  </si>
  <si>
    <t>6246</t>
  </si>
  <si>
    <t>Stratford</t>
  </si>
  <si>
    <t>6516</t>
  </si>
  <si>
    <t>Twin Rivers</t>
  </si>
  <si>
    <t>6741</t>
  </si>
  <si>
    <t>East Sac County</t>
  </si>
  <si>
    <t>6867</t>
  </si>
  <si>
    <t>Webster City</t>
  </si>
  <si>
    <t>6921</t>
  </si>
  <si>
    <t>West Bend-Mallard</t>
  </si>
  <si>
    <t>AEA 08 Total</t>
  </si>
  <si>
    <t>09</t>
  </si>
  <si>
    <t>0243</t>
  </si>
  <si>
    <t>Andrew</t>
  </si>
  <si>
    <t>0585</t>
  </si>
  <si>
    <t>Bellevue</t>
  </si>
  <si>
    <t>0603</t>
  </si>
  <si>
    <t>Bennett</t>
  </si>
  <si>
    <t>0621</t>
  </si>
  <si>
    <t>Bettendorf</t>
  </si>
  <si>
    <t>0918</t>
  </si>
  <si>
    <t>Calamus-Wheatland</t>
  </si>
  <si>
    <t>0936</t>
  </si>
  <si>
    <t>Camanche</t>
  </si>
  <si>
    <t>1082</t>
  </si>
  <si>
    <t>Central DeWitt</t>
  </si>
  <si>
    <t>1278</t>
  </si>
  <si>
    <t>Clinton</t>
  </si>
  <si>
    <t>1368</t>
  </si>
  <si>
    <t>Columbus</t>
  </si>
  <si>
    <t>1611</t>
  </si>
  <si>
    <t>1675</t>
  </si>
  <si>
    <t>Delwood</t>
  </si>
  <si>
    <t>1926</t>
  </si>
  <si>
    <t>Durant</t>
  </si>
  <si>
    <t>1965</t>
  </si>
  <si>
    <t>Easton Valley</t>
  </si>
  <si>
    <t>3841</t>
  </si>
  <si>
    <t>Louisa-Muscatine</t>
  </si>
  <si>
    <t>4041</t>
  </si>
  <si>
    <t>Maquoketa</t>
  </si>
  <si>
    <t>4581</t>
  </si>
  <si>
    <t>Muscatine</t>
  </si>
  <si>
    <t>4773</t>
  </si>
  <si>
    <t>Northeast</t>
  </si>
  <si>
    <t>4784</t>
  </si>
  <si>
    <t>North Scott</t>
  </si>
  <si>
    <t>5250</t>
  </si>
  <si>
    <t>Pleasant Valley</t>
  </si>
  <si>
    <t>6975</t>
  </si>
  <si>
    <t>West Liberty</t>
  </si>
  <si>
    <t>7038</t>
  </si>
  <si>
    <t>Wilton</t>
  </si>
  <si>
    <t>AEA 09 Total</t>
  </si>
  <si>
    <t>10</t>
  </si>
  <si>
    <t>0099</t>
  </si>
  <si>
    <t>Alburnett</t>
  </si>
  <si>
    <t>0234</t>
  </si>
  <si>
    <t>Anamosa</t>
  </si>
  <si>
    <t>0576</t>
  </si>
  <si>
    <t>Belle Plaine</t>
  </si>
  <si>
    <t>0609</t>
  </si>
  <si>
    <t>Benton</t>
  </si>
  <si>
    <t>1053</t>
  </si>
  <si>
    <t>Cedar Rapids</t>
  </si>
  <si>
    <t>1062</t>
  </si>
  <si>
    <t>Center Point-Urbana</t>
  </si>
  <si>
    <t>1089</t>
  </si>
  <si>
    <t>Central City</t>
  </si>
  <si>
    <t>1221</t>
  </si>
  <si>
    <t>Clear Creek Amana</t>
  </si>
  <si>
    <t>1337</t>
  </si>
  <si>
    <t>College</t>
  </si>
  <si>
    <t>2097</t>
  </si>
  <si>
    <t>English Valleys</t>
  </si>
  <si>
    <t>2766</t>
  </si>
  <si>
    <t>H-L-V</t>
  </si>
  <si>
    <t>2977</t>
  </si>
  <si>
    <t>Highland</t>
  </si>
  <si>
    <t>3141</t>
  </si>
  <si>
    <t>Iowa City</t>
  </si>
  <si>
    <t>3154</t>
  </si>
  <si>
    <t>Iowa Valley</t>
  </si>
  <si>
    <t>3691</t>
  </si>
  <si>
    <t>North Cedar</t>
  </si>
  <si>
    <t>3715</t>
  </si>
  <si>
    <t>Linn-Mar</t>
  </si>
  <si>
    <t>3744</t>
  </si>
  <si>
    <t>Lisbon</t>
  </si>
  <si>
    <t>3816</t>
  </si>
  <si>
    <t>Lone Tree</t>
  </si>
  <si>
    <t>4086</t>
  </si>
  <si>
    <t>Marion Independent</t>
  </si>
  <si>
    <t>4269</t>
  </si>
  <si>
    <t>Midland</t>
  </si>
  <si>
    <t>4271</t>
  </si>
  <si>
    <t>Mid-Prairie</t>
  </si>
  <si>
    <t>4446</t>
  </si>
  <si>
    <t>Monticello</t>
  </si>
  <si>
    <t>4554</t>
  </si>
  <si>
    <t>Mount Vernon</t>
  </si>
  <si>
    <t>4777</t>
  </si>
  <si>
    <t>North Linn</t>
  </si>
  <si>
    <t>4905</t>
  </si>
  <si>
    <t>Olin Consolidated</t>
  </si>
  <si>
    <t>6093</t>
  </si>
  <si>
    <t>Solon</t>
  </si>
  <si>
    <t>6138</t>
  </si>
  <si>
    <t>Springville</t>
  </si>
  <si>
    <t>6408</t>
  </si>
  <si>
    <t>Tipton</t>
  </si>
  <si>
    <t>6660</t>
  </si>
  <si>
    <t>Vinton-Shellsburg</t>
  </si>
  <si>
    <t>6768</t>
  </si>
  <si>
    <t>Washington</t>
  </si>
  <si>
    <t>6930</t>
  </si>
  <si>
    <t>West Branch</t>
  </si>
  <si>
    <t>7029</t>
  </si>
  <si>
    <t>Williamsburg</t>
  </si>
  <si>
    <t>AEA 10 Total</t>
  </si>
  <si>
    <t>11</t>
  </si>
  <si>
    <t>0018</t>
  </si>
  <si>
    <t>Adair-Casey</t>
  </si>
  <si>
    <t>0027</t>
  </si>
  <si>
    <t>Adel DeSoto Minburn</t>
  </si>
  <si>
    <t>0225</t>
  </si>
  <si>
    <t>Ames</t>
  </si>
  <si>
    <t>0261</t>
  </si>
  <si>
    <t>Ankeny</t>
  </si>
  <si>
    <t>0414</t>
  </si>
  <si>
    <t>Audubon</t>
  </si>
  <si>
    <t>0472</t>
  </si>
  <si>
    <t>Ballard</t>
  </si>
  <si>
    <t>0513</t>
  </si>
  <si>
    <t>Baxter</t>
  </si>
  <si>
    <t>0720</t>
  </si>
  <si>
    <t>Bondurant-Farrar</t>
  </si>
  <si>
    <t>0729</t>
  </si>
  <si>
    <t>Boone</t>
  </si>
  <si>
    <t>0981</t>
  </si>
  <si>
    <t>Carlisle</t>
  </si>
  <si>
    <t>0999</t>
  </si>
  <si>
    <t>Carroll</t>
  </si>
  <si>
    <t>1332</t>
  </si>
  <si>
    <t>Colfax-Mingo</t>
  </si>
  <si>
    <t>1350</t>
  </si>
  <si>
    <t>Collins-Maxwell</t>
  </si>
  <si>
    <t>1359</t>
  </si>
  <si>
    <t>Colo-NESCO</t>
  </si>
  <si>
    <t>1413</t>
  </si>
  <si>
    <t>Coon Rapids-Bayard</t>
  </si>
  <si>
    <t>1576</t>
  </si>
  <si>
    <t>Dallas Center-Grimes</t>
  </si>
  <si>
    <t>1737</t>
  </si>
  <si>
    <t>Des Moines Independent</t>
  </si>
  <si>
    <t>1953</t>
  </si>
  <si>
    <t>Earlham</t>
  </si>
  <si>
    <t>2151</t>
  </si>
  <si>
    <t>Exira-Elk Horn-</t>
  </si>
  <si>
    <t>2466</t>
  </si>
  <si>
    <t>Gilbert</t>
  </si>
  <si>
    <t>2520</t>
  </si>
  <si>
    <t>Glidden-Ralston</t>
  </si>
  <si>
    <t>2754</t>
  </si>
  <si>
    <t>Guthrie Center</t>
  </si>
  <si>
    <t>3114</t>
  </si>
  <si>
    <t>Indianola</t>
  </si>
  <si>
    <t>3119</t>
  </si>
  <si>
    <t>Interstate 35</t>
  </si>
  <si>
    <t>3231</t>
  </si>
  <si>
    <t>Johnston</t>
  </si>
  <si>
    <t>3375</t>
  </si>
  <si>
    <t>Knoxville</t>
  </si>
  <si>
    <t>3906</t>
  </si>
  <si>
    <t>Lynnville-Sully</t>
  </si>
  <si>
    <t>3942</t>
  </si>
  <si>
    <t>Madrid</t>
  </si>
  <si>
    <t>4122</t>
  </si>
  <si>
    <t>Martensdale-St Marys</t>
  </si>
  <si>
    <t>4212</t>
  </si>
  <si>
    <t>Melcher-Dallas</t>
  </si>
  <si>
    <t>4617</t>
  </si>
  <si>
    <t>Nevada</t>
  </si>
  <si>
    <t>4725</t>
  </si>
  <si>
    <t>Newton</t>
  </si>
  <si>
    <t>4779</t>
  </si>
  <si>
    <t>North Polk</t>
  </si>
  <si>
    <t>4797</t>
  </si>
  <si>
    <t>Norwalk</t>
  </si>
  <si>
    <t>4878</t>
  </si>
  <si>
    <t>Ogden</t>
  </si>
  <si>
    <t>5121</t>
  </si>
  <si>
    <t>Panorama</t>
  </si>
  <si>
    <t>5160</t>
  </si>
  <si>
    <t>PCM</t>
  </si>
  <si>
    <t>5166</t>
  </si>
  <si>
    <t>5184</t>
  </si>
  <si>
    <t>Perry</t>
  </si>
  <si>
    <t>5256</t>
  </si>
  <si>
    <t>Pleasantville</t>
  </si>
  <si>
    <t>5643</t>
  </si>
  <si>
    <t>Roland-Story</t>
  </si>
  <si>
    <t>5805</t>
  </si>
  <si>
    <t>Saydel</t>
  </si>
  <si>
    <t>6094</t>
  </si>
  <si>
    <t>Southeast Warren</t>
  </si>
  <si>
    <t>6101</t>
  </si>
  <si>
    <t>Southeast Polk</t>
  </si>
  <si>
    <t>6264</t>
  </si>
  <si>
    <t>West Central Valley</t>
  </si>
  <si>
    <t>6512</t>
  </si>
  <si>
    <t>Twin Cedars</t>
  </si>
  <si>
    <t>6561</t>
  </si>
  <si>
    <t>United</t>
  </si>
  <si>
    <t>6579</t>
  </si>
  <si>
    <t>Urbandale</t>
  </si>
  <si>
    <t>6615</t>
  </si>
  <si>
    <t>Van Meter</t>
  </si>
  <si>
    <t>6822</t>
  </si>
  <si>
    <t>6957</t>
  </si>
  <si>
    <t>West Des Moines</t>
  </si>
  <si>
    <t>7056</t>
  </si>
  <si>
    <t>Winterset</t>
  </si>
  <si>
    <t>7110</t>
  </si>
  <si>
    <t>Woodward-Granger</t>
  </si>
  <si>
    <t>AEA 11 Total</t>
  </si>
  <si>
    <t>12</t>
  </si>
  <si>
    <t>0063</t>
  </si>
  <si>
    <t>Akron Westfield</t>
  </si>
  <si>
    <t>0355</t>
  </si>
  <si>
    <t>Ar-We-Va</t>
  </si>
  <si>
    <t>0747</t>
  </si>
  <si>
    <t>Boyden-Hull</t>
  </si>
  <si>
    <t>1095</t>
  </si>
  <si>
    <t>Central Lyon</t>
  </si>
  <si>
    <t>1134</t>
  </si>
  <si>
    <t>Charter Oak-Ute</t>
  </si>
  <si>
    <t>1152</t>
  </si>
  <si>
    <t>Cherokee</t>
  </si>
  <si>
    <t>1701</t>
  </si>
  <si>
    <t>Denison</t>
  </si>
  <si>
    <t>1975</t>
  </si>
  <si>
    <t>River Valley</t>
  </si>
  <si>
    <t>2376</t>
  </si>
  <si>
    <t>Galva-Holstein</t>
  </si>
  <si>
    <t>2457</t>
  </si>
  <si>
    <t>George-Little Rock</t>
  </si>
  <si>
    <t>2862</t>
  </si>
  <si>
    <t>Hartley-Melvin-Sanborn</t>
  </si>
  <si>
    <t>2988</t>
  </si>
  <si>
    <t>Hinton</t>
  </si>
  <si>
    <t>3348</t>
  </si>
  <si>
    <t>Kingsley-Pierson</t>
  </si>
  <si>
    <t>3555</t>
  </si>
  <si>
    <t>Lawton-Bronson</t>
  </si>
  <si>
    <t>3600</t>
  </si>
  <si>
    <t>Le Mars</t>
  </si>
  <si>
    <t>4033</t>
  </si>
  <si>
    <t>Maple Valley-Anthon Oto</t>
  </si>
  <si>
    <t>4068</t>
  </si>
  <si>
    <t>Marcus-Meriden-Cleghorn</t>
  </si>
  <si>
    <t>4149</t>
  </si>
  <si>
    <t>MOC-Floyd Valley</t>
  </si>
  <si>
    <t>4860</t>
  </si>
  <si>
    <t>Odebolt-Arthur-Battle Creek</t>
  </si>
  <si>
    <t>5486</t>
  </si>
  <si>
    <t>Remsen-Union</t>
  </si>
  <si>
    <t>5607</t>
  </si>
  <si>
    <t>Rock Valley</t>
  </si>
  <si>
    <t>5832</t>
  </si>
  <si>
    <t>Schleswig</t>
  </si>
  <si>
    <t>5877</t>
  </si>
  <si>
    <t>Sergeant Bluff-Luton</t>
  </si>
  <si>
    <t>5949</t>
  </si>
  <si>
    <t>Sheldon</t>
  </si>
  <si>
    <t>5994</t>
  </si>
  <si>
    <t>Sibley-Ocheyedan</t>
  </si>
  <si>
    <t>6030</t>
  </si>
  <si>
    <t>Sioux Center</t>
  </si>
  <si>
    <t>6039</t>
  </si>
  <si>
    <t>Sioux City</t>
  </si>
  <si>
    <t>6099</t>
  </si>
  <si>
    <t>South O'Brien</t>
  </si>
  <si>
    <t>6983</t>
  </si>
  <si>
    <t>West Lyon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</si>
  <si>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</si>
  <si>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</si>
  <si>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</si>
  <si>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</si>
  <si>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</si>
  <si>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</si>
  <si>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</si>
  <si>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</si>
  <si>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7098</t>
  </si>
  <si>
    <t>Woodbury Central</t>
  </si>
  <si>
    <t>AEA 12 Total</t>
  </si>
  <si>
    <t>13</t>
  </si>
  <si>
    <t>0387</t>
  </si>
  <si>
    <t>Atlantic</t>
  </si>
  <si>
    <t>0441</t>
  </si>
  <si>
    <t>AHSTW</t>
  </si>
  <si>
    <t>0549</t>
  </si>
  <si>
    <t>Bedford</t>
  </si>
  <si>
    <t>0914</t>
  </si>
  <si>
    <t>CAM</t>
  </si>
  <si>
    <t>1093</t>
  </si>
  <si>
    <t>Central Decatur</t>
  </si>
  <si>
    <t>1197</t>
  </si>
  <si>
    <t>Clarinda</t>
  </si>
  <si>
    <t>1211</t>
  </si>
  <si>
    <t>Clarke</t>
  </si>
  <si>
    <t>1431</t>
  </si>
  <si>
    <t>Corning</t>
  </si>
  <si>
    <t>1476</t>
  </si>
  <si>
    <t>Council Bluffs</t>
  </si>
  <si>
    <t>1503</t>
  </si>
  <si>
    <t>Creston</t>
  </si>
  <si>
    <t>1782</t>
  </si>
  <si>
    <t>Diagonal</t>
  </si>
  <si>
    <t>1917</t>
  </si>
  <si>
    <t>Boyer Valley</t>
  </si>
  <si>
    <t>1970</t>
  </si>
  <si>
    <t>East Union</t>
  </si>
  <si>
    <t>2113</t>
  </si>
  <si>
    <t>Essex</t>
  </si>
  <si>
    <t>2369</t>
  </si>
  <si>
    <t>Fremont-Mills</t>
  </si>
  <si>
    <t>2511</t>
  </si>
  <si>
    <t>Glenwood</t>
  </si>
  <si>
    <t>2673</t>
  </si>
  <si>
    <t>Nodaway Valley</t>
  </si>
  <si>
    <t>2718</t>
  </si>
  <si>
    <t>Griswold</t>
  </si>
  <si>
    <t>2772</t>
  </si>
  <si>
    <t>Hamburg</t>
  </si>
  <si>
    <t>2826</t>
  </si>
  <si>
    <t>3168</t>
  </si>
  <si>
    <t>IKM-Manning</t>
  </si>
  <si>
    <t>3465</t>
  </si>
  <si>
    <t>Lamoni</t>
  </si>
  <si>
    <t>3609</t>
  </si>
  <si>
    <t>Lenox</t>
  </si>
  <si>
    <t>3645</t>
  </si>
  <si>
    <t>Lewis Central</t>
  </si>
  <si>
    <t>3798</t>
  </si>
  <si>
    <t>Logan-Magnolia</t>
  </si>
  <si>
    <t>3978</t>
  </si>
  <si>
    <t>East Mills</t>
  </si>
  <si>
    <t>4356</t>
  </si>
  <si>
    <t>Missouri Valley</t>
  </si>
  <si>
    <t>4505</t>
  </si>
  <si>
    <t>Mormon Trail</t>
  </si>
  <si>
    <t>4527</t>
  </si>
  <si>
    <t>Mount Ayr</t>
  </si>
  <si>
    <t>4572</t>
  </si>
  <si>
    <t>Murray</t>
  </si>
  <si>
    <t>4978</t>
  </si>
  <si>
    <t>Orient-Macksburg</t>
  </si>
  <si>
    <t>5463</t>
  </si>
  <si>
    <t>Red Oak</t>
  </si>
  <si>
    <t>5510</t>
  </si>
  <si>
    <t>Riverside</t>
  </si>
  <si>
    <t>5976</t>
  </si>
  <si>
    <t>Shenandoah</t>
  </si>
  <si>
    <t>6003</t>
  </si>
  <si>
    <t>Sidney</t>
  </si>
  <si>
    <t>6097</t>
  </si>
  <si>
    <t>South Page</t>
  </si>
  <si>
    <t>6165</t>
  </si>
  <si>
    <t>Stanton</t>
  </si>
  <si>
    <t>6453</t>
  </si>
  <si>
    <t>Treynor</t>
  </si>
  <si>
    <t>6460</t>
  </si>
  <si>
    <t>Tri-Center</t>
  </si>
  <si>
    <t>6534</t>
  </si>
  <si>
    <t>Underwood</t>
  </si>
  <si>
    <t>6651</t>
  </si>
  <si>
    <t>Villisca</t>
  </si>
  <si>
    <t>6969</t>
  </si>
  <si>
    <t>West Harrison</t>
  </si>
  <si>
    <t>7092</t>
  </si>
  <si>
    <t>Woodbine</t>
  </si>
  <si>
    <t>AEA 13 Total</t>
  </si>
  <si>
    <t>15</t>
  </si>
  <si>
    <t>0081</t>
  </si>
  <si>
    <t>Albia</t>
  </si>
  <si>
    <t>0657</t>
  </si>
  <si>
    <t>Eddyville-Blakesburg-</t>
  </si>
  <si>
    <t>0882</t>
  </si>
  <si>
    <t>Burlington</t>
  </si>
  <si>
    <t>0977</t>
  </si>
  <si>
    <t>Cardinal</t>
  </si>
  <si>
    <t>1071</t>
  </si>
  <si>
    <t>Centerville</t>
  </si>
  <si>
    <t>1079</t>
  </si>
  <si>
    <t>Central Lee</t>
  </si>
  <si>
    <t>1107</t>
  </si>
  <si>
    <t>Chariton</t>
  </si>
  <si>
    <t>1602</t>
  </si>
  <si>
    <t>Danville</t>
  </si>
  <si>
    <t>1619</t>
  </si>
  <si>
    <t>Davis County</t>
  </si>
  <si>
    <t>2169</t>
  </si>
  <si>
    <t>Fairfield</t>
  </si>
  <si>
    <t>2322</t>
  </si>
  <si>
    <t>Fort Madison</t>
  </si>
  <si>
    <t>3312</t>
  </si>
  <si>
    <t>Keokuk</t>
  </si>
  <si>
    <t>3330</t>
  </si>
  <si>
    <t>Keota</t>
  </si>
  <si>
    <t>4203</t>
  </si>
  <si>
    <t>Mediapolis</t>
  </si>
  <si>
    <t>4491</t>
  </si>
  <si>
    <t>Moravia</t>
  </si>
  <si>
    <t>4509</t>
  </si>
  <si>
    <t>Morning Sun</t>
  </si>
  <si>
    <t>4518</t>
  </si>
  <si>
    <t>Moulton-Udell</t>
  </si>
  <si>
    <t>4536</t>
  </si>
  <si>
    <t>Mount Pleasant</t>
  </si>
  <si>
    <t>4689</t>
  </si>
  <si>
    <t>New London</t>
  </si>
  <si>
    <t>4776</t>
  </si>
  <si>
    <t>North Mahaska</t>
  </si>
  <si>
    <t>5013</t>
  </si>
  <si>
    <t>Oskaloosa</t>
  </si>
  <si>
    <t>5049</t>
  </si>
  <si>
    <t>Ottumwa</t>
  </si>
  <si>
    <t>5163</t>
  </si>
  <si>
    <t>Pekin</t>
  </si>
  <si>
    <t>5895</t>
  </si>
  <si>
    <t>Seymour</t>
  </si>
  <si>
    <t>6012</t>
  </si>
  <si>
    <t>Sigourney</t>
  </si>
  <si>
    <t>6462</t>
  </si>
  <si>
    <t>Tri-County</t>
  </si>
  <si>
    <t>6592</t>
  </si>
  <si>
    <t>Van Buren</t>
  </si>
  <si>
    <t>6700</t>
  </si>
  <si>
    <t>Waco</t>
  </si>
  <si>
    <t>6759</t>
  </si>
  <si>
    <t>Wapello</t>
  </si>
  <si>
    <t>6854</t>
  </si>
  <si>
    <t>Wayne</t>
  </si>
  <si>
    <t>6937</t>
  </si>
  <si>
    <t>West Burlington Ind</t>
  </si>
  <si>
    <t>7047</t>
  </si>
  <si>
    <t>Winfield-Mt Union</t>
  </si>
  <si>
    <t>AEA 15 Total</t>
  </si>
  <si>
    <t>State Total LEAs</t>
  </si>
  <si>
    <t>AEA Sum LEA</t>
  </si>
  <si>
    <t>LEA</t>
  </si>
  <si>
    <t>Flowthrough 21-22</t>
  </si>
  <si>
    <t>FORMULA</t>
  </si>
  <si>
    <t>LEA NPPS</t>
  </si>
  <si>
    <t>LEA NET Amount</t>
  </si>
  <si>
    <t>State Operated Prog</t>
  </si>
  <si>
    <t>State Total LEA side</t>
  </si>
  <si>
    <t>Amount 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</si>
</sst>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.0"/>
    <numFmt numFmtId="165" formatCode="_(&quot;$&quot;* #,##0_);_(&quot;$&quot;* \(#,##0\);_(&quot;$&quot;* &quot;-&quot;??_);_(@_)"/>
    <numFmt numFmtId="166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8"/>
      <color rgb="FF000000"/>
      <name val="Arial"/>
      <family val="2"/>
    </font>
    <font>
      <b/>
      <i/>
      <sz val="10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9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0497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rgb="FFCCC0DA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wrapText="1"/>
    </xf>
    <xf numFmtId="0" fontId="2" fillId="4" borderId="4" xfId="0" applyFont="1" applyFill="1" applyBorder="1"/>
    <xf numFmtId="0" fontId="2" fillId="4" borderId="5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4" fontId="7" fillId="5" borderId="9" xfId="0" applyNumberFormat="1" applyFont="1" applyFill="1" applyBorder="1" applyAlignment="1">
      <alignment horizontal="center" wrapText="1"/>
    </xf>
    <xf numFmtId="164" fontId="7" fillId="6" borderId="1" xfId="0" applyNumberFormat="1" applyFont="1" applyFill="1" applyBorder="1" applyAlignment="1">
      <alignment horizontal="center" wrapText="1"/>
    </xf>
    <xf numFmtId="164" fontId="8" fillId="7" borderId="1" xfId="0" applyNumberFormat="1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center" wrapText="1"/>
    </xf>
    <xf numFmtId="0" fontId="0" fillId="4" borderId="10" xfId="0" applyFill="1" applyBorder="1"/>
    <xf numFmtId="0" fontId="0" fillId="4" borderId="11" xfId="0" applyFill="1" applyBorder="1"/>
    <xf numFmtId="164" fontId="5" fillId="0" borderId="9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165" fontId="5" fillId="0" borderId="9" xfId="1" applyNumberFormat="1" applyFont="1" applyFill="1" applyBorder="1" applyAlignment="1">
      <alignment horizontal="center" wrapText="1"/>
    </xf>
    <xf numFmtId="165" fontId="5" fillId="0" borderId="1" xfId="1" applyNumberFormat="1" applyFont="1" applyFill="1" applyBorder="1" applyAlignment="1">
      <alignment horizontal="center" wrapText="1"/>
    </xf>
    <xf numFmtId="44" fontId="5" fillId="0" borderId="1" xfId="1" quotePrefix="1" applyFont="1" applyFill="1" applyBorder="1" applyAlignment="1">
      <alignment horizontal="center" wrapText="1"/>
    </xf>
    <xf numFmtId="44" fontId="5" fillId="0" borderId="1" xfId="1" applyFont="1" applyFill="1" applyBorder="1" applyAlignment="1">
      <alignment horizontal="center" wrapText="1"/>
    </xf>
    <xf numFmtId="44" fontId="5" fillId="3" borderId="1" xfId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wrapText="1"/>
    </xf>
    <xf numFmtId="44" fontId="6" fillId="4" borderId="1" xfId="1" applyFont="1" applyFill="1" applyBorder="1" applyAlignment="1">
      <alignment horizontal="center" wrapText="1"/>
    </xf>
    <xf numFmtId="14" fontId="4" fillId="2" borderId="8" xfId="0" applyNumberFormat="1" applyFont="1" applyFill="1" applyBorder="1" applyAlignment="1">
      <alignment horizontal="center"/>
    </xf>
    <xf numFmtId="44" fontId="5" fillId="8" borderId="9" xfId="1" applyFont="1" applyFill="1" applyBorder="1" applyAlignment="1">
      <alignment horizontal="center" wrapText="1"/>
    </xf>
    <xf numFmtId="0" fontId="0" fillId="4" borderId="12" xfId="0" applyFill="1" applyBorder="1"/>
    <xf numFmtId="0" fontId="0" fillId="4" borderId="13" xfId="0" applyFill="1" applyBorder="1"/>
    <xf numFmtId="0" fontId="4" fillId="2" borderId="14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1" fillId="0" borderId="1" xfId="0" applyFont="1" applyBorder="1"/>
    <xf numFmtId="165" fontId="12" fillId="0" borderId="1" xfId="1" applyNumberFormat="1" applyFont="1" applyFill="1" applyBorder="1"/>
    <xf numFmtId="165" fontId="13" fillId="0" borderId="1" xfId="1" applyNumberFormat="1" applyFont="1" applyFill="1" applyBorder="1"/>
    <xf numFmtId="10" fontId="13" fillId="0" borderId="1" xfId="2" applyNumberFormat="1" applyFont="1" applyFill="1" applyBorder="1"/>
    <xf numFmtId="165" fontId="6" fillId="3" borderId="1" xfId="1" applyNumberFormat="1" applyFont="1" applyFill="1" applyBorder="1"/>
    <xf numFmtId="0" fontId="10" fillId="0" borderId="1" xfId="0" quotePrefix="1" applyFont="1" applyFill="1" applyBorder="1" applyAlignment="1">
      <alignment horizontal="center"/>
    </xf>
    <xf numFmtId="165" fontId="12" fillId="11" borderId="1" xfId="1" applyNumberFormat="1" applyFont="1" applyFill="1" applyBorder="1"/>
    <xf numFmtId="165" fontId="13" fillId="11" borderId="1" xfId="1" applyNumberFormat="1" applyFont="1" applyFill="1" applyBorder="1"/>
    <xf numFmtId="0" fontId="11" fillId="11" borderId="1" xfId="0" applyFont="1" applyFill="1" applyBorder="1"/>
    <xf numFmtId="0" fontId="10" fillId="11" borderId="15" xfId="0" quotePrefix="1" applyFont="1" applyFill="1" applyBorder="1" applyAlignment="1">
      <alignment horizontal="center"/>
    </xf>
    <xf numFmtId="0" fontId="11" fillId="11" borderId="15" xfId="0" applyFont="1" applyFill="1" applyBorder="1"/>
    <xf numFmtId="165" fontId="5" fillId="11" borderId="1" xfId="1" applyNumberFormat="1" applyFont="1" applyFill="1" applyBorder="1"/>
    <xf numFmtId="0" fontId="14" fillId="12" borderId="16" xfId="0" quotePrefix="1" applyFont="1" applyFill="1" applyBorder="1" applyAlignment="1">
      <alignment horizontal="center"/>
    </xf>
    <xf numFmtId="0" fontId="3" fillId="12" borderId="16" xfId="0" applyFont="1" applyFill="1" applyBorder="1"/>
    <xf numFmtId="0" fontId="15" fillId="12" borderId="16" xfId="0" applyFont="1" applyFill="1" applyBorder="1" applyAlignment="1">
      <alignment horizontal="center"/>
    </xf>
    <xf numFmtId="165" fontId="5" fillId="13" borderId="17" xfId="1" applyNumberFormat="1" applyFont="1" applyFill="1" applyBorder="1"/>
    <xf numFmtId="165" fontId="6" fillId="14" borderId="17" xfId="1" applyNumberFormat="1" applyFont="1" applyFill="1" applyBorder="1"/>
    <xf numFmtId="165" fontId="6" fillId="13" borderId="17" xfId="1" applyNumberFormat="1" applyFont="1" applyFill="1" applyBorder="1"/>
    <xf numFmtId="0" fontId="10" fillId="0" borderId="14" xfId="0" applyFont="1" applyFill="1" applyBorder="1" applyAlignment="1">
      <alignment horizontal="center"/>
    </xf>
    <xf numFmtId="0" fontId="11" fillId="0" borderId="14" xfId="0" applyFont="1" applyBorder="1"/>
    <xf numFmtId="165" fontId="13" fillId="0" borderId="14" xfId="1" applyNumberFormat="1" applyFont="1" applyFill="1" applyBorder="1"/>
    <xf numFmtId="0" fontId="10" fillId="11" borderId="1" xfId="0" applyFont="1" applyFill="1" applyBorder="1" applyAlignment="1">
      <alignment horizontal="center"/>
    </xf>
    <xf numFmtId="0" fontId="10" fillId="11" borderId="1" xfId="0" quotePrefix="1" applyFont="1" applyFill="1" applyBorder="1" applyAlignment="1">
      <alignment horizontal="center"/>
    </xf>
    <xf numFmtId="0" fontId="16" fillId="11" borderId="1" xfId="0" applyFont="1" applyFill="1" applyBorder="1"/>
    <xf numFmtId="0" fontId="10" fillId="4" borderId="1" xfId="0" applyFont="1" applyFill="1" applyBorder="1" applyAlignment="1">
      <alignment horizontal="center"/>
    </xf>
    <xf numFmtId="0" fontId="11" fillId="4" borderId="1" xfId="0" applyFont="1" applyFill="1" applyBorder="1"/>
    <xf numFmtId="165" fontId="5" fillId="4" borderId="1" xfId="1" applyNumberFormat="1" applyFont="1" applyFill="1" applyBorder="1"/>
    <xf numFmtId="0" fontId="10" fillId="0" borderId="15" xfId="0" quotePrefix="1" applyFont="1" applyFill="1" applyBorder="1" applyAlignment="1">
      <alignment horizontal="center"/>
    </xf>
    <xf numFmtId="0" fontId="11" fillId="0" borderId="15" xfId="0" applyFont="1" applyBorder="1"/>
    <xf numFmtId="165" fontId="5" fillId="14" borderId="17" xfId="1" applyNumberFormat="1" applyFont="1" applyFill="1" applyBorder="1"/>
    <xf numFmtId="165" fontId="7" fillId="13" borderId="17" xfId="1" applyNumberFormat="1" applyFont="1" applyFill="1" applyBorder="1"/>
    <xf numFmtId="165" fontId="12" fillId="0" borderId="14" xfId="1" applyNumberFormat="1" applyFont="1" applyFill="1" applyBorder="1"/>
    <xf numFmtId="165" fontId="3" fillId="12" borderId="16" xfId="1" applyNumberFormat="1" applyFont="1" applyFill="1" applyBorder="1"/>
    <xf numFmtId="0" fontId="3" fillId="12" borderId="16" xfId="0" applyFont="1" applyFill="1" applyBorder="1" applyAlignment="1">
      <alignment horizontal="center"/>
    </xf>
    <xf numFmtId="0" fontId="10" fillId="0" borderId="14" xfId="0" quotePrefix="1" applyFont="1" applyFill="1" applyBorder="1" applyAlignment="1">
      <alignment horizontal="center"/>
    </xf>
    <xf numFmtId="0" fontId="10" fillId="4" borderId="1" xfId="0" quotePrefix="1" applyFont="1" applyFill="1" applyBorder="1" applyAlignment="1">
      <alignment horizontal="center"/>
    </xf>
    <xf numFmtId="165" fontId="6" fillId="0" borderId="1" xfId="1" applyNumberFormat="1" applyFont="1" applyFill="1" applyBorder="1"/>
    <xf numFmtId="0" fontId="10" fillId="0" borderId="15" xfId="0" applyFont="1" applyFill="1" applyBorder="1" applyAlignment="1">
      <alignment horizontal="center"/>
    </xf>
    <xf numFmtId="0" fontId="17" fillId="0" borderId="16" xfId="0" applyFont="1" applyBorder="1"/>
    <xf numFmtId="10" fontId="17" fillId="5" borderId="0" xfId="2" applyNumberFormat="1" applyFont="1" applyFill="1"/>
    <xf numFmtId="165" fontId="18" fillId="15" borderId="17" xfId="1" applyNumberFormat="1" applyFont="1" applyFill="1" applyBorder="1"/>
    <xf numFmtId="165" fontId="18" fillId="14" borderId="17" xfId="1" applyNumberFormat="1" applyFont="1" applyFill="1" applyBorder="1"/>
    <xf numFmtId="165" fontId="19" fillId="15" borderId="17" xfId="1" applyNumberFormat="1" applyFont="1" applyFill="1" applyBorder="1"/>
    <xf numFmtId="44" fontId="0" fillId="0" borderId="0" xfId="1" applyFont="1"/>
    <xf numFmtId="165" fontId="0" fillId="0" borderId="0" xfId="0" applyNumberFormat="1"/>
    <xf numFmtId="0" fontId="20" fillId="0" borderId="0" xfId="0" applyFont="1" applyFill="1" applyBorder="1"/>
    <xf numFmtId="44" fontId="12" fillId="0" borderId="0" xfId="1" applyFont="1" applyFill="1" applyBorder="1"/>
    <xf numFmtId="0" fontId="21" fillId="0" borderId="18" xfId="0" applyFont="1" applyFill="1" applyBorder="1" applyAlignment="1">
      <alignment horizontal="center"/>
    </xf>
    <xf numFmtId="0" fontId="22" fillId="0" borderId="7" xfId="0" quotePrefix="1" applyFont="1" applyFill="1" applyBorder="1" applyAlignment="1">
      <alignment horizontal="center"/>
    </xf>
    <xf numFmtId="0" fontId="20" fillId="0" borderId="7" xfId="0" quotePrefix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165" fontId="7" fillId="13" borderId="1" xfId="1" applyNumberFormat="1" applyFont="1" applyFill="1" applyBorder="1"/>
    <xf numFmtId="166" fontId="7" fillId="14" borderId="1" xfId="2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6" fillId="13" borderId="3" xfId="1" applyNumberFormat="1" applyFont="1" applyFill="1" applyBorder="1"/>
    <xf numFmtId="165" fontId="6" fillId="14" borderId="3" xfId="1" applyNumberFormat="1" applyFont="1" applyFill="1" applyBorder="1"/>
    <xf numFmtId="0" fontId="4" fillId="0" borderId="0" xfId="0" applyFont="1" applyAlignment="1">
      <alignment horizontal="center"/>
    </xf>
    <xf numFmtId="165" fontId="20" fillId="0" borderId="0" xfId="0" applyNumberFormat="1" applyFont="1" applyFill="1" applyBorder="1"/>
    <xf numFmtId="165" fontId="7" fillId="14" borderId="1" xfId="1" applyNumberFormat="1" applyFont="1" applyFill="1" applyBorder="1"/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5" fontId="23" fillId="15" borderId="16" xfId="1" applyNumberFormat="1" applyFont="1" applyFill="1" applyBorder="1"/>
    <xf numFmtId="165" fontId="23" fillId="14" borderId="16" xfId="1" applyNumberFormat="1" applyFont="1" applyFill="1" applyBorder="1"/>
    <xf numFmtId="165" fontId="12" fillId="0" borderId="0" xfId="0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LEE%20My%20Documents\My%20Excelwkb\IDEA\IDEA%2021-22\Estimate%20Announcement%202021-22%205-7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LEE%20My%20Documents\My%20Excelwkb\IDEA\IDEA%2021-22\Part%20B\GrantMaste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A 2021-22 Estimates"/>
      <sheetName val="LEA Flowthrough Estimates 21-22"/>
      <sheetName val="State Operated 21-22 Estimates"/>
      <sheetName val="Part C &amp; Early ACCESS 21-22"/>
      <sheetName val="Family Educator 21-22"/>
    </sheetNames>
    <sheetDataSet>
      <sheetData sheetId="0">
        <row r="22">
          <cell r="H22">
            <v>92097816</v>
          </cell>
        </row>
      </sheetData>
      <sheetData sheetId="1" refreshError="1"/>
      <sheetData sheetId="2">
        <row r="15">
          <cell r="I15">
            <v>290220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EP 2-3-20 for 7-1-20"/>
      <sheetName val="OSEP FFY21 for 7-1-2021"/>
      <sheetName val="Mergers 7-1-2021"/>
      <sheetName val="Setaside breakout"/>
      <sheetName val="NonPub IEP for NPPS 20-21"/>
      <sheetName val="Base adjustments for 21-22"/>
      <sheetName val="Cert Enr Oct 20 for Population"/>
      <sheetName val="Free &amp; Reduced Oct 2019 Poverty"/>
      <sheetName val="2K Calculations"/>
      <sheetName val="Population 21-22"/>
      <sheetName val="Poverty 21-22"/>
      <sheetName val="Base for 21-22 Adjusted"/>
      <sheetName val="AEA Allocations 2021-22"/>
      <sheetName val="AEA 21-22 CEIS-MOE-NPPS"/>
      <sheetName val="LEA Allocations 2021-22"/>
      <sheetName val="SOP Allocations 21-22"/>
      <sheetName val="Sheet4"/>
      <sheetName val="Sheet5"/>
      <sheetName val="AEA Compare"/>
      <sheetName val="Cert Enr Oct 2019 Population"/>
      <sheetName val="Population 20-21"/>
      <sheetName val="Poverty 20-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3">
          <cell r="D53">
            <v>116690820</v>
          </cell>
        </row>
      </sheetData>
      <sheetData sheetId="9">
        <row r="357">
          <cell r="T357">
            <v>47232863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K5">
            <v>8335212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06762-8B07-45BE-927A-FE1D883CC2BC}">
  <dimension ref="A1:AG380"/>
  <sheetViews>
    <sheetView tabSelected="1" workbookViewId="0">
      <selection activeCell="M12" sqref="M12"/>
    </sheetView>
  </sheetViews>
  <sheetFormatPr defaultColWidth="9.140625" defaultRowHeight="15" x14ac:dyDescent="0.25"/>
  <cols>
    <col min="1" max="1" width="5" style="2" bestFit="1" customWidth="1"/>
    <col min="2" max="2" width="7.140625" style="2" bestFit="1" customWidth="1"/>
    <col min="3" max="3" width="31.28515625" style="2" bestFit="1" customWidth="1"/>
    <col min="4" max="4" width="12.5703125" style="81" bestFit="1" customWidth="1"/>
    <col min="5" max="5" width="11.7109375" style="81" customWidth="1"/>
    <col min="6" max="6" width="12.5703125" style="81" customWidth="1"/>
    <col min="7" max="7" width="12.140625" style="81" customWidth="1"/>
    <col min="8" max="8" width="11.85546875" style="81" customWidth="1"/>
    <col min="9" max="9" width="17.5703125" style="81" bestFit="1" customWidth="1"/>
    <col min="10" max="10" width="11.5703125" style="81" customWidth="1"/>
    <col min="12" max="12" width="10.85546875" customWidth="1"/>
    <col min="14" max="14" width="9.7109375" customWidth="1"/>
    <col min="15" max="15" width="9.85546875" customWidth="1"/>
    <col min="21" max="21" width="24.42578125" customWidth="1"/>
    <col min="22" max="22" width="10.7109375" customWidth="1"/>
    <col min="23" max="23" width="9.85546875" customWidth="1"/>
    <col min="24" max="24" width="15" customWidth="1"/>
    <col min="25" max="25" width="10.140625" customWidth="1"/>
    <col min="26" max="26" width="12" bestFit="1" customWidth="1"/>
    <col min="27" max="27" width="11" customWidth="1"/>
    <col min="29" max="29" width="14.85546875" customWidth="1"/>
    <col min="30" max="30" width="13.7109375" customWidth="1"/>
    <col min="31" max="31" width="10.85546875" customWidth="1"/>
    <col min="32" max="32" width="3.7109375" customWidth="1"/>
    <col min="33" max="33" width="14.140625" bestFit="1" customWidth="1"/>
    <col min="34" max="34" width="3.7109375" style="2" customWidth="1"/>
    <col min="35" max="16384" width="9.140625" style="2"/>
  </cols>
  <sheetData>
    <row r="1" spans="1:13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3" ht="15.75" thickBot="1" x14ac:dyDescent="0.3">
      <c r="A2" s="3" t="s">
        <v>10</v>
      </c>
      <c r="B2" s="4" t="s">
        <v>11</v>
      </c>
      <c r="C2" s="4" t="s">
        <v>12</v>
      </c>
      <c r="D2" s="5" t="s">
        <v>13</v>
      </c>
      <c r="E2" s="5" t="s">
        <v>13</v>
      </c>
      <c r="F2" s="5" t="s">
        <v>14</v>
      </c>
      <c r="G2" s="5" t="s">
        <v>15</v>
      </c>
      <c r="H2" s="5" t="s">
        <v>16</v>
      </c>
      <c r="I2" s="6" t="s">
        <v>17</v>
      </c>
      <c r="J2" s="5" t="s">
        <v>18</v>
      </c>
      <c r="L2" s="7" t="s">
        <v>19</v>
      </c>
      <c r="M2" s="8"/>
    </row>
    <row r="3" spans="1:13" x14ac:dyDescent="0.25">
      <c r="A3" s="9"/>
      <c r="B3" s="10"/>
      <c r="C3" s="11"/>
      <c r="D3" s="12" t="s">
        <v>20</v>
      </c>
      <c r="E3" s="13" t="s">
        <v>21</v>
      </c>
      <c r="F3" s="14" t="s">
        <v>5</v>
      </c>
      <c r="G3" s="5" t="s">
        <v>22</v>
      </c>
      <c r="H3" s="5" t="s">
        <v>23</v>
      </c>
      <c r="I3" s="15" t="s">
        <v>24</v>
      </c>
      <c r="J3" s="5" t="s">
        <v>25</v>
      </c>
      <c r="L3" s="16" t="s">
        <v>26</v>
      </c>
      <c r="M3" s="17"/>
    </row>
    <row r="4" spans="1:13" ht="15.75" x14ac:dyDescent="0.25">
      <c r="A4" s="9"/>
      <c r="B4" s="10"/>
      <c r="C4" s="11"/>
      <c r="D4" s="18" t="s">
        <v>718</v>
      </c>
      <c r="E4" s="5" t="s">
        <v>27</v>
      </c>
      <c r="F4" s="19" t="s">
        <v>30</v>
      </c>
      <c r="G4" s="5" t="s">
        <v>28</v>
      </c>
      <c r="H4" s="5" t="s">
        <v>29</v>
      </c>
      <c r="I4" s="15" t="s">
        <v>30</v>
      </c>
      <c r="J4" s="5" t="s">
        <v>31</v>
      </c>
      <c r="L4" s="16" t="s">
        <v>32</v>
      </c>
      <c r="M4" s="17"/>
    </row>
    <row r="5" spans="1:13" x14ac:dyDescent="0.25">
      <c r="A5" s="9"/>
      <c r="B5" s="10"/>
      <c r="C5" s="11"/>
      <c r="D5" s="20">
        <v>20675084</v>
      </c>
      <c r="E5" s="21">
        <v>3648544</v>
      </c>
      <c r="F5" s="21">
        <v>24323628</v>
      </c>
      <c r="G5" s="22" t="s">
        <v>33</v>
      </c>
      <c r="H5" s="23"/>
      <c r="I5" s="24"/>
      <c r="J5" s="23" t="s">
        <v>34</v>
      </c>
      <c r="L5" s="16" t="s">
        <v>35</v>
      </c>
      <c r="M5" s="17"/>
    </row>
    <row r="6" spans="1:13" x14ac:dyDescent="0.25">
      <c r="A6" s="9"/>
      <c r="B6" s="10"/>
      <c r="C6" s="11"/>
      <c r="D6" s="18"/>
      <c r="E6" s="5"/>
      <c r="F6" s="5"/>
      <c r="G6" s="5"/>
      <c r="H6" s="5" t="s">
        <v>36</v>
      </c>
      <c r="I6" s="25" t="s">
        <v>36</v>
      </c>
      <c r="J6" s="26" t="s">
        <v>37</v>
      </c>
      <c r="L6" s="16" t="s">
        <v>38</v>
      </c>
      <c r="M6" s="17"/>
    </row>
    <row r="7" spans="1:13" ht="15.75" thickBot="1" x14ac:dyDescent="0.3">
      <c r="A7" s="9"/>
      <c r="B7" s="10"/>
      <c r="C7" s="27">
        <v>44327</v>
      </c>
      <c r="D7" s="28"/>
      <c r="E7" s="23"/>
      <c r="F7" s="23"/>
      <c r="G7" s="5"/>
      <c r="H7" s="23"/>
      <c r="I7" s="23"/>
      <c r="J7" s="23"/>
      <c r="L7" s="29" t="s">
        <v>39</v>
      </c>
      <c r="M7" s="30"/>
    </row>
    <row r="8" spans="1:13" x14ac:dyDescent="0.25">
      <c r="A8" s="9"/>
      <c r="B8" s="10"/>
      <c r="C8" s="11" t="s">
        <v>40</v>
      </c>
      <c r="D8" s="31" t="s">
        <v>41</v>
      </c>
      <c r="E8" s="31" t="s">
        <v>41</v>
      </c>
      <c r="F8" s="31" t="s">
        <v>41</v>
      </c>
      <c r="G8" s="31" t="s">
        <v>41</v>
      </c>
      <c r="H8" s="31" t="s">
        <v>41</v>
      </c>
      <c r="I8" s="31" t="s">
        <v>41</v>
      </c>
      <c r="J8" s="31" t="s">
        <v>41</v>
      </c>
    </row>
    <row r="9" spans="1:13" x14ac:dyDescent="0.25">
      <c r="A9" s="32"/>
      <c r="B9" s="33"/>
      <c r="C9" s="33"/>
      <c r="D9" s="34"/>
      <c r="E9" s="34"/>
      <c r="F9" s="34"/>
      <c r="G9" s="34"/>
      <c r="H9" s="34"/>
      <c r="I9" s="34"/>
      <c r="J9" s="34"/>
    </row>
    <row r="10" spans="1:13" x14ac:dyDescent="0.25">
      <c r="A10" s="35" t="s">
        <v>42</v>
      </c>
      <c r="B10" s="36" t="s">
        <v>43</v>
      </c>
      <c r="C10" s="36" t="s">
        <v>44</v>
      </c>
      <c r="D10" s="37">
        <v>49093</v>
      </c>
      <c r="E10" s="38">
        <v>7388</v>
      </c>
      <c r="F10" s="38">
        <v>56481</v>
      </c>
      <c r="G10" s="39">
        <v>4.0300000000000002E-2</v>
      </c>
      <c r="H10" s="38">
        <v>2276</v>
      </c>
      <c r="I10" s="40">
        <v>54205</v>
      </c>
      <c r="J10" s="38">
        <v>8472</v>
      </c>
    </row>
    <row r="11" spans="1:13" x14ac:dyDescent="0.25">
      <c r="A11" s="41" t="s">
        <v>42</v>
      </c>
      <c r="B11" s="36" t="s">
        <v>45</v>
      </c>
      <c r="C11" s="36" t="s">
        <v>46</v>
      </c>
      <c r="D11" s="37">
        <v>17035</v>
      </c>
      <c r="E11" s="38">
        <v>2102</v>
      </c>
      <c r="F11" s="38">
        <v>19137</v>
      </c>
      <c r="G11" s="39">
        <v>4.0300000000000002E-2</v>
      </c>
      <c r="H11" s="38">
        <v>771</v>
      </c>
      <c r="I11" s="40">
        <v>18366</v>
      </c>
      <c r="J11" s="38">
        <v>2871</v>
      </c>
    </row>
    <row r="12" spans="1:13" x14ac:dyDescent="0.25">
      <c r="A12" s="41" t="s">
        <v>42</v>
      </c>
      <c r="B12" s="36" t="s">
        <v>47</v>
      </c>
      <c r="C12" s="36" t="s">
        <v>48</v>
      </c>
      <c r="D12" s="37">
        <v>67248</v>
      </c>
      <c r="E12" s="38">
        <v>6637</v>
      </c>
      <c r="F12" s="38">
        <v>73885</v>
      </c>
      <c r="G12" s="39">
        <v>4.0300000000000002E-2</v>
      </c>
      <c r="H12" s="38">
        <v>2978</v>
      </c>
      <c r="I12" s="40">
        <v>70907</v>
      </c>
      <c r="J12" s="38">
        <v>11083</v>
      </c>
    </row>
    <row r="13" spans="1:13" x14ac:dyDescent="0.25">
      <c r="A13" s="41" t="s">
        <v>42</v>
      </c>
      <c r="B13" s="36" t="s">
        <v>49</v>
      </c>
      <c r="C13" s="36" t="s">
        <v>50</v>
      </c>
      <c r="D13" s="42">
        <v>476165</v>
      </c>
      <c r="E13" s="43">
        <v>73613</v>
      </c>
      <c r="F13" s="43">
        <v>549778</v>
      </c>
      <c r="G13" s="39">
        <v>4.0300000000000002E-2</v>
      </c>
      <c r="H13" s="43">
        <v>22156</v>
      </c>
      <c r="I13" s="40">
        <v>527622</v>
      </c>
      <c r="J13" s="43">
        <v>82467</v>
      </c>
    </row>
    <row r="14" spans="1:13" x14ac:dyDescent="0.25">
      <c r="A14" s="41" t="s">
        <v>42</v>
      </c>
      <c r="B14" s="36" t="s">
        <v>51</v>
      </c>
      <c r="C14" s="36" t="s">
        <v>52</v>
      </c>
      <c r="D14" s="37">
        <v>13076</v>
      </c>
      <c r="E14" s="38">
        <v>1912</v>
      </c>
      <c r="F14" s="38">
        <v>14988</v>
      </c>
      <c r="G14" s="39">
        <v>4.0300000000000002E-2</v>
      </c>
      <c r="H14" s="38">
        <v>604</v>
      </c>
      <c r="I14" s="40">
        <v>14384</v>
      </c>
      <c r="J14" s="38">
        <v>2248</v>
      </c>
    </row>
    <row r="15" spans="1:13" x14ac:dyDescent="0.25">
      <c r="A15" s="41" t="s">
        <v>42</v>
      </c>
      <c r="B15" s="36" t="s">
        <v>53</v>
      </c>
      <c r="C15" s="36" t="s">
        <v>54</v>
      </c>
      <c r="D15" s="37">
        <v>17275</v>
      </c>
      <c r="E15" s="38">
        <v>3112</v>
      </c>
      <c r="F15" s="38">
        <v>20387</v>
      </c>
      <c r="G15" s="39">
        <v>4.0300000000000002E-2</v>
      </c>
      <c r="H15" s="38">
        <v>822</v>
      </c>
      <c r="I15" s="40">
        <v>19565</v>
      </c>
      <c r="J15" s="38">
        <v>3058</v>
      </c>
    </row>
    <row r="16" spans="1:13" x14ac:dyDescent="0.25">
      <c r="A16" s="41" t="s">
        <v>42</v>
      </c>
      <c r="B16" s="36" t="s">
        <v>55</v>
      </c>
      <c r="C16" s="36" t="s">
        <v>56</v>
      </c>
      <c r="D16" s="37">
        <v>25824</v>
      </c>
      <c r="E16" s="38">
        <v>5812</v>
      </c>
      <c r="F16" s="38">
        <v>31636</v>
      </c>
      <c r="G16" s="39">
        <v>4.0300000000000002E-2</v>
      </c>
      <c r="H16" s="38">
        <v>1275</v>
      </c>
      <c r="I16" s="40">
        <v>30361</v>
      </c>
      <c r="J16" s="38">
        <v>4745</v>
      </c>
    </row>
    <row r="17" spans="1:10" x14ac:dyDescent="0.25">
      <c r="A17" s="41" t="s">
        <v>42</v>
      </c>
      <c r="B17" s="36" t="s">
        <v>57</v>
      </c>
      <c r="C17" s="36" t="s">
        <v>58</v>
      </c>
      <c r="D17" s="37">
        <v>51565</v>
      </c>
      <c r="E17" s="38">
        <v>7687</v>
      </c>
      <c r="F17" s="38">
        <v>59252</v>
      </c>
      <c r="G17" s="39">
        <v>4.0300000000000002E-2</v>
      </c>
      <c r="H17" s="38">
        <v>2388</v>
      </c>
      <c r="I17" s="40">
        <v>56864</v>
      </c>
      <c r="J17" s="38">
        <v>8888</v>
      </c>
    </row>
    <row r="18" spans="1:10" x14ac:dyDescent="0.25">
      <c r="A18" s="35" t="s">
        <v>42</v>
      </c>
      <c r="B18" s="36" t="s">
        <v>59</v>
      </c>
      <c r="C18" s="36" t="s">
        <v>60</v>
      </c>
      <c r="D18" s="37">
        <v>28016</v>
      </c>
      <c r="E18" s="38">
        <v>3561</v>
      </c>
      <c r="F18" s="38">
        <v>31577</v>
      </c>
      <c r="G18" s="39">
        <v>4.0300000000000002E-2</v>
      </c>
      <c r="H18" s="38">
        <v>1273</v>
      </c>
      <c r="I18" s="40">
        <v>30304</v>
      </c>
      <c r="J18" s="38">
        <v>4737</v>
      </c>
    </row>
    <row r="19" spans="1:10" x14ac:dyDescent="0.25">
      <c r="A19" s="41" t="s">
        <v>42</v>
      </c>
      <c r="B19" s="36" t="s">
        <v>61</v>
      </c>
      <c r="C19" s="36" t="s">
        <v>62</v>
      </c>
      <c r="D19" s="37">
        <v>31739</v>
      </c>
      <c r="E19" s="38">
        <v>5024</v>
      </c>
      <c r="F19" s="38">
        <v>36763</v>
      </c>
      <c r="G19" s="39">
        <v>4.0300000000000002E-2</v>
      </c>
      <c r="H19" s="38">
        <v>1482</v>
      </c>
      <c r="I19" s="40">
        <v>35281</v>
      </c>
      <c r="J19" s="38">
        <v>5514</v>
      </c>
    </row>
    <row r="20" spans="1:10" x14ac:dyDescent="0.25">
      <c r="A20" s="35" t="s">
        <v>42</v>
      </c>
      <c r="B20" s="36" t="s">
        <v>63</v>
      </c>
      <c r="C20" s="36" t="s">
        <v>64</v>
      </c>
      <c r="D20" s="37">
        <v>41240</v>
      </c>
      <c r="E20" s="38">
        <v>5436</v>
      </c>
      <c r="F20" s="38">
        <v>46676</v>
      </c>
      <c r="G20" s="39">
        <v>4.0300000000000002E-2</v>
      </c>
      <c r="H20" s="38">
        <v>1881</v>
      </c>
      <c r="I20" s="40">
        <v>44795</v>
      </c>
      <c r="J20" s="38">
        <v>7001</v>
      </c>
    </row>
    <row r="21" spans="1:10" x14ac:dyDescent="0.25">
      <c r="A21" s="35" t="s">
        <v>42</v>
      </c>
      <c r="B21" s="36" t="s">
        <v>65</v>
      </c>
      <c r="C21" s="44" t="s">
        <v>66</v>
      </c>
      <c r="D21" s="37">
        <v>44083</v>
      </c>
      <c r="E21" s="38">
        <v>7199</v>
      </c>
      <c r="F21" s="38">
        <v>51282</v>
      </c>
      <c r="G21" s="39">
        <v>4.0300000000000002E-2</v>
      </c>
      <c r="H21" s="38">
        <v>2067</v>
      </c>
      <c r="I21" s="40">
        <v>49215</v>
      </c>
      <c r="J21" s="38">
        <v>7692</v>
      </c>
    </row>
    <row r="22" spans="1:10" x14ac:dyDescent="0.25">
      <c r="A22" s="35" t="s">
        <v>42</v>
      </c>
      <c r="B22" s="36" t="s">
        <v>67</v>
      </c>
      <c r="C22" s="36" t="s">
        <v>68</v>
      </c>
      <c r="D22" s="37">
        <v>53244</v>
      </c>
      <c r="E22" s="38">
        <v>13613</v>
      </c>
      <c r="F22" s="38">
        <v>66857</v>
      </c>
      <c r="G22" s="39">
        <v>4.0300000000000002E-2</v>
      </c>
      <c r="H22" s="38">
        <v>2694</v>
      </c>
      <c r="I22" s="40">
        <v>64163</v>
      </c>
      <c r="J22" s="38">
        <v>10029</v>
      </c>
    </row>
    <row r="23" spans="1:10" x14ac:dyDescent="0.25">
      <c r="A23" s="41" t="s">
        <v>42</v>
      </c>
      <c r="B23" s="36" t="s">
        <v>69</v>
      </c>
      <c r="C23" s="36" t="s">
        <v>70</v>
      </c>
      <c r="D23" s="37">
        <v>29183</v>
      </c>
      <c r="E23" s="38">
        <v>12150</v>
      </c>
      <c r="F23" s="38">
        <v>41333</v>
      </c>
      <c r="G23" s="39">
        <v>4.0300000000000002E-2</v>
      </c>
      <c r="H23" s="38">
        <v>1666</v>
      </c>
      <c r="I23" s="40">
        <v>39667</v>
      </c>
      <c r="J23" s="38">
        <v>6200</v>
      </c>
    </row>
    <row r="24" spans="1:10" x14ac:dyDescent="0.25">
      <c r="A24" s="41" t="s">
        <v>42</v>
      </c>
      <c r="B24" s="36" t="s">
        <v>71</v>
      </c>
      <c r="C24" s="36" t="s">
        <v>72</v>
      </c>
      <c r="D24" s="37">
        <v>13340</v>
      </c>
      <c r="E24" s="38">
        <v>2663</v>
      </c>
      <c r="F24" s="38">
        <v>16003</v>
      </c>
      <c r="G24" s="39">
        <v>4.0300000000000002E-2</v>
      </c>
      <c r="H24" s="38">
        <v>645</v>
      </c>
      <c r="I24" s="40">
        <v>15358</v>
      </c>
      <c r="J24" s="38">
        <v>2400</v>
      </c>
    </row>
    <row r="25" spans="1:10" x14ac:dyDescent="0.25">
      <c r="A25" s="41" t="s">
        <v>42</v>
      </c>
      <c r="B25" s="36" t="s">
        <v>73</v>
      </c>
      <c r="C25" s="36" t="s">
        <v>74</v>
      </c>
      <c r="D25" s="37">
        <v>27152</v>
      </c>
      <c r="E25" s="38">
        <v>2886</v>
      </c>
      <c r="F25" s="38">
        <v>30038</v>
      </c>
      <c r="G25" s="39">
        <v>4.0300000000000002E-2</v>
      </c>
      <c r="H25" s="38">
        <v>1211</v>
      </c>
      <c r="I25" s="40">
        <v>28827</v>
      </c>
      <c r="J25" s="38">
        <v>4506</v>
      </c>
    </row>
    <row r="26" spans="1:10" x14ac:dyDescent="0.25">
      <c r="A26" s="41" t="s">
        <v>42</v>
      </c>
      <c r="B26" s="36" t="s">
        <v>75</v>
      </c>
      <c r="C26" s="36" t="s">
        <v>76</v>
      </c>
      <c r="D26" s="37">
        <v>24369</v>
      </c>
      <c r="E26" s="38">
        <v>4951</v>
      </c>
      <c r="F26" s="38">
        <v>29320</v>
      </c>
      <c r="G26" s="39">
        <v>4.0300000000000002E-2</v>
      </c>
      <c r="H26" s="38">
        <v>1182</v>
      </c>
      <c r="I26" s="40">
        <v>28138</v>
      </c>
      <c r="J26" s="38">
        <v>4398</v>
      </c>
    </row>
    <row r="27" spans="1:10" x14ac:dyDescent="0.25">
      <c r="A27" s="35" t="s">
        <v>42</v>
      </c>
      <c r="B27" s="36" t="s">
        <v>77</v>
      </c>
      <c r="C27" s="36" t="s">
        <v>78</v>
      </c>
      <c r="D27" s="37">
        <v>15967</v>
      </c>
      <c r="E27" s="38">
        <v>1762</v>
      </c>
      <c r="F27" s="38">
        <v>17729</v>
      </c>
      <c r="G27" s="39">
        <v>4.0300000000000002E-2</v>
      </c>
      <c r="H27" s="38">
        <v>714</v>
      </c>
      <c r="I27" s="40">
        <v>17015</v>
      </c>
      <c r="J27" s="38">
        <v>2659</v>
      </c>
    </row>
    <row r="28" spans="1:10" x14ac:dyDescent="0.25">
      <c r="A28" s="41" t="s">
        <v>42</v>
      </c>
      <c r="B28" s="36" t="s">
        <v>79</v>
      </c>
      <c r="C28" s="36" t="s">
        <v>80</v>
      </c>
      <c r="D28" s="37">
        <v>10477</v>
      </c>
      <c r="E28" s="38">
        <v>2474</v>
      </c>
      <c r="F28" s="38">
        <v>12951</v>
      </c>
      <c r="G28" s="39">
        <v>4.0300000000000002E-2</v>
      </c>
      <c r="H28" s="38">
        <v>522</v>
      </c>
      <c r="I28" s="40">
        <v>12429</v>
      </c>
      <c r="J28" s="38">
        <v>1943</v>
      </c>
    </row>
    <row r="29" spans="1:10" x14ac:dyDescent="0.25">
      <c r="A29" s="35" t="s">
        <v>42</v>
      </c>
      <c r="B29" s="36" t="s">
        <v>81</v>
      </c>
      <c r="C29" s="36" t="s">
        <v>82</v>
      </c>
      <c r="D29" s="37">
        <v>63553</v>
      </c>
      <c r="E29" s="38">
        <v>9001</v>
      </c>
      <c r="F29" s="38">
        <v>72554</v>
      </c>
      <c r="G29" s="39">
        <v>4.0300000000000002E-2</v>
      </c>
      <c r="H29" s="38">
        <v>2924</v>
      </c>
      <c r="I29" s="40">
        <v>69630</v>
      </c>
      <c r="J29" s="38">
        <v>10883</v>
      </c>
    </row>
    <row r="30" spans="1:10" ht="15.75" thickBot="1" x14ac:dyDescent="0.3">
      <c r="A30" s="45" t="s">
        <v>42</v>
      </c>
      <c r="B30" s="46" t="s">
        <v>83</v>
      </c>
      <c r="C30" s="46" t="s">
        <v>84</v>
      </c>
      <c r="D30" s="42">
        <v>170153</v>
      </c>
      <c r="E30" s="43">
        <v>14700</v>
      </c>
      <c r="F30" s="43">
        <v>184853</v>
      </c>
      <c r="G30" s="39">
        <v>4.0300000000000002E-2</v>
      </c>
      <c r="H30" s="43">
        <v>7450</v>
      </c>
      <c r="I30" s="40">
        <v>177403</v>
      </c>
      <c r="J30" s="47">
        <v>27728</v>
      </c>
    </row>
    <row r="31" spans="1:10" ht="15.75" thickBot="1" x14ac:dyDescent="0.3">
      <c r="A31" s="48"/>
      <c r="B31" s="49"/>
      <c r="C31" s="50" t="s">
        <v>85</v>
      </c>
      <c r="D31" s="51">
        <f t="shared" ref="D31:F31" si="0">SUM(D10:D30)</f>
        <v>1269797</v>
      </c>
      <c r="E31" s="51">
        <f t="shared" si="0"/>
        <v>193683</v>
      </c>
      <c r="F31" s="51">
        <f t="shared" si="0"/>
        <v>1463480</v>
      </c>
      <c r="G31" s="52">
        <v>0</v>
      </c>
      <c r="H31" s="51">
        <f t="shared" ref="H31" si="1">SUM(H10:H30)</f>
        <v>58981</v>
      </c>
      <c r="I31" s="53">
        <f>SUM(I10:I30)</f>
        <v>1404499</v>
      </c>
      <c r="J31" s="51">
        <f t="shared" ref="J31" si="2">SUM(J10:J30)</f>
        <v>219522</v>
      </c>
    </row>
    <row r="32" spans="1:10" x14ac:dyDescent="0.25">
      <c r="A32" s="54" t="s">
        <v>86</v>
      </c>
      <c r="B32" s="55" t="s">
        <v>87</v>
      </c>
      <c r="C32" s="55" t="s">
        <v>88</v>
      </c>
      <c r="D32" s="37">
        <v>27720</v>
      </c>
      <c r="E32" s="56">
        <v>4612</v>
      </c>
      <c r="F32" s="38">
        <v>32332</v>
      </c>
      <c r="G32" s="39">
        <v>1.0800000000000001E-2</v>
      </c>
      <c r="H32" s="38">
        <v>349</v>
      </c>
      <c r="I32" s="40">
        <v>31983</v>
      </c>
      <c r="J32" s="38">
        <v>4850</v>
      </c>
    </row>
    <row r="33" spans="1:10" x14ac:dyDescent="0.25">
      <c r="A33" s="35" t="s">
        <v>86</v>
      </c>
      <c r="B33" s="36" t="s">
        <v>89</v>
      </c>
      <c r="C33" s="36" t="s">
        <v>90</v>
      </c>
      <c r="D33" s="37">
        <v>10129</v>
      </c>
      <c r="E33" s="38">
        <v>1649</v>
      </c>
      <c r="F33" s="38">
        <v>11778</v>
      </c>
      <c r="G33" s="39">
        <v>1.0800000000000001E-2</v>
      </c>
      <c r="H33" s="38">
        <v>127</v>
      </c>
      <c r="I33" s="40">
        <v>11651</v>
      </c>
      <c r="J33" s="38">
        <v>1767</v>
      </c>
    </row>
    <row r="34" spans="1:10" x14ac:dyDescent="0.25">
      <c r="A34" s="57" t="s">
        <v>86</v>
      </c>
      <c r="B34" s="36" t="s">
        <v>91</v>
      </c>
      <c r="C34" s="36" t="s">
        <v>92</v>
      </c>
      <c r="D34" s="37">
        <v>22489</v>
      </c>
      <c r="E34" s="38">
        <v>3112</v>
      </c>
      <c r="F34" s="38">
        <v>25601</v>
      </c>
      <c r="G34" s="39">
        <v>1.0800000000000001E-2</v>
      </c>
      <c r="H34" s="38">
        <v>276</v>
      </c>
      <c r="I34" s="40">
        <v>25325</v>
      </c>
      <c r="J34" s="38">
        <v>3840</v>
      </c>
    </row>
    <row r="35" spans="1:10" x14ac:dyDescent="0.25">
      <c r="A35" s="35" t="s">
        <v>86</v>
      </c>
      <c r="B35" s="36" t="s">
        <v>93</v>
      </c>
      <c r="C35" s="36" t="s">
        <v>94</v>
      </c>
      <c r="D35" s="37">
        <v>32998</v>
      </c>
      <c r="E35" s="38">
        <v>4163</v>
      </c>
      <c r="F35" s="38">
        <v>37161</v>
      </c>
      <c r="G35" s="39">
        <v>1.0800000000000001E-2</v>
      </c>
      <c r="H35" s="38">
        <v>401</v>
      </c>
      <c r="I35" s="40">
        <v>36760</v>
      </c>
      <c r="J35" s="38">
        <v>5574</v>
      </c>
    </row>
    <row r="36" spans="1:10" x14ac:dyDescent="0.25">
      <c r="A36" s="41" t="s">
        <v>86</v>
      </c>
      <c r="B36" s="36" t="s">
        <v>95</v>
      </c>
      <c r="C36" s="36" t="s">
        <v>96</v>
      </c>
      <c r="D36" s="37">
        <v>19838</v>
      </c>
      <c r="E36" s="38">
        <v>3262</v>
      </c>
      <c r="F36" s="38">
        <v>23100</v>
      </c>
      <c r="G36" s="39">
        <v>1.0800000000000001E-2</v>
      </c>
      <c r="H36" s="38">
        <v>249</v>
      </c>
      <c r="I36" s="40">
        <v>22851</v>
      </c>
      <c r="J36" s="38">
        <v>3465</v>
      </c>
    </row>
    <row r="37" spans="1:10" x14ac:dyDescent="0.25">
      <c r="A37" s="41" t="s">
        <v>86</v>
      </c>
      <c r="B37" s="36" t="s">
        <v>97</v>
      </c>
      <c r="C37" s="36" t="s">
        <v>98</v>
      </c>
      <c r="D37" s="37">
        <v>30671</v>
      </c>
      <c r="E37" s="38">
        <v>5250</v>
      </c>
      <c r="F37" s="38">
        <v>35921</v>
      </c>
      <c r="G37" s="39">
        <v>1.0800000000000001E-2</v>
      </c>
      <c r="H37" s="38">
        <v>388</v>
      </c>
      <c r="I37" s="40">
        <v>35533</v>
      </c>
      <c r="J37" s="38">
        <v>5388</v>
      </c>
    </row>
    <row r="38" spans="1:10" x14ac:dyDescent="0.25">
      <c r="A38" s="35" t="s">
        <v>86</v>
      </c>
      <c r="B38" s="36" t="s">
        <v>99</v>
      </c>
      <c r="C38" s="36" t="s">
        <v>100</v>
      </c>
      <c r="D38" s="37">
        <v>22969</v>
      </c>
      <c r="E38" s="38">
        <v>3638</v>
      </c>
      <c r="F38" s="38">
        <v>26607</v>
      </c>
      <c r="G38" s="39">
        <v>1.0800000000000001E-2</v>
      </c>
      <c r="H38" s="38">
        <v>287</v>
      </c>
      <c r="I38" s="40">
        <v>26320</v>
      </c>
      <c r="J38" s="38">
        <v>3991</v>
      </c>
    </row>
    <row r="39" spans="1:10" x14ac:dyDescent="0.25">
      <c r="A39" s="41" t="s">
        <v>86</v>
      </c>
      <c r="B39" s="36" t="s">
        <v>101</v>
      </c>
      <c r="C39" s="36" t="s">
        <v>102</v>
      </c>
      <c r="D39" s="37">
        <v>21462</v>
      </c>
      <c r="E39" s="38">
        <v>3973</v>
      </c>
      <c r="F39" s="38">
        <v>25435</v>
      </c>
      <c r="G39" s="39">
        <v>1.0800000000000001E-2</v>
      </c>
      <c r="H39" s="38">
        <v>275</v>
      </c>
      <c r="I39" s="40">
        <v>25160</v>
      </c>
      <c r="J39" s="38">
        <v>3815</v>
      </c>
    </row>
    <row r="40" spans="1:10" x14ac:dyDescent="0.25">
      <c r="A40" s="41" t="s">
        <v>86</v>
      </c>
      <c r="B40" s="36" t="s">
        <v>103</v>
      </c>
      <c r="C40" s="36" t="s">
        <v>104</v>
      </c>
      <c r="D40" s="37">
        <v>16699</v>
      </c>
      <c r="E40" s="38">
        <v>3937</v>
      </c>
      <c r="F40" s="38">
        <v>20636</v>
      </c>
      <c r="G40" s="39">
        <v>1.0800000000000001E-2</v>
      </c>
      <c r="H40" s="38">
        <v>223</v>
      </c>
      <c r="I40" s="40">
        <v>20413</v>
      </c>
      <c r="J40" s="38">
        <v>3095</v>
      </c>
    </row>
    <row r="41" spans="1:10" x14ac:dyDescent="0.25">
      <c r="A41" s="41" t="s">
        <v>86</v>
      </c>
      <c r="B41" s="36" t="s">
        <v>105</v>
      </c>
      <c r="C41" s="36" t="s">
        <v>106</v>
      </c>
      <c r="D41" s="37">
        <v>10689</v>
      </c>
      <c r="E41" s="38">
        <v>1948</v>
      </c>
      <c r="F41" s="38">
        <v>12637</v>
      </c>
      <c r="G41" s="39">
        <v>1.0800000000000001E-2</v>
      </c>
      <c r="H41" s="38">
        <v>136</v>
      </c>
      <c r="I41" s="40">
        <v>12501</v>
      </c>
      <c r="J41" s="38">
        <v>1896</v>
      </c>
    </row>
    <row r="42" spans="1:10" x14ac:dyDescent="0.25">
      <c r="A42" s="58" t="s">
        <v>86</v>
      </c>
      <c r="B42" s="44" t="s">
        <v>107</v>
      </c>
      <c r="C42" s="59" t="s">
        <v>108</v>
      </c>
      <c r="D42" s="42">
        <v>229391</v>
      </c>
      <c r="E42" s="43">
        <v>23475</v>
      </c>
      <c r="F42" s="43">
        <v>252866</v>
      </c>
      <c r="G42" s="39">
        <v>1.0800000000000001E-2</v>
      </c>
      <c r="H42" s="43">
        <v>2731</v>
      </c>
      <c r="I42" s="40">
        <v>250135</v>
      </c>
      <c r="J42" s="38">
        <v>37930</v>
      </c>
    </row>
    <row r="43" spans="1:10" x14ac:dyDescent="0.25">
      <c r="A43" s="41" t="s">
        <v>86</v>
      </c>
      <c r="B43" s="36" t="s">
        <v>109</v>
      </c>
      <c r="C43" s="36" t="s">
        <v>110</v>
      </c>
      <c r="D43" s="37">
        <v>68168</v>
      </c>
      <c r="E43" s="38">
        <v>13613</v>
      </c>
      <c r="F43" s="38">
        <v>81781</v>
      </c>
      <c r="G43" s="39">
        <v>1.0800000000000001E-2</v>
      </c>
      <c r="H43" s="38">
        <v>883</v>
      </c>
      <c r="I43" s="40">
        <v>80898</v>
      </c>
      <c r="J43" s="38">
        <v>12267</v>
      </c>
    </row>
    <row r="44" spans="1:10" x14ac:dyDescent="0.25">
      <c r="A44" s="35" t="s">
        <v>86</v>
      </c>
      <c r="B44" s="36" t="s">
        <v>111</v>
      </c>
      <c r="C44" s="36" t="s">
        <v>112</v>
      </c>
      <c r="D44" s="37">
        <v>12060</v>
      </c>
      <c r="E44" s="38">
        <v>1463</v>
      </c>
      <c r="F44" s="38">
        <v>13523</v>
      </c>
      <c r="G44" s="39">
        <v>1.0800000000000001E-2</v>
      </c>
      <c r="H44" s="38">
        <v>146</v>
      </c>
      <c r="I44" s="40">
        <v>13377</v>
      </c>
      <c r="J44" s="38">
        <v>2028</v>
      </c>
    </row>
    <row r="45" spans="1:10" x14ac:dyDescent="0.25">
      <c r="A45" s="41" t="s">
        <v>86</v>
      </c>
      <c r="B45" s="36" t="s">
        <v>113</v>
      </c>
      <c r="C45" s="36" t="s">
        <v>114</v>
      </c>
      <c r="D45" s="37">
        <v>51045</v>
      </c>
      <c r="E45" s="38">
        <v>8136</v>
      </c>
      <c r="F45" s="38">
        <v>59181</v>
      </c>
      <c r="G45" s="39">
        <v>1.0800000000000001E-2</v>
      </c>
      <c r="H45" s="38">
        <v>639</v>
      </c>
      <c r="I45" s="40">
        <v>58542</v>
      </c>
      <c r="J45" s="38">
        <v>8877</v>
      </c>
    </row>
    <row r="46" spans="1:10" x14ac:dyDescent="0.25">
      <c r="A46" s="41" t="s">
        <v>86</v>
      </c>
      <c r="B46" s="36" t="s">
        <v>115</v>
      </c>
      <c r="C46" s="36" t="s">
        <v>116</v>
      </c>
      <c r="D46" s="37">
        <v>34034</v>
      </c>
      <c r="E46" s="38">
        <v>2025</v>
      </c>
      <c r="F46" s="38">
        <v>36059</v>
      </c>
      <c r="G46" s="39">
        <v>1.0800000000000001E-2</v>
      </c>
      <c r="H46" s="38">
        <v>389</v>
      </c>
      <c r="I46" s="40">
        <v>35670</v>
      </c>
      <c r="J46" s="38">
        <v>5409</v>
      </c>
    </row>
    <row r="47" spans="1:10" x14ac:dyDescent="0.25">
      <c r="A47" s="41" t="s">
        <v>86</v>
      </c>
      <c r="B47" s="36" t="s">
        <v>117</v>
      </c>
      <c r="C47" s="36" t="s">
        <v>118</v>
      </c>
      <c r="D47" s="37">
        <v>35097</v>
      </c>
      <c r="E47" s="38">
        <v>3189</v>
      </c>
      <c r="F47" s="38">
        <v>38286</v>
      </c>
      <c r="G47" s="39">
        <v>1.0800000000000001E-2</v>
      </c>
      <c r="H47" s="38">
        <v>413</v>
      </c>
      <c r="I47" s="40">
        <v>37873</v>
      </c>
      <c r="J47" s="38">
        <v>5743</v>
      </c>
    </row>
    <row r="48" spans="1:10" x14ac:dyDescent="0.25">
      <c r="A48" s="41" t="s">
        <v>86</v>
      </c>
      <c r="B48" s="36" t="s">
        <v>119</v>
      </c>
      <c r="C48" s="36" t="s">
        <v>120</v>
      </c>
      <c r="D48" s="37">
        <v>15655</v>
      </c>
      <c r="E48" s="38">
        <v>2138</v>
      </c>
      <c r="F48" s="38">
        <v>17793</v>
      </c>
      <c r="G48" s="39">
        <v>1.0800000000000001E-2</v>
      </c>
      <c r="H48" s="38">
        <v>192</v>
      </c>
      <c r="I48" s="40">
        <v>17601</v>
      </c>
      <c r="J48" s="38">
        <v>2669</v>
      </c>
    </row>
    <row r="49" spans="1:10" x14ac:dyDescent="0.25">
      <c r="A49" s="41" t="s">
        <v>86</v>
      </c>
      <c r="B49" s="36" t="s">
        <v>121</v>
      </c>
      <c r="C49" s="36" t="s">
        <v>122</v>
      </c>
      <c r="D49" s="37">
        <v>22289</v>
      </c>
      <c r="E49" s="38">
        <v>3225</v>
      </c>
      <c r="F49" s="38">
        <v>25514</v>
      </c>
      <c r="G49" s="39">
        <v>1.0800000000000001E-2</v>
      </c>
      <c r="H49" s="38">
        <v>276</v>
      </c>
      <c r="I49" s="40">
        <v>25238</v>
      </c>
      <c r="J49" s="38">
        <v>3827</v>
      </c>
    </row>
    <row r="50" spans="1:10" x14ac:dyDescent="0.25">
      <c r="A50" s="41" t="s">
        <v>86</v>
      </c>
      <c r="B50" s="36" t="s">
        <v>123</v>
      </c>
      <c r="C50" s="36" t="s">
        <v>124</v>
      </c>
      <c r="D50" s="37">
        <v>23405</v>
      </c>
      <c r="E50" s="38">
        <v>6111</v>
      </c>
      <c r="F50" s="38">
        <v>29516</v>
      </c>
      <c r="G50" s="39">
        <v>1.0800000000000001E-2</v>
      </c>
      <c r="H50" s="38">
        <v>319</v>
      </c>
      <c r="I50" s="40">
        <v>29197</v>
      </c>
      <c r="J50" s="38">
        <v>4427</v>
      </c>
    </row>
    <row r="51" spans="1:10" x14ac:dyDescent="0.25">
      <c r="A51" s="41" t="s">
        <v>86</v>
      </c>
      <c r="B51" s="36" t="s">
        <v>125</v>
      </c>
      <c r="C51" s="36" t="s">
        <v>126</v>
      </c>
      <c r="D51" s="37">
        <v>22981</v>
      </c>
      <c r="E51" s="38">
        <v>4648</v>
      </c>
      <c r="F51" s="38">
        <v>27629</v>
      </c>
      <c r="G51" s="39">
        <v>1.0800000000000001E-2</v>
      </c>
      <c r="H51" s="38">
        <v>298</v>
      </c>
      <c r="I51" s="40">
        <v>27331</v>
      </c>
      <c r="J51" s="38">
        <v>4144</v>
      </c>
    </row>
    <row r="52" spans="1:10" x14ac:dyDescent="0.25">
      <c r="A52" s="41" t="s">
        <v>86</v>
      </c>
      <c r="B52" s="36" t="s">
        <v>127</v>
      </c>
      <c r="C52" s="36" t="s">
        <v>128</v>
      </c>
      <c r="D52" s="37">
        <v>42463</v>
      </c>
      <c r="E52" s="38">
        <v>6936</v>
      </c>
      <c r="F52" s="38">
        <v>49399</v>
      </c>
      <c r="G52" s="39">
        <v>1.0800000000000001E-2</v>
      </c>
      <c r="H52" s="38">
        <v>534</v>
      </c>
      <c r="I52" s="40">
        <v>48865</v>
      </c>
      <c r="J52" s="38">
        <v>7410</v>
      </c>
    </row>
    <row r="53" spans="1:10" x14ac:dyDescent="0.25">
      <c r="A53" s="41" t="s">
        <v>86</v>
      </c>
      <c r="B53" s="36" t="s">
        <v>129</v>
      </c>
      <c r="C53" s="36" t="s">
        <v>130</v>
      </c>
      <c r="D53" s="37">
        <v>34790</v>
      </c>
      <c r="E53" s="38">
        <v>4874</v>
      </c>
      <c r="F53" s="38">
        <v>39664</v>
      </c>
      <c r="G53" s="39">
        <v>1.0800000000000001E-2</v>
      </c>
      <c r="H53" s="38">
        <v>428</v>
      </c>
      <c r="I53" s="40">
        <v>39236</v>
      </c>
      <c r="J53" s="38">
        <v>5950</v>
      </c>
    </row>
    <row r="54" spans="1:10" x14ac:dyDescent="0.25">
      <c r="A54" s="41" t="s">
        <v>86</v>
      </c>
      <c r="B54" s="36" t="s">
        <v>131</v>
      </c>
      <c r="C54" s="36" t="s">
        <v>132</v>
      </c>
      <c r="D54" s="37">
        <v>23629</v>
      </c>
      <c r="E54" s="38">
        <v>3225</v>
      </c>
      <c r="F54" s="38">
        <v>26854</v>
      </c>
      <c r="G54" s="39">
        <v>1.0800000000000001E-2</v>
      </c>
      <c r="H54" s="38">
        <v>290</v>
      </c>
      <c r="I54" s="40">
        <v>26564</v>
      </c>
      <c r="J54" s="38">
        <v>4028</v>
      </c>
    </row>
    <row r="55" spans="1:10" x14ac:dyDescent="0.25">
      <c r="A55" s="41" t="s">
        <v>86</v>
      </c>
      <c r="B55" s="36" t="s">
        <v>133</v>
      </c>
      <c r="C55" s="36" t="s">
        <v>134</v>
      </c>
      <c r="D55" s="37">
        <v>10013</v>
      </c>
      <c r="E55" s="38">
        <v>4050</v>
      </c>
      <c r="F55" s="38">
        <v>14063</v>
      </c>
      <c r="G55" s="39">
        <v>1.0800000000000001E-2</v>
      </c>
      <c r="H55" s="38">
        <v>152</v>
      </c>
      <c r="I55" s="40">
        <v>13911</v>
      </c>
      <c r="J55" s="38">
        <v>2109</v>
      </c>
    </row>
    <row r="56" spans="1:10" x14ac:dyDescent="0.25">
      <c r="A56" s="41" t="s">
        <v>86</v>
      </c>
      <c r="B56" s="36" t="s">
        <v>135</v>
      </c>
      <c r="C56" s="36" t="s">
        <v>136</v>
      </c>
      <c r="D56" s="37">
        <v>64417</v>
      </c>
      <c r="E56" s="38">
        <v>10614</v>
      </c>
      <c r="F56" s="38">
        <v>75031</v>
      </c>
      <c r="G56" s="39">
        <v>1.0800000000000001E-2</v>
      </c>
      <c r="H56" s="38">
        <v>810</v>
      </c>
      <c r="I56" s="40">
        <v>74221</v>
      </c>
      <c r="J56" s="38">
        <v>11255</v>
      </c>
    </row>
    <row r="57" spans="1:10" x14ac:dyDescent="0.25">
      <c r="A57" s="41" t="s">
        <v>86</v>
      </c>
      <c r="B57" s="36" t="s">
        <v>137</v>
      </c>
      <c r="C57" s="36" t="s">
        <v>138</v>
      </c>
      <c r="D57" s="37">
        <v>26596</v>
      </c>
      <c r="E57" s="38">
        <v>2926</v>
      </c>
      <c r="F57" s="38">
        <v>29522</v>
      </c>
      <c r="G57" s="39">
        <v>1.0800000000000001E-2</v>
      </c>
      <c r="H57" s="38">
        <v>319</v>
      </c>
      <c r="I57" s="40">
        <v>29203</v>
      </c>
      <c r="J57" s="38">
        <v>4428</v>
      </c>
    </row>
    <row r="58" spans="1:10" x14ac:dyDescent="0.25">
      <c r="A58" s="41" t="s">
        <v>86</v>
      </c>
      <c r="B58" s="36" t="s">
        <v>139</v>
      </c>
      <c r="C58" s="36" t="s">
        <v>140</v>
      </c>
      <c r="D58" s="37">
        <v>45122</v>
      </c>
      <c r="E58" s="38">
        <v>12825</v>
      </c>
      <c r="F58" s="38">
        <v>57947</v>
      </c>
      <c r="G58" s="39">
        <v>1.0800000000000001E-2</v>
      </c>
      <c r="H58" s="38">
        <v>626</v>
      </c>
      <c r="I58" s="40">
        <v>57321</v>
      </c>
      <c r="J58" s="38">
        <v>8692</v>
      </c>
    </row>
    <row r="59" spans="1:10" x14ac:dyDescent="0.25">
      <c r="A59" s="35" t="s">
        <v>86</v>
      </c>
      <c r="B59" s="36" t="s">
        <v>141</v>
      </c>
      <c r="C59" s="36" t="s">
        <v>142</v>
      </c>
      <c r="D59" s="37">
        <v>16899</v>
      </c>
      <c r="E59" s="38">
        <v>2926</v>
      </c>
      <c r="F59" s="38">
        <v>19825</v>
      </c>
      <c r="G59" s="39">
        <v>1.0800000000000001E-2</v>
      </c>
      <c r="H59" s="38">
        <v>214</v>
      </c>
      <c r="I59" s="40">
        <v>19611</v>
      </c>
      <c r="J59" s="38">
        <v>2974</v>
      </c>
    </row>
    <row r="60" spans="1:10" x14ac:dyDescent="0.25">
      <c r="A60" s="60" t="s">
        <v>86</v>
      </c>
      <c r="B60" s="61" t="s">
        <v>143</v>
      </c>
      <c r="C60" s="61" t="s">
        <v>26</v>
      </c>
      <c r="D60" s="37">
        <v>27668</v>
      </c>
      <c r="E60" s="38">
        <v>3824</v>
      </c>
      <c r="F60" s="38">
        <v>31492</v>
      </c>
      <c r="G60" s="39">
        <v>1.0800000000000001E-2</v>
      </c>
      <c r="H60" s="38">
        <v>340</v>
      </c>
      <c r="I60" s="40">
        <v>31152</v>
      </c>
      <c r="J60" s="62">
        <v>4724</v>
      </c>
    </row>
    <row r="61" spans="1:10" x14ac:dyDescent="0.25">
      <c r="A61" s="35" t="s">
        <v>86</v>
      </c>
      <c r="B61" s="36" t="s">
        <v>144</v>
      </c>
      <c r="C61" s="36" t="s">
        <v>145</v>
      </c>
      <c r="D61" s="37">
        <v>60850</v>
      </c>
      <c r="E61" s="38">
        <v>9749</v>
      </c>
      <c r="F61" s="38">
        <v>70599</v>
      </c>
      <c r="G61" s="39">
        <v>1.0800000000000001E-2</v>
      </c>
      <c r="H61" s="38">
        <v>762</v>
      </c>
      <c r="I61" s="40">
        <v>69837</v>
      </c>
      <c r="J61" s="38">
        <v>10590</v>
      </c>
    </row>
    <row r="62" spans="1:10" x14ac:dyDescent="0.25">
      <c r="A62" s="35" t="s">
        <v>86</v>
      </c>
      <c r="B62" s="36" t="s">
        <v>146</v>
      </c>
      <c r="C62" s="36" t="s">
        <v>147</v>
      </c>
      <c r="D62" s="37">
        <v>41472</v>
      </c>
      <c r="E62" s="38">
        <v>8136</v>
      </c>
      <c r="F62" s="38">
        <v>49608</v>
      </c>
      <c r="G62" s="39">
        <v>1.0800000000000001E-2</v>
      </c>
      <c r="H62" s="38">
        <v>536</v>
      </c>
      <c r="I62" s="40">
        <v>49072</v>
      </c>
      <c r="J62" s="38">
        <v>7441</v>
      </c>
    </row>
    <row r="63" spans="1:10" x14ac:dyDescent="0.25">
      <c r="A63" s="41" t="s">
        <v>86</v>
      </c>
      <c r="B63" s="36" t="s">
        <v>148</v>
      </c>
      <c r="C63" s="36" t="s">
        <v>149</v>
      </c>
      <c r="D63" s="37">
        <v>18075</v>
      </c>
      <c r="E63" s="38">
        <v>1273</v>
      </c>
      <c r="F63" s="38">
        <v>19348</v>
      </c>
      <c r="G63" s="39">
        <v>1.0800000000000001E-2</v>
      </c>
      <c r="H63" s="38">
        <v>209</v>
      </c>
      <c r="I63" s="40">
        <v>19139</v>
      </c>
      <c r="J63" s="38">
        <v>2902</v>
      </c>
    </row>
    <row r="64" spans="1:10" x14ac:dyDescent="0.25">
      <c r="A64" s="35" t="s">
        <v>86</v>
      </c>
      <c r="B64" s="36" t="s">
        <v>150</v>
      </c>
      <c r="C64" s="36" t="s">
        <v>151</v>
      </c>
      <c r="D64" s="37">
        <v>40296</v>
      </c>
      <c r="E64" s="38">
        <v>3411</v>
      </c>
      <c r="F64" s="38">
        <v>43707</v>
      </c>
      <c r="G64" s="39">
        <v>1.0800000000000001E-2</v>
      </c>
      <c r="H64" s="38">
        <v>472</v>
      </c>
      <c r="I64" s="40">
        <v>43235</v>
      </c>
      <c r="J64" s="38">
        <v>6556</v>
      </c>
    </row>
    <row r="65" spans="1:10" x14ac:dyDescent="0.25">
      <c r="A65" s="41" t="s">
        <v>86</v>
      </c>
      <c r="B65" s="36" t="s">
        <v>152</v>
      </c>
      <c r="C65" s="36" t="s">
        <v>153</v>
      </c>
      <c r="D65" s="37">
        <v>23101</v>
      </c>
      <c r="E65" s="38">
        <v>3824</v>
      </c>
      <c r="F65" s="38">
        <v>26925</v>
      </c>
      <c r="G65" s="39">
        <v>1.0800000000000001E-2</v>
      </c>
      <c r="H65" s="38">
        <v>291</v>
      </c>
      <c r="I65" s="40">
        <v>26634</v>
      </c>
      <c r="J65" s="38">
        <v>4039</v>
      </c>
    </row>
    <row r="66" spans="1:10" x14ac:dyDescent="0.25">
      <c r="A66" s="35" t="s">
        <v>86</v>
      </c>
      <c r="B66" s="36" t="s">
        <v>154</v>
      </c>
      <c r="C66" s="36" t="s">
        <v>155</v>
      </c>
      <c r="D66" s="37">
        <v>221642</v>
      </c>
      <c r="E66" s="38">
        <v>48825</v>
      </c>
      <c r="F66" s="38">
        <v>270467</v>
      </c>
      <c r="G66" s="39">
        <v>1.0800000000000001E-2</v>
      </c>
      <c r="H66" s="38">
        <v>2921</v>
      </c>
      <c r="I66" s="40">
        <v>267546</v>
      </c>
      <c r="J66" s="38">
        <v>40570</v>
      </c>
    </row>
    <row r="67" spans="1:10" x14ac:dyDescent="0.25">
      <c r="A67" s="41" t="s">
        <v>86</v>
      </c>
      <c r="B67" s="36" t="s">
        <v>156</v>
      </c>
      <c r="C67" s="36" t="s">
        <v>157</v>
      </c>
      <c r="D67" s="37">
        <v>159008</v>
      </c>
      <c r="E67" s="38">
        <v>35774</v>
      </c>
      <c r="F67" s="38">
        <v>194782</v>
      </c>
      <c r="G67" s="39">
        <v>1.0800000000000001E-2</v>
      </c>
      <c r="H67" s="38">
        <v>2104</v>
      </c>
      <c r="I67" s="40">
        <v>192678</v>
      </c>
      <c r="J67" s="38">
        <v>29217</v>
      </c>
    </row>
    <row r="68" spans="1:10" x14ac:dyDescent="0.25">
      <c r="A68" s="35" t="s">
        <v>86</v>
      </c>
      <c r="B68" s="36" t="s">
        <v>158</v>
      </c>
      <c r="C68" s="36" t="s">
        <v>159</v>
      </c>
      <c r="D68" s="37">
        <v>19106</v>
      </c>
      <c r="E68" s="38">
        <v>2963</v>
      </c>
      <c r="F68" s="38">
        <v>22069</v>
      </c>
      <c r="G68" s="39">
        <v>1.0800000000000001E-2</v>
      </c>
      <c r="H68" s="38">
        <v>238</v>
      </c>
      <c r="I68" s="40">
        <v>21831</v>
      </c>
      <c r="J68" s="38">
        <v>3310</v>
      </c>
    </row>
    <row r="69" spans="1:10" x14ac:dyDescent="0.25">
      <c r="A69" s="35" t="s">
        <v>86</v>
      </c>
      <c r="B69" s="36" t="s">
        <v>160</v>
      </c>
      <c r="C69" s="36" t="s">
        <v>161</v>
      </c>
      <c r="D69" s="37">
        <v>23817</v>
      </c>
      <c r="E69" s="38">
        <v>3638</v>
      </c>
      <c r="F69" s="38">
        <v>27455</v>
      </c>
      <c r="G69" s="39">
        <v>1.0800000000000001E-2</v>
      </c>
      <c r="H69" s="38">
        <v>297</v>
      </c>
      <c r="I69" s="40">
        <v>27158</v>
      </c>
      <c r="J69" s="38">
        <v>4118</v>
      </c>
    </row>
    <row r="70" spans="1:10" x14ac:dyDescent="0.25">
      <c r="A70" s="41" t="s">
        <v>86</v>
      </c>
      <c r="B70" s="36" t="s">
        <v>162</v>
      </c>
      <c r="C70" s="36" t="s">
        <v>163</v>
      </c>
      <c r="D70" s="37">
        <v>32314</v>
      </c>
      <c r="E70" s="38">
        <v>5363</v>
      </c>
      <c r="F70" s="38">
        <v>37677</v>
      </c>
      <c r="G70" s="39">
        <v>1.0800000000000001E-2</v>
      </c>
      <c r="H70" s="38">
        <v>407</v>
      </c>
      <c r="I70" s="40">
        <v>37270</v>
      </c>
      <c r="J70" s="38">
        <v>5652</v>
      </c>
    </row>
    <row r="71" spans="1:10" x14ac:dyDescent="0.25">
      <c r="A71" s="35" t="s">
        <v>86</v>
      </c>
      <c r="B71" s="36" t="s">
        <v>164</v>
      </c>
      <c r="C71" s="36" t="s">
        <v>165</v>
      </c>
      <c r="D71" s="37">
        <v>17519</v>
      </c>
      <c r="E71" s="38">
        <v>2623</v>
      </c>
      <c r="F71" s="38">
        <v>20142</v>
      </c>
      <c r="G71" s="39">
        <v>1.0800000000000001E-2</v>
      </c>
      <c r="H71" s="38">
        <v>218</v>
      </c>
      <c r="I71" s="40">
        <v>19924</v>
      </c>
      <c r="J71" s="38">
        <v>3021</v>
      </c>
    </row>
    <row r="72" spans="1:10" x14ac:dyDescent="0.25">
      <c r="A72" s="35" t="s">
        <v>86</v>
      </c>
      <c r="B72" s="36" t="s">
        <v>166</v>
      </c>
      <c r="C72" s="36" t="s">
        <v>167</v>
      </c>
      <c r="D72" s="37">
        <v>20186</v>
      </c>
      <c r="E72" s="38">
        <v>3714</v>
      </c>
      <c r="F72" s="38">
        <v>23900</v>
      </c>
      <c r="G72" s="39">
        <v>1.0800000000000001E-2</v>
      </c>
      <c r="H72" s="38">
        <v>258</v>
      </c>
      <c r="I72" s="40">
        <v>23642</v>
      </c>
      <c r="J72" s="38">
        <v>3585</v>
      </c>
    </row>
    <row r="73" spans="1:10" x14ac:dyDescent="0.25">
      <c r="A73" s="41" t="s">
        <v>86</v>
      </c>
      <c r="B73" s="36" t="s">
        <v>168</v>
      </c>
      <c r="C73" s="36" t="s">
        <v>169</v>
      </c>
      <c r="D73" s="37">
        <v>35593</v>
      </c>
      <c r="E73" s="38">
        <v>5363</v>
      </c>
      <c r="F73" s="38">
        <v>40956</v>
      </c>
      <c r="G73" s="39">
        <v>1.0800000000000001E-2</v>
      </c>
      <c r="H73" s="38">
        <v>442</v>
      </c>
      <c r="I73" s="40">
        <v>40514</v>
      </c>
      <c r="J73" s="38">
        <v>6143</v>
      </c>
    </row>
    <row r="74" spans="1:10" x14ac:dyDescent="0.25">
      <c r="A74" s="41" t="s">
        <v>86</v>
      </c>
      <c r="B74" s="36" t="s">
        <v>170</v>
      </c>
      <c r="C74" s="36" t="s">
        <v>171</v>
      </c>
      <c r="D74" s="37">
        <v>16235</v>
      </c>
      <c r="E74" s="38">
        <v>3338</v>
      </c>
      <c r="F74" s="38">
        <v>19573</v>
      </c>
      <c r="G74" s="39">
        <v>1.0800000000000001E-2</v>
      </c>
      <c r="H74" s="38">
        <v>211</v>
      </c>
      <c r="I74" s="40">
        <v>19362</v>
      </c>
      <c r="J74" s="38">
        <v>2936</v>
      </c>
    </row>
    <row r="75" spans="1:10" x14ac:dyDescent="0.25">
      <c r="A75" s="35" t="s">
        <v>86</v>
      </c>
      <c r="B75" s="36" t="s">
        <v>172</v>
      </c>
      <c r="C75" s="36" t="s">
        <v>173</v>
      </c>
      <c r="D75" s="37">
        <v>23417</v>
      </c>
      <c r="E75" s="38">
        <v>2514</v>
      </c>
      <c r="F75" s="38">
        <v>25931</v>
      </c>
      <c r="G75" s="39">
        <v>1.0800000000000001E-2</v>
      </c>
      <c r="H75" s="38">
        <v>280</v>
      </c>
      <c r="I75" s="40">
        <v>25651</v>
      </c>
      <c r="J75" s="38">
        <v>3890</v>
      </c>
    </row>
    <row r="76" spans="1:10" x14ac:dyDescent="0.25">
      <c r="A76" s="41" t="s">
        <v>86</v>
      </c>
      <c r="B76" s="36" t="s">
        <v>174</v>
      </c>
      <c r="C76" s="36" t="s">
        <v>175</v>
      </c>
      <c r="D76" s="37">
        <v>31219</v>
      </c>
      <c r="E76" s="38">
        <v>4163</v>
      </c>
      <c r="F76" s="38">
        <v>35382</v>
      </c>
      <c r="G76" s="39">
        <v>1.0800000000000001E-2</v>
      </c>
      <c r="H76" s="38">
        <v>382</v>
      </c>
      <c r="I76" s="40">
        <v>35000</v>
      </c>
      <c r="J76" s="38">
        <v>5307</v>
      </c>
    </row>
    <row r="77" spans="1:10" x14ac:dyDescent="0.25">
      <c r="A77" s="41" t="s">
        <v>86</v>
      </c>
      <c r="B77" s="36" t="s">
        <v>176</v>
      </c>
      <c r="C77" s="36" t="s">
        <v>177</v>
      </c>
      <c r="D77" s="37">
        <v>60606</v>
      </c>
      <c r="E77" s="38">
        <v>16050</v>
      </c>
      <c r="F77" s="38">
        <v>76656</v>
      </c>
      <c r="G77" s="39">
        <v>1.0800000000000001E-2</v>
      </c>
      <c r="H77" s="38">
        <v>828</v>
      </c>
      <c r="I77" s="40">
        <v>75828</v>
      </c>
      <c r="J77" s="38">
        <v>11498</v>
      </c>
    </row>
    <row r="78" spans="1:10" x14ac:dyDescent="0.25">
      <c r="A78" s="41" t="s">
        <v>86</v>
      </c>
      <c r="B78" s="36" t="s">
        <v>178</v>
      </c>
      <c r="C78" s="36" t="s">
        <v>179</v>
      </c>
      <c r="D78" s="37">
        <v>31339</v>
      </c>
      <c r="E78" s="38">
        <v>4761</v>
      </c>
      <c r="F78" s="38">
        <v>36100</v>
      </c>
      <c r="G78" s="39">
        <v>1.0800000000000001E-2</v>
      </c>
      <c r="H78" s="38">
        <v>390</v>
      </c>
      <c r="I78" s="40">
        <v>35710</v>
      </c>
      <c r="J78" s="38">
        <v>5415</v>
      </c>
    </row>
    <row r="79" spans="1:10" x14ac:dyDescent="0.25">
      <c r="A79" s="41" t="s">
        <v>86</v>
      </c>
      <c r="B79" s="36" t="s">
        <v>180</v>
      </c>
      <c r="C79" s="36" t="s">
        <v>181</v>
      </c>
      <c r="D79" s="37">
        <v>15995</v>
      </c>
      <c r="E79" s="38">
        <v>2700</v>
      </c>
      <c r="F79" s="38">
        <v>18695</v>
      </c>
      <c r="G79" s="39">
        <v>1.0800000000000001E-2</v>
      </c>
      <c r="H79" s="38">
        <v>202</v>
      </c>
      <c r="I79" s="40">
        <v>18493</v>
      </c>
      <c r="J79" s="38">
        <v>2804</v>
      </c>
    </row>
    <row r="80" spans="1:10" x14ac:dyDescent="0.25">
      <c r="A80" s="41" t="s">
        <v>86</v>
      </c>
      <c r="B80" s="36" t="s">
        <v>182</v>
      </c>
      <c r="C80" s="36" t="s">
        <v>183</v>
      </c>
      <c r="D80" s="37">
        <v>40580</v>
      </c>
      <c r="E80" s="38">
        <v>4313</v>
      </c>
      <c r="F80" s="38">
        <v>44893</v>
      </c>
      <c r="G80" s="39">
        <v>1.0800000000000001E-2</v>
      </c>
      <c r="H80" s="38">
        <v>485</v>
      </c>
      <c r="I80" s="40">
        <v>44408</v>
      </c>
      <c r="J80" s="38">
        <v>6734</v>
      </c>
    </row>
    <row r="81" spans="1:10" x14ac:dyDescent="0.25">
      <c r="A81" s="41" t="s">
        <v>86</v>
      </c>
      <c r="B81" s="36" t="s">
        <v>184</v>
      </c>
      <c r="C81" s="36" t="s">
        <v>185</v>
      </c>
      <c r="D81" s="37">
        <v>27824</v>
      </c>
      <c r="E81" s="38">
        <v>2175</v>
      </c>
      <c r="F81" s="38">
        <v>29999</v>
      </c>
      <c r="G81" s="39">
        <v>1.0800000000000001E-2</v>
      </c>
      <c r="H81" s="38">
        <v>324</v>
      </c>
      <c r="I81" s="40">
        <v>29675</v>
      </c>
      <c r="J81" s="38">
        <v>4500</v>
      </c>
    </row>
    <row r="82" spans="1:10" x14ac:dyDescent="0.25">
      <c r="A82" s="57" t="s">
        <v>86</v>
      </c>
      <c r="B82" s="44" t="s">
        <v>186</v>
      </c>
      <c r="C82" s="44" t="s">
        <v>187</v>
      </c>
      <c r="D82" s="37">
        <v>472846</v>
      </c>
      <c r="E82" s="38">
        <v>134172</v>
      </c>
      <c r="F82" s="38">
        <v>607018</v>
      </c>
      <c r="G82" s="39">
        <v>1.0800000000000001E-2</v>
      </c>
      <c r="H82" s="38">
        <v>6556</v>
      </c>
      <c r="I82" s="40">
        <v>600462</v>
      </c>
      <c r="J82" s="38">
        <v>91053</v>
      </c>
    </row>
    <row r="83" spans="1:10" x14ac:dyDescent="0.25">
      <c r="A83" s="41" t="s">
        <v>86</v>
      </c>
      <c r="B83" s="36" t="s">
        <v>188</v>
      </c>
      <c r="C83" s="36" t="s">
        <v>189</v>
      </c>
      <c r="D83" s="37">
        <v>89181</v>
      </c>
      <c r="E83" s="38">
        <v>8811</v>
      </c>
      <c r="F83" s="38">
        <v>97992</v>
      </c>
      <c r="G83" s="39">
        <v>1.0800000000000001E-2</v>
      </c>
      <c r="H83" s="38">
        <v>1058</v>
      </c>
      <c r="I83" s="40">
        <v>96934</v>
      </c>
      <c r="J83" s="38">
        <v>14699</v>
      </c>
    </row>
    <row r="84" spans="1:10" ht="15.75" thickBot="1" x14ac:dyDescent="0.3">
      <c r="A84" s="63" t="s">
        <v>86</v>
      </c>
      <c r="B84" s="64" t="s">
        <v>190</v>
      </c>
      <c r="C84" s="64" t="s">
        <v>191</v>
      </c>
      <c r="D84" s="37">
        <v>32682</v>
      </c>
      <c r="E84" s="38">
        <v>5137</v>
      </c>
      <c r="F84" s="38">
        <v>37819</v>
      </c>
      <c r="G84" s="39">
        <v>1.0800000000000001E-2</v>
      </c>
      <c r="H84" s="38">
        <v>408</v>
      </c>
      <c r="I84" s="40">
        <v>37411</v>
      </c>
      <c r="J84" s="38">
        <v>5673</v>
      </c>
    </row>
    <row r="85" spans="1:10" ht="15.75" thickBot="1" x14ac:dyDescent="0.3">
      <c r="A85" s="48"/>
      <c r="B85" s="49"/>
      <c r="C85" s="50" t="s">
        <v>192</v>
      </c>
      <c r="D85" s="51">
        <f t="shared" ref="D85:F85" si="3">SUM(D32:D84)</f>
        <v>2576289</v>
      </c>
      <c r="E85" s="51">
        <f t="shared" si="3"/>
        <v>478557</v>
      </c>
      <c r="F85" s="51">
        <f t="shared" si="3"/>
        <v>3054846</v>
      </c>
      <c r="G85" s="65">
        <v>0</v>
      </c>
      <c r="H85" s="51">
        <f t="shared" ref="H85" si="4">SUM(H32:H84)</f>
        <v>32989</v>
      </c>
      <c r="I85" s="53">
        <f>SUM(I32:I84)</f>
        <v>3021857</v>
      </c>
      <c r="J85" s="51">
        <f t="shared" ref="J85" si="5">SUM(J32:J84)</f>
        <v>458225</v>
      </c>
    </row>
    <row r="86" spans="1:10" x14ac:dyDescent="0.25">
      <c r="A86" s="54" t="s">
        <v>193</v>
      </c>
      <c r="B86" s="55" t="s">
        <v>194</v>
      </c>
      <c r="C86" s="55" t="s">
        <v>195</v>
      </c>
      <c r="D86" s="37">
        <v>8665</v>
      </c>
      <c r="E86" s="56">
        <v>1463</v>
      </c>
      <c r="F86" s="38">
        <v>10128</v>
      </c>
      <c r="G86" s="39">
        <v>2.46E-2</v>
      </c>
      <c r="H86" s="38">
        <v>249</v>
      </c>
      <c r="I86" s="40">
        <v>9879</v>
      </c>
      <c r="J86" s="38">
        <v>1519</v>
      </c>
    </row>
    <row r="87" spans="1:10" x14ac:dyDescent="0.25">
      <c r="A87" s="35" t="s">
        <v>193</v>
      </c>
      <c r="B87" s="36" t="s">
        <v>196</v>
      </c>
      <c r="C87" s="36" t="s">
        <v>197</v>
      </c>
      <c r="D87" s="37">
        <v>62845</v>
      </c>
      <c r="E87" s="38">
        <v>8662</v>
      </c>
      <c r="F87" s="38">
        <v>71507</v>
      </c>
      <c r="G87" s="39">
        <v>2.46E-2</v>
      </c>
      <c r="H87" s="38">
        <v>1759</v>
      </c>
      <c r="I87" s="40">
        <v>69748</v>
      </c>
      <c r="J87" s="38">
        <v>10726</v>
      </c>
    </row>
    <row r="88" spans="1:10" x14ac:dyDescent="0.25">
      <c r="A88" s="35" t="s">
        <v>193</v>
      </c>
      <c r="B88" s="36" t="s">
        <v>198</v>
      </c>
      <c r="C88" s="44" t="s">
        <v>199</v>
      </c>
      <c r="D88" s="37">
        <v>33510</v>
      </c>
      <c r="E88" s="38">
        <v>6261</v>
      </c>
      <c r="F88" s="38">
        <v>39771</v>
      </c>
      <c r="G88" s="39">
        <v>2.46E-2</v>
      </c>
      <c r="H88" s="38">
        <v>978</v>
      </c>
      <c r="I88" s="40">
        <v>38793</v>
      </c>
      <c r="J88" s="38">
        <v>5966</v>
      </c>
    </row>
    <row r="89" spans="1:10" x14ac:dyDescent="0.25">
      <c r="A89" s="35" t="s">
        <v>193</v>
      </c>
      <c r="B89" s="36" t="s">
        <v>200</v>
      </c>
      <c r="C89" s="36" t="s">
        <v>201</v>
      </c>
      <c r="D89" s="37">
        <v>16555</v>
      </c>
      <c r="E89" s="38">
        <v>2138</v>
      </c>
      <c r="F89" s="38">
        <v>18693</v>
      </c>
      <c r="G89" s="39">
        <v>2.46E-2</v>
      </c>
      <c r="H89" s="38">
        <v>460</v>
      </c>
      <c r="I89" s="40">
        <v>18233</v>
      </c>
      <c r="J89" s="38">
        <v>2804</v>
      </c>
    </row>
    <row r="90" spans="1:10" x14ac:dyDescent="0.25">
      <c r="A90" s="41" t="s">
        <v>193</v>
      </c>
      <c r="B90" s="36" t="s">
        <v>202</v>
      </c>
      <c r="C90" s="36" t="s">
        <v>203</v>
      </c>
      <c r="D90" s="37">
        <v>37957</v>
      </c>
      <c r="E90" s="38">
        <v>9074</v>
      </c>
      <c r="F90" s="38">
        <v>47031</v>
      </c>
      <c r="G90" s="39">
        <v>2.46E-2</v>
      </c>
      <c r="H90" s="38">
        <v>1157</v>
      </c>
      <c r="I90" s="40">
        <v>45874</v>
      </c>
      <c r="J90" s="38">
        <v>7055</v>
      </c>
    </row>
    <row r="91" spans="1:10" x14ac:dyDescent="0.25">
      <c r="A91" s="41" t="s">
        <v>193</v>
      </c>
      <c r="B91" s="36" t="s">
        <v>204</v>
      </c>
      <c r="C91" s="36" t="s">
        <v>205</v>
      </c>
      <c r="D91" s="37">
        <v>13476</v>
      </c>
      <c r="E91" s="38">
        <v>1536</v>
      </c>
      <c r="F91" s="38">
        <v>15012</v>
      </c>
      <c r="G91" s="39">
        <v>2.46E-2</v>
      </c>
      <c r="H91" s="38">
        <v>369</v>
      </c>
      <c r="I91" s="40">
        <v>14643</v>
      </c>
      <c r="J91" s="38">
        <v>2252</v>
      </c>
    </row>
    <row r="92" spans="1:10" x14ac:dyDescent="0.25">
      <c r="A92" s="41" t="s">
        <v>193</v>
      </c>
      <c r="B92" s="36" t="s">
        <v>206</v>
      </c>
      <c r="C92" s="36" t="s">
        <v>207</v>
      </c>
      <c r="D92" s="37">
        <v>37933</v>
      </c>
      <c r="E92" s="38">
        <v>11887</v>
      </c>
      <c r="F92" s="38">
        <v>49820</v>
      </c>
      <c r="G92" s="39">
        <v>2.46E-2</v>
      </c>
      <c r="H92" s="38">
        <v>1226</v>
      </c>
      <c r="I92" s="40">
        <v>48594</v>
      </c>
      <c r="J92" s="38">
        <v>7473</v>
      </c>
    </row>
    <row r="93" spans="1:10" x14ac:dyDescent="0.25">
      <c r="A93" s="41" t="s">
        <v>193</v>
      </c>
      <c r="B93" s="36" t="s">
        <v>208</v>
      </c>
      <c r="C93" s="36" t="s">
        <v>209</v>
      </c>
      <c r="D93" s="37">
        <v>29311</v>
      </c>
      <c r="E93" s="38">
        <v>5586</v>
      </c>
      <c r="F93" s="38">
        <v>34897</v>
      </c>
      <c r="G93" s="39">
        <v>2.46E-2</v>
      </c>
      <c r="H93" s="38">
        <v>858</v>
      </c>
      <c r="I93" s="40">
        <v>34039</v>
      </c>
      <c r="J93" s="38">
        <v>5235</v>
      </c>
    </row>
    <row r="94" spans="1:10" x14ac:dyDescent="0.25">
      <c r="A94" s="41" t="s">
        <v>193</v>
      </c>
      <c r="B94" s="36" t="s">
        <v>210</v>
      </c>
      <c r="C94" s="36" t="s">
        <v>211</v>
      </c>
      <c r="D94" s="37">
        <v>49161</v>
      </c>
      <c r="E94" s="38">
        <v>10161</v>
      </c>
      <c r="F94" s="38">
        <v>59322</v>
      </c>
      <c r="G94" s="39">
        <v>2.46E-2</v>
      </c>
      <c r="H94" s="38">
        <v>1459</v>
      </c>
      <c r="I94" s="40">
        <v>57863</v>
      </c>
      <c r="J94" s="38">
        <v>8898</v>
      </c>
    </row>
    <row r="95" spans="1:10" x14ac:dyDescent="0.25">
      <c r="A95" s="35" t="s">
        <v>193</v>
      </c>
      <c r="B95" s="36" t="s">
        <v>212</v>
      </c>
      <c r="C95" s="36" t="s">
        <v>213</v>
      </c>
      <c r="D95" s="37">
        <v>170093</v>
      </c>
      <c r="E95" s="38">
        <v>38664</v>
      </c>
      <c r="F95" s="38">
        <v>208757</v>
      </c>
      <c r="G95" s="39">
        <v>2.46E-2</v>
      </c>
      <c r="H95" s="38">
        <v>5135</v>
      </c>
      <c r="I95" s="40">
        <v>203622</v>
      </c>
      <c r="J95" s="38">
        <v>31314</v>
      </c>
    </row>
    <row r="96" spans="1:10" x14ac:dyDescent="0.25">
      <c r="A96" s="41" t="s">
        <v>193</v>
      </c>
      <c r="B96" s="36" t="s">
        <v>214</v>
      </c>
      <c r="C96" s="36" t="s">
        <v>215</v>
      </c>
      <c r="D96" s="37">
        <v>6838</v>
      </c>
      <c r="E96" s="38">
        <v>1839</v>
      </c>
      <c r="F96" s="38">
        <v>8677</v>
      </c>
      <c r="G96" s="39">
        <v>2.46E-2</v>
      </c>
      <c r="H96" s="38">
        <v>213</v>
      </c>
      <c r="I96" s="40">
        <v>8464</v>
      </c>
      <c r="J96" s="38">
        <v>1302</v>
      </c>
    </row>
    <row r="97" spans="1:10" x14ac:dyDescent="0.25">
      <c r="A97" s="41" t="s">
        <v>193</v>
      </c>
      <c r="B97" s="36" t="s">
        <v>216</v>
      </c>
      <c r="C97" s="36" t="s">
        <v>217</v>
      </c>
      <c r="D97" s="37">
        <v>15675</v>
      </c>
      <c r="E97" s="38">
        <v>2623</v>
      </c>
      <c r="F97" s="38">
        <v>18298</v>
      </c>
      <c r="G97" s="39">
        <v>2.46E-2</v>
      </c>
      <c r="H97" s="38">
        <v>450</v>
      </c>
      <c r="I97" s="40">
        <v>17848</v>
      </c>
      <c r="J97" s="38">
        <v>2745</v>
      </c>
    </row>
    <row r="98" spans="1:10" x14ac:dyDescent="0.25">
      <c r="A98" s="41" t="s">
        <v>193</v>
      </c>
      <c r="B98" s="36" t="s">
        <v>218</v>
      </c>
      <c r="C98" s="36" t="s">
        <v>219</v>
      </c>
      <c r="D98" s="37">
        <v>11796</v>
      </c>
      <c r="E98" s="38">
        <v>1576</v>
      </c>
      <c r="F98" s="38">
        <v>13372</v>
      </c>
      <c r="G98" s="39">
        <v>2.46E-2</v>
      </c>
      <c r="H98" s="38">
        <v>329</v>
      </c>
      <c r="I98" s="40">
        <v>13043</v>
      </c>
      <c r="J98" s="38">
        <v>2006</v>
      </c>
    </row>
    <row r="99" spans="1:10" x14ac:dyDescent="0.25">
      <c r="A99" s="35" t="s">
        <v>193</v>
      </c>
      <c r="B99" s="36" t="s">
        <v>220</v>
      </c>
      <c r="C99" s="36" t="s">
        <v>221</v>
      </c>
      <c r="D99" s="37">
        <v>53916</v>
      </c>
      <c r="E99" s="38">
        <v>8249</v>
      </c>
      <c r="F99" s="38">
        <v>62165</v>
      </c>
      <c r="G99" s="39">
        <v>2.46E-2</v>
      </c>
      <c r="H99" s="38">
        <v>1529</v>
      </c>
      <c r="I99" s="40">
        <v>60636</v>
      </c>
      <c r="J99" s="38">
        <v>9325</v>
      </c>
    </row>
    <row r="100" spans="1:10" x14ac:dyDescent="0.25">
      <c r="A100" s="35" t="s">
        <v>193</v>
      </c>
      <c r="B100" s="36" t="s">
        <v>222</v>
      </c>
      <c r="C100" s="36" t="s">
        <v>223</v>
      </c>
      <c r="D100" s="37">
        <v>46370</v>
      </c>
      <c r="E100" s="38">
        <v>10012</v>
      </c>
      <c r="F100" s="38">
        <v>56382</v>
      </c>
      <c r="G100" s="39">
        <v>2.46E-2</v>
      </c>
      <c r="H100" s="38">
        <v>1387</v>
      </c>
      <c r="I100" s="40">
        <v>54995</v>
      </c>
      <c r="J100" s="38">
        <v>8457</v>
      </c>
    </row>
    <row r="101" spans="1:10" x14ac:dyDescent="0.25">
      <c r="A101" s="41" t="s">
        <v>193</v>
      </c>
      <c r="B101" s="36" t="s">
        <v>224</v>
      </c>
      <c r="C101" s="36" t="s">
        <v>225</v>
      </c>
      <c r="D101" s="37">
        <v>10797</v>
      </c>
      <c r="E101" s="38">
        <v>1726</v>
      </c>
      <c r="F101" s="38">
        <v>12523</v>
      </c>
      <c r="G101" s="39">
        <v>2.46E-2</v>
      </c>
      <c r="H101" s="38">
        <v>308</v>
      </c>
      <c r="I101" s="40">
        <v>12215</v>
      </c>
      <c r="J101" s="38">
        <v>1878</v>
      </c>
    </row>
    <row r="102" spans="1:10" x14ac:dyDescent="0.25">
      <c r="A102" s="35" t="s">
        <v>193</v>
      </c>
      <c r="B102" s="36" t="s">
        <v>226</v>
      </c>
      <c r="C102" s="36" t="s">
        <v>227</v>
      </c>
      <c r="D102" s="37">
        <v>7210</v>
      </c>
      <c r="E102" s="38">
        <v>1051</v>
      </c>
      <c r="F102" s="38">
        <v>8261</v>
      </c>
      <c r="G102" s="39">
        <v>2.46E-2</v>
      </c>
      <c r="H102" s="38">
        <v>203</v>
      </c>
      <c r="I102" s="40">
        <v>8058</v>
      </c>
      <c r="J102" s="38">
        <v>1239</v>
      </c>
    </row>
    <row r="103" spans="1:10" x14ac:dyDescent="0.25">
      <c r="A103" s="41" t="s">
        <v>193</v>
      </c>
      <c r="B103" s="36" t="s">
        <v>228</v>
      </c>
      <c r="C103" s="36" t="s">
        <v>229</v>
      </c>
      <c r="D103" s="37">
        <v>28072</v>
      </c>
      <c r="E103" s="38">
        <v>3864</v>
      </c>
      <c r="F103" s="38">
        <v>31936</v>
      </c>
      <c r="G103" s="39">
        <v>2.46E-2</v>
      </c>
      <c r="H103" s="38">
        <v>786</v>
      </c>
      <c r="I103" s="40">
        <v>31150</v>
      </c>
      <c r="J103" s="38">
        <v>4790</v>
      </c>
    </row>
    <row r="104" spans="1:10" x14ac:dyDescent="0.25">
      <c r="A104" s="41" t="s">
        <v>193</v>
      </c>
      <c r="B104" s="36" t="s">
        <v>230</v>
      </c>
      <c r="C104" s="36" t="s">
        <v>231</v>
      </c>
      <c r="D104" s="37">
        <v>19002</v>
      </c>
      <c r="E104" s="38">
        <v>3751</v>
      </c>
      <c r="F104" s="38">
        <v>22753</v>
      </c>
      <c r="G104" s="39">
        <v>2.46E-2</v>
      </c>
      <c r="H104" s="38">
        <v>560</v>
      </c>
      <c r="I104" s="40">
        <v>22193</v>
      </c>
      <c r="J104" s="38">
        <v>3413</v>
      </c>
    </row>
    <row r="105" spans="1:10" x14ac:dyDescent="0.25">
      <c r="A105" s="35" t="s">
        <v>193</v>
      </c>
      <c r="B105" s="36" t="s">
        <v>232</v>
      </c>
      <c r="C105" s="36" t="s">
        <v>233</v>
      </c>
      <c r="D105" s="37">
        <v>12068</v>
      </c>
      <c r="E105" s="38">
        <v>3524</v>
      </c>
      <c r="F105" s="38">
        <v>15592</v>
      </c>
      <c r="G105" s="39">
        <v>2.46E-2</v>
      </c>
      <c r="H105" s="38">
        <v>384</v>
      </c>
      <c r="I105" s="40">
        <v>15208</v>
      </c>
      <c r="J105" s="38">
        <v>2339</v>
      </c>
    </row>
    <row r="106" spans="1:10" x14ac:dyDescent="0.25">
      <c r="A106" s="41" t="s">
        <v>193</v>
      </c>
      <c r="B106" s="36" t="s">
        <v>234</v>
      </c>
      <c r="C106" s="36" t="s">
        <v>235</v>
      </c>
      <c r="D106" s="37">
        <v>41548</v>
      </c>
      <c r="E106" s="38">
        <v>7425</v>
      </c>
      <c r="F106" s="38">
        <v>48973</v>
      </c>
      <c r="G106" s="39">
        <v>2.46E-2</v>
      </c>
      <c r="H106" s="38">
        <v>1205</v>
      </c>
      <c r="I106" s="40">
        <v>47768</v>
      </c>
      <c r="J106" s="38">
        <v>7346</v>
      </c>
    </row>
    <row r="107" spans="1:10" x14ac:dyDescent="0.25">
      <c r="A107" s="41" t="s">
        <v>193</v>
      </c>
      <c r="B107" s="36" t="s">
        <v>236</v>
      </c>
      <c r="C107" s="36" t="s">
        <v>237</v>
      </c>
      <c r="D107" s="37">
        <v>8158</v>
      </c>
      <c r="E107" s="38">
        <v>2324</v>
      </c>
      <c r="F107" s="38">
        <v>10482</v>
      </c>
      <c r="G107" s="39">
        <v>2.46E-2</v>
      </c>
      <c r="H107" s="38">
        <v>258</v>
      </c>
      <c r="I107" s="40">
        <v>10224</v>
      </c>
      <c r="J107" s="38">
        <v>1572</v>
      </c>
    </row>
    <row r="108" spans="1:10" x14ac:dyDescent="0.25">
      <c r="A108" s="41" t="s">
        <v>193</v>
      </c>
      <c r="B108" s="36" t="s">
        <v>238</v>
      </c>
      <c r="C108" s="36" t="s">
        <v>239</v>
      </c>
      <c r="D108" s="37">
        <v>29031</v>
      </c>
      <c r="E108" s="38">
        <v>4801</v>
      </c>
      <c r="F108" s="38">
        <v>33832</v>
      </c>
      <c r="G108" s="39">
        <v>2.46E-2</v>
      </c>
      <c r="H108" s="38">
        <v>832</v>
      </c>
      <c r="I108" s="40">
        <v>33000</v>
      </c>
      <c r="J108" s="38">
        <v>5075</v>
      </c>
    </row>
    <row r="109" spans="1:10" x14ac:dyDescent="0.25">
      <c r="A109" s="35" t="s">
        <v>193</v>
      </c>
      <c r="B109" s="36" t="s">
        <v>240</v>
      </c>
      <c r="C109" s="36" t="s">
        <v>241</v>
      </c>
      <c r="D109" s="37">
        <v>23941</v>
      </c>
      <c r="E109" s="38">
        <v>2437</v>
      </c>
      <c r="F109" s="38">
        <v>26378</v>
      </c>
      <c r="G109" s="39">
        <v>2.46E-2</v>
      </c>
      <c r="H109" s="38">
        <v>649</v>
      </c>
      <c r="I109" s="40">
        <v>25729</v>
      </c>
      <c r="J109" s="38">
        <v>3957</v>
      </c>
    </row>
    <row r="110" spans="1:10" x14ac:dyDescent="0.25">
      <c r="A110" s="35" t="s">
        <v>193</v>
      </c>
      <c r="B110" s="36" t="s">
        <v>242</v>
      </c>
      <c r="C110" s="36" t="s">
        <v>243</v>
      </c>
      <c r="D110" s="37">
        <v>9477</v>
      </c>
      <c r="E110" s="38">
        <v>2061</v>
      </c>
      <c r="F110" s="38">
        <v>11538</v>
      </c>
      <c r="G110" s="39">
        <v>2.46E-2</v>
      </c>
      <c r="H110" s="38">
        <v>284</v>
      </c>
      <c r="I110" s="40">
        <v>11254</v>
      </c>
      <c r="J110" s="38">
        <v>1731</v>
      </c>
    </row>
    <row r="111" spans="1:10" x14ac:dyDescent="0.25">
      <c r="A111" s="41" t="s">
        <v>193</v>
      </c>
      <c r="B111" s="36" t="s">
        <v>244</v>
      </c>
      <c r="C111" s="36" t="s">
        <v>245</v>
      </c>
      <c r="D111" s="37">
        <v>15355</v>
      </c>
      <c r="E111" s="38">
        <v>4127</v>
      </c>
      <c r="F111" s="38">
        <v>19482</v>
      </c>
      <c r="G111" s="39">
        <v>2.46E-2</v>
      </c>
      <c r="H111" s="38">
        <v>479</v>
      </c>
      <c r="I111" s="40">
        <v>19003</v>
      </c>
      <c r="J111" s="38">
        <v>2922</v>
      </c>
    </row>
    <row r="112" spans="1:10" x14ac:dyDescent="0.25">
      <c r="A112" s="41" t="s">
        <v>193</v>
      </c>
      <c r="B112" s="36" t="s">
        <v>246</v>
      </c>
      <c r="C112" s="36" t="s">
        <v>247</v>
      </c>
      <c r="D112" s="37">
        <v>18718</v>
      </c>
      <c r="E112" s="38">
        <v>3262</v>
      </c>
      <c r="F112" s="38">
        <v>21980</v>
      </c>
      <c r="G112" s="39">
        <v>2.46E-2</v>
      </c>
      <c r="H112" s="38">
        <v>541</v>
      </c>
      <c r="I112" s="40">
        <v>21439</v>
      </c>
      <c r="J112" s="38">
        <v>3297</v>
      </c>
    </row>
    <row r="113" spans="1:10" x14ac:dyDescent="0.25">
      <c r="A113" s="41" t="s">
        <v>193</v>
      </c>
      <c r="B113" s="36" t="s">
        <v>248</v>
      </c>
      <c r="C113" s="36" t="s">
        <v>249</v>
      </c>
      <c r="D113" s="37">
        <v>38265</v>
      </c>
      <c r="E113" s="38">
        <v>6786</v>
      </c>
      <c r="F113" s="38">
        <v>45051</v>
      </c>
      <c r="G113" s="39">
        <v>2.46E-2</v>
      </c>
      <c r="H113" s="38">
        <v>1108</v>
      </c>
      <c r="I113" s="40">
        <v>43943</v>
      </c>
      <c r="J113" s="38">
        <v>6758</v>
      </c>
    </row>
    <row r="114" spans="1:10" x14ac:dyDescent="0.25">
      <c r="A114" s="41" t="s">
        <v>193</v>
      </c>
      <c r="B114" s="36" t="s">
        <v>250</v>
      </c>
      <c r="C114" s="36" t="s">
        <v>251</v>
      </c>
      <c r="D114" s="37">
        <v>24817</v>
      </c>
      <c r="E114" s="38">
        <v>3751</v>
      </c>
      <c r="F114" s="38">
        <v>28568</v>
      </c>
      <c r="G114" s="39">
        <v>2.46E-2</v>
      </c>
      <c r="H114" s="38">
        <v>703</v>
      </c>
      <c r="I114" s="40">
        <v>27865</v>
      </c>
      <c r="J114" s="38">
        <v>4285</v>
      </c>
    </row>
    <row r="115" spans="1:10" x14ac:dyDescent="0.25">
      <c r="A115" s="35" t="s">
        <v>193</v>
      </c>
      <c r="B115" s="36" t="s">
        <v>252</v>
      </c>
      <c r="C115" s="36" t="s">
        <v>253</v>
      </c>
      <c r="D115" s="37">
        <v>20958</v>
      </c>
      <c r="E115" s="38">
        <v>4801</v>
      </c>
      <c r="F115" s="38">
        <v>25759</v>
      </c>
      <c r="G115" s="39">
        <v>2.46E-2</v>
      </c>
      <c r="H115" s="38">
        <v>634</v>
      </c>
      <c r="I115" s="40">
        <v>25125</v>
      </c>
      <c r="J115" s="38">
        <v>3864</v>
      </c>
    </row>
    <row r="116" spans="1:10" x14ac:dyDescent="0.25">
      <c r="A116" s="41" t="s">
        <v>193</v>
      </c>
      <c r="B116" s="36" t="s">
        <v>254</v>
      </c>
      <c r="C116" s="36" t="s">
        <v>255</v>
      </c>
      <c r="D116" s="37">
        <v>86226</v>
      </c>
      <c r="E116" s="38">
        <v>15076</v>
      </c>
      <c r="F116" s="38">
        <v>101302</v>
      </c>
      <c r="G116" s="39">
        <v>2.46E-2</v>
      </c>
      <c r="H116" s="38">
        <v>2492</v>
      </c>
      <c r="I116" s="40">
        <v>98810</v>
      </c>
      <c r="J116" s="38">
        <v>15195</v>
      </c>
    </row>
    <row r="117" spans="1:10" x14ac:dyDescent="0.25">
      <c r="A117" s="35" t="s">
        <v>193</v>
      </c>
      <c r="B117" s="36" t="s">
        <v>256</v>
      </c>
      <c r="C117" s="36" t="s">
        <v>257</v>
      </c>
      <c r="D117" s="37">
        <v>46546</v>
      </c>
      <c r="E117" s="38">
        <v>6863</v>
      </c>
      <c r="F117" s="38">
        <v>53409</v>
      </c>
      <c r="G117" s="39">
        <v>2.46E-2</v>
      </c>
      <c r="H117" s="38">
        <v>1314</v>
      </c>
      <c r="I117" s="40">
        <v>52095</v>
      </c>
      <c r="J117" s="38">
        <v>8011</v>
      </c>
    </row>
    <row r="118" spans="1:10" x14ac:dyDescent="0.25">
      <c r="A118" s="35" t="s">
        <v>193</v>
      </c>
      <c r="B118" s="36" t="s">
        <v>258</v>
      </c>
      <c r="C118" s="36" t="s">
        <v>259</v>
      </c>
      <c r="D118" s="37">
        <v>111747</v>
      </c>
      <c r="E118" s="38">
        <v>34537</v>
      </c>
      <c r="F118" s="38">
        <v>146284</v>
      </c>
      <c r="G118" s="39">
        <v>2.46E-2</v>
      </c>
      <c r="H118" s="38">
        <v>3599</v>
      </c>
      <c r="I118" s="40">
        <v>142685</v>
      </c>
      <c r="J118" s="38">
        <v>21943</v>
      </c>
    </row>
    <row r="119" spans="1:10" x14ac:dyDescent="0.25">
      <c r="A119" s="35" t="s">
        <v>193</v>
      </c>
      <c r="B119" s="36" t="s">
        <v>260</v>
      </c>
      <c r="C119" s="36" t="s">
        <v>261</v>
      </c>
      <c r="D119" s="37">
        <v>5306</v>
      </c>
      <c r="E119" s="38">
        <v>938</v>
      </c>
      <c r="F119" s="38">
        <v>6244</v>
      </c>
      <c r="G119" s="39">
        <v>2.46E-2</v>
      </c>
      <c r="H119" s="38">
        <v>154</v>
      </c>
      <c r="I119" s="40">
        <v>6090</v>
      </c>
      <c r="J119" s="38">
        <v>937</v>
      </c>
    </row>
    <row r="120" spans="1:10" x14ac:dyDescent="0.25">
      <c r="A120" s="41" t="s">
        <v>193</v>
      </c>
      <c r="B120" s="36" t="s">
        <v>262</v>
      </c>
      <c r="C120" s="36" t="s">
        <v>263</v>
      </c>
      <c r="D120" s="37">
        <v>6878</v>
      </c>
      <c r="E120" s="38">
        <v>675</v>
      </c>
      <c r="F120" s="38">
        <v>7553</v>
      </c>
      <c r="G120" s="39">
        <v>2.46E-2</v>
      </c>
      <c r="H120" s="38">
        <v>186</v>
      </c>
      <c r="I120" s="40">
        <v>7367</v>
      </c>
      <c r="J120" s="38">
        <v>1133</v>
      </c>
    </row>
    <row r="121" spans="1:10" x14ac:dyDescent="0.25">
      <c r="A121" s="41" t="s">
        <v>193</v>
      </c>
      <c r="B121" s="36" t="s">
        <v>264</v>
      </c>
      <c r="C121" s="36" t="s">
        <v>265</v>
      </c>
      <c r="D121" s="37">
        <v>33266</v>
      </c>
      <c r="E121" s="38">
        <v>6936</v>
      </c>
      <c r="F121" s="38">
        <v>40202</v>
      </c>
      <c r="G121" s="39">
        <v>2.46E-2</v>
      </c>
      <c r="H121" s="38">
        <v>989</v>
      </c>
      <c r="I121" s="40">
        <v>39213</v>
      </c>
      <c r="J121" s="38">
        <v>6030</v>
      </c>
    </row>
    <row r="122" spans="1:10" x14ac:dyDescent="0.25">
      <c r="A122" s="41" t="s">
        <v>193</v>
      </c>
      <c r="B122" s="36" t="s">
        <v>266</v>
      </c>
      <c r="C122" s="36" t="s">
        <v>267</v>
      </c>
      <c r="D122" s="37">
        <v>72698</v>
      </c>
      <c r="E122" s="38">
        <v>14813</v>
      </c>
      <c r="F122" s="38">
        <v>87511</v>
      </c>
      <c r="G122" s="39">
        <v>2.46E-2</v>
      </c>
      <c r="H122" s="38">
        <v>2153</v>
      </c>
      <c r="I122" s="40">
        <v>85358</v>
      </c>
      <c r="J122" s="38">
        <v>13127</v>
      </c>
    </row>
    <row r="123" spans="1:10" ht="15.75" thickBot="1" x14ac:dyDescent="0.3">
      <c r="A123" s="63" t="s">
        <v>193</v>
      </c>
      <c r="B123" s="64" t="s">
        <v>268</v>
      </c>
      <c r="C123" s="64" t="s">
        <v>269</v>
      </c>
      <c r="D123" s="37">
        <v>13356</v>
      </c>
      <c r="E123" s="38">
        <v>1988</v>
      </c>
      <c r="F123" s="38">
        <v>15344</v>
      </c>
      <c r="G123" s="39">
        <v>2.46E-2</v>
      </c>
      <c r="H123" s="38">
        <v>377</v>
      </c>
      <c r="I123" s="40">
        <v>14967</v>
      </c>
      <c r="J123" s="38">
        <v>2302</v>
      </c>
    </row>
    <row r="124" spans="1:10" ht="15.75" thickBot="1" x14ac:dyDescent="0.3">
      <c r="A124" s="48"/>
      <c r="B124" s="49"/>
      <c r="C124" s="50" t="s">
        <v>270</v>
      </c>
      <c r="D124" s="66">
        <f>SUM(D86:D123)</f>
        <v>1277541</v>
      </c>
      <c r="E124" s="51">
        <f t="shared" ref="E124:F124" si="6">SUM(E86:E123)</f>
        <v>257248</v>
      </c>
      <c r="F124" s="51">
        <f t="shared" si="6"/>
        <v>1534789</v>
      </c>
      <c r="G124" s="65">
        <v>0</v>
      </c>
      <c r="H124" s="51">
        <f t="shared" ref="H124:J124" si="7">SUM(H86:H123)</f>
        <v>37756</v>
      </c>
      <c r="I124" s="53">
        <f t="shared" si="7"/>
        <v>1497033</v>
      </c>
      <c r="J124" s="51">
        <f t="shared" si="7"/>
        <v>230221</v>
      </c>
    </row>
    <row r="125" spans="1:10" x14ac:dyDescent="0.25">
      <c r="A125" s="54" t="s">
        <v>271</v>
      </c>
      <c r="B125" s="55" t="s">
        <v>272</v>
      </c>
      <c r="C125" s="55" t="s">
        <v>273</v>
      </c>
      <c r="D125" s="67">
        <v>9353</v>
      </c>
      <c r="E125" s="38">
        <v>1463</v>
      </c>
      <c r="F125" s="38">
        <v>10816</v>
      </c>
      <c r="G125" s="39">
        <v>1.29E-2</v>
      </c>
      <c r="H125" s="38">
        <v>140</v>
      </c>
      <c r="I125" s="40">
        <v>10676</v>
      </c>
      <c r="J125" s="38">
        <v>1622</v>
      </c>
    </row>
    <row r="126" spans="1:10" x14ac:dyDescent="0.25">
      <c r="A126" s="41" t="s">
        <v>271</v>
      </c>
      <c r="B126" s="36" t="s">
        <v>274</v>
      </c>
      <c r="C126" s="36" t="s">
        <v>275</v>
      </c>
      <c r="D126" s="37">
        <v>30071</v>
      </c>
      <c r="E126" s="38">
        <v>2623</v>
      </c>
      <c r="F126" s="38">
        <v>32694</v>
      </c>
      <c r="G126" s="39">
        <v>1.29E-2</v>
      </c>
      <c r="H126" s="38">
        <v>422</v>
      </c>
      <c r="I126" s="40">
        <v>32272</v>
      </c>
      <c r="J126" s="38">
        <v>4904</v>
      </c>
    </row>
    <row r="127" spans="1:10" x14ac:dyDescent="0.25">
      <c r="A127" s="41" t="s">
        <v>271</v>
      </c>
      <c r="B127" s="36" t="s">
        <v>276</v>
      </c>
      <c r="C127" s="36" t="s">
        <v>277</v>
      </c>
      <c r="D127" s="37">
        <v>8082</v>
      </c>
      <c r="E127" s="38">
        <v>1014</v>
      </c>
      <c r="F127" s="38">
        <v>9096</v>
      </c>
      <c r="G127" s="39">
        <v>1.29E-2</v>
      </c>
      <c r="H127" s="38">
        <v>117</v>
      </c>
      <c r="I127" s="40">
        <v>8979</v>
      </c>
      <c r="J127" s="38">
        <v>1364</v>
      </c>
    </row>
    <row r="128" spans="1:10" x14ac:dyDescent="0.25">
      <c r="A128" s="58" t="s">
        <v>271</v>
      </c>
      <c r="B128" s="44" t="s">
        <v>278</v>
      </c>
      <c r="C128" s="44" t="s">
        <v>279</v>
      </c>
      <c r="D128" s="37">
        <v>176751</v>
      </c>
      <c r="E128" s="38">
        <v>27561</v>
      </c>
      <c r="F128" s="38">
        <v>204312</v>
      </c>
      <c r="G128" s="39">
        <v>1.29E-2</v>
      </c>
      <c r="H128" s="38">
        <v>2636</v>
      </c>
      <c r="I128" s="40">
        <v>201676</v>
      </c>
      <c r="J128" s="38">
        <v>30647</v>
      </c>
    </row>
    <row r="129" spans="1:10" x14ac:dyDescent="0.25">
      <c r="A129" s="58" t="s">
        <v>271</v>
      </c>
      <c r="B129" s="44" t="s">
        <v>280</v>
      </c>
      <c r="C129" s="44" t="s">
        <v>281</v>
      </c>
      <c r="D129" s="37">
        <v>15683</v>
      </c>
      <c r="E129" s="38">
        <v>2587</v>
      </c>
      <c r="F129" s="38">
        <v>18270</v>
      </c>
      <c r="G129" s="39">
        <v>1.29E-2</v>
      </c>
      <c r="H129" s="38">
        <v>236</v>
      </c>
      <c r="I129" s="40">
        <v>18034</v>
      </c>
      <c r="J129" s="38">
        <v>2741</v>
      </c>
    </row>
    <row r="130" spans="1:10" x14ac:dyDescent="0.25">
      <c r="A130" s="57" t="s">
        <v>271</v>
      </c>
      <c r="B130" s="44" t="s">
        <v>282</v>
      </c>
      <c r="C130" s="44" t="s">
        <v>283</v>
      </c>
      <c r="D130" s="37">
        <v>33234</v>
      </c>
      <c r="E130" s="38">
        <v>6600</v>
      </c>
      <c r="F130" s="38">
        <v>39834</v>
      </c>
      <c r="G130" s="39">
        <v>1.29E-2</v>
      </c>
      <c r="H130" s="38">
        <v>514</v>
      </c>
      <c r="I130" s="40">
        <v>39320</v>
      </c>
      <c r="J130" s="38">
        <v>5975</v>
      </c>
    </row>
    <row r="131" spans="1:10" x14ac:dyDescent="0.25">
      <c r="A131" s="58" t="s">
        <v>271</v>
      </c>
      <c r="B131" s="44" t="s">
        <v>284</v>
      </c>
      <c r="C131" s="44" t="s">
        <v>285</v>
      </c>
      <c r="D131" s="37">
        <v>63793</v>
      </c>
      <c r="E131" s="38">
        <v>7611</v>
      </c>
      <c r="F131" s="38">
        <v>71404</v>
      </c>
      <c r="G131" s="39">
        <v>1.29E-2</v>
      </c>
      <c r="H131" s="38">
        <v>921</v>
      </c>
      <c r="I131" s="40">
        <v>70483</v>
      </c>
      <c r="J131" s="38">
        <v>10711</v>
      </c>
    </row>
    <row r="132" spans="1:10" x14ac:dyDescent="0.25">
      <c r="A132" s="58" t="s">
        <v>271</v>
      </c>
      <c r="B132" s="44" t="s">
        <v>286</v>
      </c>
      <c r="C132" s="44" t="s">
        <v>287</v>
      </c>
      <c r="D132" s="37">
        <v>152462</v>
      </c>
      <c r="E132" s="38">
        <v>34048</v>
      </c>
      <c r="F132" s="38">
        <v>186510</v>
      </c>
      <c r="G132" s="39">
        <v>1.29E-2</v>
      </c>
      <c r="H132" s="38">
        <v>2406</v>
      </c>
      <c r="I132" s="40">
        <v>184104</v>
      </c>
      <c r="J132" s="38">
        <v>27977</v>
      </c>
    </row>
    <row r="133" spans="1:10" x14ac:dyDescent="0.25">
      <c r="A133" s="58" t="s">
        <v>271</v>
      </c>
      <c r="B133" s="44" t="s">
        <v>288</v>
      </c>
      <c r="C133" s="44" t="s">
        <v>289</v>
      </c>
      <c r="D133" s="37">
        <v>29791</v>
      </c>
      <c r="E133" s="38">
        <v>8100</v>
      </c>
      <c r="F133" s="38">
        <v>37891</v>
      </c>
      <c r="G133" s="39">
        <v>1.29E-2</v>
      </c>
      <c r="H133" s="38">
        <v>489</v>
      </c>
      <c r="I133" s="40">
        <v>37402</v>
      </c>
      <c r="J133" s="38">
        <v>5684</v>
      </c>
    </row>
    <row r="134" spans="1:10" x14ac:dyDescent="0.25">
      <c r="A134" s="60" t="s">
        <v>271</v>
      </c>
      <c r="B134" s="61" t="s">
        <v>290</v>
      </c>
      <c r="C134" s="61" t="s">
        <v>32</v>
      </c>
      <c r="D134" s="37">
        <v>646187</v>
      </c>
      <c r="E134" s="38">
        <v>142122</v>
      </c>
      <c r="F134" s="38">
        <v>788309</v>
      </c>
      <c r="G134" s="39">
        <v>1.29E-2</v>
      </c>
      <c r="H134" s="38">
        <v>10169</v>
      </c>
      <c r="I134" s="40">
        <v>778140</v>
      </c>
      <c r="J134" s="62">
        <v>118246</v>
      </c>
    </row>
    <row r="135" spans="1:10" x14ac:dyDescent="0.25">
      <c r="A135" s="35" t="s">
        <v>271</v>
      </c>
      <c r="B135" s="36" t="s">
        <v>291</v>
      </c>
      <c r="C135" s="36" t="s">
        <v>292</v>
      </c>
      <c r="D135" s="37">
        <v>8505</v>
      </c>
      <c r="E135" s="38">
        <v>1726</v>
      </c>
      <c r="F135" s="38">
        <v>10231</v>
      </c>
      <c r="G135" s="39">
        <v>1.29E-2</v>
      </c>
      <c r="H135" s="38">
        <v>132</v>
      </c>
      <c r="I135" s="40">
        <v>10099</v>
      </c>
      <c r="J135" s="38">
        <v>1535</v>
      </c>
    </row>
    <row r="136" spans="1:10" x14ac:dyDescent="0.25">
      <c r="A136" s="41" t="s">
        <v>271</v>
      </c>
      <c r="B136" s="36" t="s">
        <v>293</v>
      </c>
      <c r="C136" s="36" t="s">
        <v>294</v>
      </c>
      <c r="D136" s="37">
        <v>21626</v>
      </c>
      <c r="E136" s="38">
        <v>2999</v>
      </c>
      <c r="F136" s="38">
        <v>24625</v>
      </c>
      <c r="G136" s="39">
        <v>1.29E-2</v>
      </c>
      <c r="H136" s="38">
        <v>318</v>
      </c>
      <c r="I136" s="40">
        <v>24307</v>
      </c>
      <c r="J136" s="38">
        <v>3694</v>
      </c>
    </row>
    <row r="137" spans="1:10" x14ac:dyDescent="0.25">
      <c r="A137" s="41" t="s">
        <v>271</v>
      </c>
      <c r="B137" s="36" t="s">
        <v>295</v>
      </c>
      <c r="C137" s="36" t="s">
        <v>296</v>
      </c>
      <c r="D137" s="37">
        <v>22633</v>
      </c>
      <c r="E137" s="38">
        <v>3411</v>
      </c>
      <c r="F137" s="38">
        <v>26044</v>
      </c>
      <c r="G137" s="39">
        <v>1.29E-2</v>
      </c>
      <c r="H137" s="38">
        <v>336</v>
      </c>
      <c r="I137" s="40">
        <v>25708</v>
      </c>
      <c r="J137" s="38">
        <v>3907</v>
      </c>
    </row>
    <row r="138" spans="1:10" x14ac:dyDescent="0.25">
      <c r="A138" s="35" t="s">
        <v>271</v>
      </c>
      <c r="B138" s="36" t="s">
        <v>297</v>
      </c>
      <c r="C138" s="36" t="s">
        <v>298</v>
      </c>
      <c r="D138" s="37">
        <v>28272</v>
      </c>
      <c r="E138" s="38">
        <v>4276</v>
      </c>
      <c r="F138" s="38">
        <v>32548</v>
      </c>
      <c r="G138" s="39">
        <v>1.29E-2</v>
      </c>
      <c r="H138" s="38">
        <v>420</v>
      </c>
      <c r="I138" s="40">
        <v>32128</v>
      </c>
      <c r="J138" s="38">
        <v>4882</v>
      </c>
    </row>
    <row r="139" spans="1:10" x14ac:dyDescent="0.25">
      <c r="A139" s="41" t="s">
        <v>271</v>
      </c>
      <c r="B139" s="36" t="s">
        <v>299</v>
      </c>
      <c r="C139" s="36" t="s">
        <v>300</v>
      </c>
      <c r="D139" s="37">
        <v>55475</v>
      </c>
      <c r="E139" s="38">
        <v>11212</v>
      </c>
      <c r="F139" s="38">
        <v>66687</v>
      </c>
      <c r="G139" s="39">
        <v>1.29E-2</v>
      </c>
      <c r="H139" s="38">
        <v>860</v>
      </c>
      <c r="I139" s="40">
        <v>65827</v>
      </c>
      <c r="J139" s="38">
        <v>10003</v>
      </c>
    </row>
    <row r="140" spans="1:10" x14ac:dyDescent="0.25">
      <c r="A140" s="41" t="s">
        <v>271</v>
      </c>
      <c r="B140" s="36" t="s">
        <v>301</v>
      </c>
      <c r="C140" s="36" t="s">
        <v>302</v>
      </c>
      <c r="D140" s="37">
        <v>195182</v>
      </c>
      <c r="E140" s="38">
        <v>38437</v>
      </c>
      <c r="F140" s="38">
        <v>233619</v>
      </c>
      <c r="G140" s="39">
        <v>1.29E-2</v>
      </c>
      <c r="H140" s="38">
        <v>3014</v>
      </c>
      <c r="I140" s="40">
        <v>230605</v>
      </c>
      <c r="J140" s="38">
        <v>35043</v>
      </c>
    </row>
    <row r="141" spans="1:10" x14ac:dyDescent="0.25">
      <c r="A141" s="35" t="s">
        <v>271</v>
      </c>
      <c r="B141" s="36" t="s">
        <v>303</v>
      </c>
      <c r="C141" s="36" t="s">
        <v>304</v>
      </c>
      <c r="D141" s="37">
        <v>20974</v>
      </c>
      <c r="E141" s="38">
        <v>4462</v>
      </c>
      <c r="F141" s="38">
        <v>25436</v>
      </c>
      <c r="G141" s="39">
        <v>1.29E-2</v>
      </c>
      <c r="H141" s="38">
        <v>328</v>
      </c>
      <c r="I141" s="40">
        <v>25108</v>
      </c>
      <c r="J141" s="38">
        <v>3815</v>
      </c>
    </row>
    <row r="142" spans="1:10" x14ac:dyDescent="0.25">
      <c r="A142" s="41" t="s">
        <v>271</v>
      </c>
      <c r="B142" s="36" t="s">
        <v>305</v>
      </c>
      <c r="C142" s="36" t="s">
        <v>306</v>
      </c>
      <c r="D142" s="37">
        <v>125203</v>
      </c>
      <c r="E142" s="38">
        <v>12525</v>
      </c>
      <c r="F142" s="38">
        <v>137728</v>
      </c>
      <c r="G142" s="39">
        <v>1.29E-2</v>
      </c>
      <c r="H142" s="38">
        <v>1777</v>
      </c>
      <c r="I142" s="40">
        <v>135951</v>
      </c>
      <c r="J142" s="38">
        <v>20659</v>
      </c>
    </row>
    <row r="143" spans="1:10" x14ac:dyDescent="0.25">
      <c r="A143" s="41" t="s">
        <v>271</v>
      </c>
      <c r="B143" s="36" t="s">
        <v>307</v>
      </c>
      <c r="C143" s="36" t="s">
        <v>308</v>
      </c>
      <c r="D143" s="37">
        <v>213504</v>
      </c>
      <c r="E143" s="38">
        <v>9001</v>
      </c>
      <c r="F143" s="38">
        <v>222505</v>
      </c>
      <c r="G143" s="39">
        <v>1.29E-2</v>
      </c>
      <c r="H143" s="38">
        <v>2870</v>
      </c>
      <c r="I143" s="40">
        <v>219635</v>
      </c>
      <c r="J143" s="38">
        <v>33376</v>
      </c>
    </row>
    <row r="144" spans="1:10" x14ac:dyDescent="0.25">
      <c r="A144" s="41" t="s">
        <v>271</v>
      </c>
      <c r="B144" s="36" t="s">
        <v>309</v>
      </c>
      <c r="C144" s="36" t="s">
        <v>310</v>
      </c>
      <c r="D144" s="37">
        <v>49685</v>
      </c>
      <c r="E144" s="38">
        <v>14736</v>
      </c>
      <c r="F144" s="38">
        <v>64421</v>
      </c>
      <c r="G144" s="39">
        <v>1.29E-2</v>
      </c>
      <c r="H144" s="38">
        <v>831</v>
      </c>
      <c r="I144" s="40">
        <v>63590</v>
      </c>
      <c r="J144" s="38">
        <v>9663</v>
      </c>
    </row>
    <row r="145" spans="1:10" ht="15.75" thickBot="1" x14ac:dyDescent="0.3">
      <c r="A145" s="63" t="s">
        <v>271</v>
      </c>
      <c r="B145" s="64" t="s">
        <v>311</v>
      </c>
      <c r="C145" s="64" t="s">
        <v>312</v>
      </c>
      <c r="D145" s="37">
        <v>33726</v>
      </c>
      <c r="E145" s="38">
        <v>5323</v>
      </c>
      <c r="F145" s="38">
        <v>39049</v>
      </c>
      <c r="G145" s="39">
        <v>1.29E-2</v>
      </c>
      <c r="H145" s="38">
        <v>504</v>
      </c>
      <c r="I145" s="40">
        <v>38545</v>
      </c>
      <c r="J145" s="38">
        <v>5857</v>
      </c>
    </row>
    <row r="146" spans="1:10" ht="15.75" thickBot="1" x14ac:dyDescent="0.3">
      <c r="A146" s="48"/>
      <c r="B146" s="49"/>
      <c r="C146" s="49" t="s">
        <v>313</v>
      </c>
      <c r="D146" s="68">
        <f>SUM(D125:D145)</f>
        <v>1940192</v>
      </c>
      <c r="E146" s="51">
        <f t="shared" ref="E146:F146" si="8">SUM(E125:E145)</f>
        <v>341837</v>
      </c>
      <c r="F146" s="51">
        <f t="shared" si="8"/>
        <v>2282029</v>
      </c>
      <c r="G146" s="65">
        <v>0</v>
      </c>
      <c r="H146" s="51">
        <f t="shared" ref="H146:J146" si="9">SUM(H125:H145)</f>
        <v>29440</v>
      </c>
      <c r="I146" s="53">
        <f t="shared" si="9"/>
        <v>2252589</v>
      </c>
      <c r="J146" s="51">
        <f t="shared" si="9"/>
        <v>342305</v>
      </c>
    </row>
    <row r="147" spans="1:10" x14ac:dyDescent="0.25">
      <c r="A147" s="54" t="s">
        <v>314</v>
      </c>
      <c r="B147" s="55" t="s">
        <v>315</v>
      </c>
      <c r="C147" s="55" t="s">
        <v>316</v>
      </c>
      <c r="D147" s="37">
        <v>21518</v>
      </c>
      <c r="E147" s="38">
        <v>2175</v>
      </c>
      <c r="F147" s="38">
        <v>23693</v>
      </c>
      <c r="G147" s="39">
        <v>1.15E-2</v>
      </c>
      <c r="H147" s="38">
        <v>272</v>
      </c>
      <c r="I147" s="40">
        <v>23421</v>
      </c>
      <c r="J147" s="38">
        <v>3554</v>
      </c>
    </row>
    <row r="148" spans="1:10" x14ac:dyDescent="0.25">
      <c r="A148" s="35" t="s">
        <v>314</v>
      </c>
      <c r="B148" s="36" t="s">
        <v>317</v>
      </c>
      <c r="C148" s="36" t="s">
        <v>318</v>
      </c>
      <c r="D148" s="37">
        <v>53160</v>
      </c>
      <c r="E148" s="38">
        <v>8362</v>
      </c>
      <c r="F148" s="38">
        <v>61522</v>
      </c>
      <c r="G148" s="39">
        <v>1.15E-2</v>
      </c>
      <c r="H148" s="38">
        <v>708</v>
      </c>
      <c r="I148" s="40">
        <v>60814</v>
      </c>
      <c r="J148" s="38">
        <v>9228</v>
      </c>
    </row>
    <row r="149" spans="1:10" x14ac:dyDescent="0.25">
      <c r="A149" s="41" t="s">
        <v>314</v>
      </c>
      <c r="B149" s="36" t="s">
        <v>319</v>
      </c>
      <c r="C149" s="36" t="s">
        <v>320</v>
      </c>
      <c r="D149" s="37">
        <v>18878</v>
      </c>
      <c r="E149" s="38">
        <v>3751</v>
      </c>
      <c r="F149" s="38">
        <v>22629</v>
      </c>
      <c r="G149" s="39">
        <v>1.15E-2</v>
      </c>
      <c r="H149" s="38">
        <v>260</v>
      </c>
      <c r="I149" s="40">
        <v>22369</v>
      </c>
      <c r="J149" s="38">
        <v>3394</v>
      </c>
    </row>
    <row r="150" spans="1:10" x14ac:dyDescent="0.25">
      <c r="A150" s="41" t="s">
        <v>314</v>
      </c>
      <c r="B150" s="36" t="s">
        <v>321</v>
      </c>
      <c r="C150" s="36" t="s">
        <v>322</v>
      </c>
      <c r="D150" s="37">
        <v>66376</v>
      </c>
      <c r="E150" s="38">
        <v>5925</v>
      </c>
      <c r="F150" s="38">
        <v>72301</v>
      </c>
      <c r="G150" s="39">
        <v>1.15E-2</v>
      </c>
      <c r="H150" s="38">
        <v>831</v>
      </c>
      <c r="I150" s="40">
        <v>71470</v>
      </c>
      <c r="J150" s="38">
        <v>10845</v>
      </c>
    </row>
    <row r="151" spans="1:10" x14ac:dyDescent="0.25">
      <c r="A151" s="57" t="s">
        <v>314</v>
      </c>
      <c r="B151" s="44" t="s">
        <v>323</v>
      </c>
      <c r="C151" s="44" t="s">
        <v>324</v>
      </c>
      <c r="D151" s="37">
        <v>723779</v>
      </c>
      <c r="E151" s="38">
        <v>158734</v>
      </c>
      <c r="F151" s="38">
        <v>882513</v>
      </c>
      <c r="G151" s="39">
        <v>1.15E-2</v>
      </c>
      <c r="H151" s="38">
        <v>10149</v>
      </c>
      <c r="I151" s="40">
        <v>872364</v>
      </c>
      <c r="J151" s="38">
        <v>132377</v>
      </c>
    </row>
    <row r="152" spans="1:10" x14ac:dyDescent="0.25">
      <c r="A152" s="35" t="s">
        <v>314</v>
      </c>
      <c r="B152" s="36" t="s">
        <v>325</v>
      </c>
      <c r="C152" s="36" t="s">
        <v>326</v>
      </c>
      <c r="D152" s="37">
        <v>51461</v>
      </c>
      <c r="E152" s="38">
        <v>4236</v>
      </c>
      <c r="F152" s="38">
        <v>55697</v>
      </c>
      <c r="G152" s="39">
        <v>1.15E-2</v>
      </c>
      <c r="H152" s="38">
        <v>641</v>
      </c>
      <c r="I152" s="40">
        <v>55056</v>
      </c>
      <c r="J152" s="38">
        <v>8355</v>
      </c>
    </row>
    <row r="153" spans="1:10" x14ac:dyDescent="0.25">
      <c r="A153" s="41" t="s">
        <v>314</v>
      </c>
      <c r="B153" s="36" t="s">
        <v>327</v>
      </c>
      <c r="C153" s="36" t="s">
        <v>328</v>
      </c>
      <c r="D153" s="37">
        <v>19274</v>
      </c>
      <c r="E153" s="38">
        <v>2251</v>
      </c>
      <c r="F153" s="38">
        <v>21525</v>
      </c>
      <c r="G153" s="39">
        <v>1.15E-2</v>
      </c>
      <c r="H153" s="38">
        <v>248</v>
      </c>
      <c r="I153" s="40">
        <v>21277</v>
      </c>
      <c r="J153" s="38">
        <v>3229</v>
      </c>
    </row>
    <row r="154" spans="1:10" x14ac:dyDescent="0.25">
      <c r="A154" s="35" t="s">
        <v>314</v>
      </c>
      <c r="B154" s="36" t="s">
        <v>329</v>
      </c>
      <c r="C154" s="36" t="s">
        <v>330</v>
      </c>
      <c r="D154" s="37">
        <v>105584</v>
      </c>
      <c r="E154" s="38">
        <v>13087</v>
      </c>
      <c r="F154" s="38">
        <v>118671</v>
      </c>
      <c r="G154" s="39">
        <v>1.15E-2</v>
      </c>
      <c r="H154" s="38">
        <v>1365</v>
      </c>
      <c r="I154" s="40">
        <v>117306</v>
      </c>
      <c r="J154" s="38">
        <v>17801</v>
      </c>
    </row>
    <row r="155" spans="1:10" x14ac:dyDescent="0.25">
      <c r="A155" s="41" t="s">
        <v>314</v>
      </c>
      <c r="B155" s="36" t="s">
        <v>331</v>
      </c>
      <c r="C155" s="36" t="s">
        <v>332</v>
      </c>
      <c r="D155" s="37">
        <v>208390</v>
      </c>
      <c r="E155" s="38">
        <v>31837</v>
      </c>
      <c r="F155" s="38">
        <v>240227</v>
      </c>
      <c r="G155" s="39">
        <v>1.15E-2</v>
      </c>
      <c r="H155" s="38">
        <v>2763</v>
      </c>
      <c r="I155" s="40">
        <v>237464</v>
      </c>
      <c r="J155" s="38">
        <v>36034</v>
      </c>
    </row>
    <row r="156" spans="1:10" x14ac:dyDescent="0.25">
      <c r="A156" s="41" t="s">
        <v>314</v>
      </c>
      <c r="B156" s="36" t="s">
        <v>333</v>
      </c>
      <c r="C156" s="36" t="s">
        <v>334</v>
      </c>
      <c r="D156" s="37">
        <v>19154</v>
      </c>
      <c r="E156" s="38">
        <v>2963</v>
      </c>
      <c r="F156" s="38">
        <v>22117</v>
      </c>
      <c r="G156" s="39">
        <v>1.15E-2</v>
      </c>
      <c r="H156" s="38">
        <v>254</v>
      </c>
      <c r="I156" s="40">
        <v>21863</v>
      </c>
      <c r="J156" s="38">
        <v>3318</v>
      </c>
    </row>
    <row r="157" spans="1:10" x14ac:dyDescent="0.25">
      <c r="A157" s="41" t="s">
        <v>314</v>
      </c>
      <c r="B157" s="36" t="s">
        <v>335</v>
      </c>
      <c r="C157" s="36" t="s">
        <v>336</v>
      </c>
      <c r="D157" s="37">
        <v>13784</v>
      </c>
      <c r="E157" s="38">
        <v>2102</v>
      </c>
      <c r="F157" s="38">
        <v>15886</v>
      </c>
      <c r="G157" s="39">
        <v>1.15E-2</v>
      </c>
      <c r="H157" s="38">
        <v>183</v>
      </c>
      <c r="I157" s="40">
        <v>15703</v>
      </c>
      <c r="J157" s="38">
        <v>2383</v>
      </c>
    </row>
    <row r="158" spans="1:10" x14ac:dyDescent="0.25">
      <c r="A158" s="41" t="s">
        <v>314</v>
      </c>
      <c r="B158" s="36" t="s">
        <v>337</v>
      </c>
      <c r="C158" s="36" t="s">
        <v>338</v>
      </c>
      <c r="D158" s="37">
        <v>24597</v>
      </c>
      <c r="E158" s="38">
        <v>1762</v>
      </c>
      <c r="F158" s="38">
        <v>26359</v>
      </c>
      <c r="G158" s="39">
        <v>1.15E-2</v>
      </c>
      <c r="H158" s="38">
        <v>303</v>
      </c>
      <c r="I158" s="40">
        <v>26056</v>
      </c>
      <c r="J158" s="38">
        <v>3954</v>
      </c>
    </row>
    <row r="159" spans="1:10" x14ac:dyDescent="0.25">
      <c r="A159" s="58" t="s">
        <v>314</v>
      </c>
      <c r="B159" s="44" t="s">
        <v>339</v>
      </c>
      <c r="C159" s="36" t="s">
        <v>340</v>
      </c>
      <c r="D159" s="37">
        <v>615332</v>
      </c>
      <c r="E159" s="38">
        <v>98737</v>
      </c>
      <c r="F159" s="38">
        <v>714069</v>
      </c>
      <c r="G159" s="39">
        <v>1.15E-2</v>
      </c>
      <c r="H159" s="38">
        <v>8212</v>
      </c>
      <c r="I159" s="40">
        <v>705857</v>
      </c>
      <c r="J159" s="38">
        <v>107110</v>
      </c>
    </row>
    <row r="160" spans="1:10" x14ac:dyDescent="0.25">
      <c r="A160" s="57" t="s">
        <v>314</v>
      </c>
      <c r="B160" s="44" t="s">
        <v>341</v>
      </c>
      <c r="C160" s="36" t="s">
        <v>342</v>
      </c>
      <c r="D160" s="42">
        <v>20810</v>
      </c>
      <c r="E160" s="43">
        <v>3411</v>
      </c>
      <c r="F160" s="43">
        <v>24221</v>
      </c>
      <c r="G160" s="39">
        <v>1.15E-2</v>
      </c>
      <c r="H160" s="43">
        <v>279</v>
      </c>
      <c r="I160" s="40">
        <v>23942</v>
      </c>
      <c r="J160" s="38">
        <v>3633</v>
      </c>
    </row>
    <row r="161" spans="1:10" x14ac:dyDescent="0.25">
      <c r="A161" s="58" t="s">
        <v>314</v>
      </c>
      <c r="B161" s="44" t="s">
        <v>343</v>
      </c>
      <c r="C161" s="36" t="s">
        <v>344</v>
      </c>
      <c r="D161" s="42">
        <v>29403</v>
      </c>
      <c r="E161" s="43">
        <v>4539</v>
      </c>
      <c r="F161" s="43">
        <v>33942</v>
      </c>
      <c r="G161" s="39">
        <v>1.15E-2</v>
      </c>
      <c r="H161" s="43">
        <v>390</v>
      </c>
      <c r="I161" s="40">
        <v>33552</v>
      </c>
      <c r="J161" s="38">
        <v>5091</v>
      </c>
    </row>
    <row r="162" spans="1:10" x14ac:dyDescent="0.25">
      <c r="A162" s="35" t="s">
        <v>314</v>
      </c>
      <c r="B162" s="36" t="s">
        <v>345</v>
      </c>
      <c r="C162" s="36" t="s">
        <v>346</v>
      </c>
      <c r="D162" s="37">
        <v>319860</v>
      </c>
      <c r="E162" s="38">
        <v>30374</v>
      </c>
      <c r="F162" s="38">
        <v>350234</v>
      </c>
      <c r="G162" s="39">
        <v>1.15E-2</v>
      </c>
      <c r="H162" s="38">
        <v>4028</v>
      </c>
      <c r="I162" s="40">
        <v>346206</v>
      </c>
      <c r="J162" s="38">
        <v>52535</v>
      </c>
    </row>
    <row r="163" spans="1:10" x14ac:dyDescent="0.25">
      <c r="A163" s="35" t="s">
        <v>314</v>
      </c>
      <c r="B163" s="36" t="s">
        <v>347</v>
      </c>
      <c r="C163" s="36" t="s">
        <v>348</v>
      </c>
      <c r="D163" s="37">
        <v>26460</v>
      </c>
      <c r="E163" s="38">
        <v>938</v>
      </c>
      <c r="F163" s="38">
        <v>27398</v>
      </c>
      <c r="G163" s="39">
        <v>1.15E-2</v>
      </c>
      <c r="H163" s="38">
        <v>315</v>
      </c>
      <c r="I163" s="40">
        <v>27083</v>
      </c>
      <c r="J163" s="38">
        <v>4110</v>
      </c>
    </row>
    <row r="164" spans="1:10" x14ac:dyDescent="0.25">
      <c r="A164" s="35" t="s">
        <v>314</v>
      </c>
      <c r="B164" s="36" t="s">
        <v>349</v>
      </c>
      <c r="C164" s="36" t="s">
        <v>350</v>
      </c>
      <c r="D164" s="37">
        <v>14904</v>
      </c>
      <c r="E164" s="38">
        <v>2288</v>
      </c>
      <c r="F164" s="38">
        <v>17192</v>
      </c>
      <c r="G164" s="39">
        <v>1.15E-2</v>
      </c>
      <c r="H164" s="38">
        <v>198</v>
      </c>
      <c r="I164" s="40">
        <v>16994</v>
      </c>
      <c r="J164" s="38">
        <v>2579</v>
      </c>
    </row>
    <row r="165" spans="1:10" x14ac:dyDescent="0.25">
      <c r="A165" s="41" t="s">
        <v>314</v>
      </c>
      <c r="B165" s="36" t="s">
        <v>351</v>
      </c>
      <c r="C165" s="36" t="s">
        <v>352</v>
      </c>
      <c r="D165" s="37">
        <v>79540</v>
      </c>
      <c r="E165" s="38">
        <v>12788</v>
      </c>
      <c r="F165" s="38">
        <v>92328</v>
      </c>
      <c r="G165" s="39">
        <v>1.15E-2</v>
      </c>
      <c r="H165" s="38">
        <v>1062</v>
      </c>
      <c r="I165" s="40">
        <v>91266</v>
      </c>
      <c r="J165" s="38">
        <v>13849</v>
      </c>
    </row>
    <row r="166" spans="1:10" x14ac:dyDescent="0.25">
      <c r="A166" s="41" t="s">
        <v>314</v>
      </c>
      <c r="B166" s="36" t="s">
        <v>353</v>
      </c>
      <c r="C166" s="36" t="s">
        <v>354</v>
      </c>
      <c r="D166" s="37">
        <v>20630</v>
      </c>
      <c r="E166" s="38">
        <v>3262</v>
      </c>
      <c r="F166" s="38">
        <v>23892</v>
      </c>
      <c r="G166" s="39">
        <v>1.15E-2</v>
      </c>
      <c r="H166" s="38">
        <v>275</v>
      </c>
      <c r="I166" s="40">
        <v>23617</v>
      </c>
      <c r="J166" s="38">
        <v>3584</v>
      </c>
    </row>
    <row r="167" spans="1:10" x14ac:dyDescent="0.25">
      <c r="A167" s="35" t="s">
        <v>314</v>
      </c>
      <c r="B167" s="36" t="s">
        <v>355</v>
      </c>
      <c r="C167" s="36" t="s">
        <v>356</v>
      </c>
      <c r="D167" s="37">
        <v>52012</v>
      </c>
      <c r="E167" s="38">
        <v>7049</v>
      </c>
      <c r="F167" s="38">
        <v>59061</v>
      </c>
      <c r="G167" s="39">
        <v>1.15E-2</v>
      </c>
      <c r="H167" s="38">
        <v>679</v>
      </c>
      <c r="I167" s="40">
        <v>58382</v>
      </c>
      <c r="J167" s="38">
        <v>8859</v>
      </c>
    </row>
    <row r="168" spans="1:10" x14ac:dyDescent="0.25">
      <c r="A168" s="35" t="s">
        <v>314</v>
      </c>
      <c r="B168" s="36" t="s">
        <v>357</v>
      </c>
      <c r="C168" s="36" t="s">
        <v>358</v>
      </c>
      <c r="D168" s="37">
        <v>41648</v>
      </c>
      <c r="E168" s="38">
        <v>5363</v>
      </c>
      <c r="F168" s="38">
        <v>47011</v>
      </c>
      <c r="G168" s="39">
        <v>1.15E-2</v>
      </c>
      <c r="H168" s="38">
        <v>541</v>
      </c>
      <c r="I168" s="40">
        <v>46470</v>
      </c>
      <c r="J168" s="38">
        <v>7052</v>
      </c>
    </row>
    <row r="169" spans="1:10" x14ac:dyDescent="0.25">
      <c r="A169" s="41" t="s">
        <v>314</v>
      </c>
      <c r="B169" s="36" t="s">
        <v>359</v>
      </c>
      <c r="C169" s="36" t="s">
        <v>360</v>
      </c>
      <c r="D169" s="37">
        <v>45922</v>
      </c>
      <c r="E169" s="38">
        <v>3338</v>
      </c>
      <c r="F169" s="38">
        <v>49260</v>
      </c>
      <c r="G169" s="39">
        <v>1.15E-2</v>
      </c>
      <c r="H169" s="38">
        <v>566</v>
      </c>
      <c r="I169" s="40">
        <v>48694</v>
      </c>
      <c r="J169" s="38">
        <v>7389</v>
      </c>
    </row>
    <row r="170" spans="1:10" x14ac:dyDescent="0.25">
      <c r="A170" s="41" t="s">
        <v>314</v>
      </c>
      <c r="B170" s="36" t="s">
        <v>361</v>
      </c>
      <c r="C170" s="36" t="s">
        <v>362</v>
      </c>
      <c r="D170" s="37">
        <v>23485</v>
      </c>
      <c r="E170" s="38">
        <v>2550</v>
      </c>
      <c r="F170" s="38">
        <v>26035</v>
      </c>
      <c r="G170" s="39">
        <v>1.15E-2</v>
      </c>
      <c r="H170" s="38">
        <v>299</v>
      </c>
      <c r="I170" s="40">
        <v>25736</v>
      </c>
      <c r="J170" s="38">
        <v>3905</v>
      </c>
    </row>
    <row r="171" spans="1:10" x14ac:dyDescent="0.25">
      <c r="A171" s="35" t="s">
        <v>314</v>
      </c>
      <c r="B171" s="36" t="s">
        <v>363</v>
      </c>
      <c r="C171" s="36" t="s">
        <v>364</v>
      </c>
      <c r="D171" s="37">
        <v>8957</v>
      </c>
      <c r="E171" s="38">
        <v>1536</v>
      </c>
      <c r="F171" s="38">
        <v>10493</v>
      </c>
      <c r="G171" s="39">
        <v>1.15E-2</v>
      </c>
      <c r="H171" s="38">
        <v>121</v>
      </c>
      <c r="I171" s="40">
        <v>10372</v>
      </c>
      <c r="J171" s="38">
        <v>1574</v>
      </c>
    </row>
    <row r="172" spans="1:10" x14ac:dyDescent="0.25">
      <c r="A172" s="35" t="s">
        <v>314</v>
      </c>
      <c r="B172" s="36" t="s">
        <v>365</v>
      </c>
      <c r="C172" s="36" t="s">
        <v>366</v>
      </c>
      <c r="D172" s="37">
        <v>57307</v>
      </c>
      <c r="E172" s="38">
        <v>2587</v>
      </c>
      <c r="F172" s="38">
        <v>59894</v>
      </c>
      <c r="G172" s="39">
        <v>1.15E-2</v>
      </c>
      <c r="H172" s="38">
        <v>689</v>
      </c>
      <c r="I172" s="40">
        <v>59205</v>
      </c>
      <c r="J172" s="38">
        <v>8984</v>
      </c>
    </row>
    <row r="173" spans="1:10" x14ac:dyDescent="0.25">
      <c r="A173" s="35" t="s">
        <v>314</v>
      </c>
      <c r="B173" s="36" t="s">
        <v>367</v>
      </c>
      <c r="C173" s="36" t="s">
        <v>368</v>
      </c>
      <c r="D173" s="37">
        <v>16475</v>
      </c>
      <c r="E173" s="38">
        <v>2102</v>
      </c>
      <c r="F173" s="38">
        <v>18577</v>
      </c>
      <c r="G173" s="39">
        <v>1.15E-2</v>
      </c>
      <c r="H173" s="38">
        <v>214</v>
      </c>
      <c r="I173" s="40">
        <v>18363</v>
      </c>
      <c r="J173" s="38">
        <v>2787</v>
      </c>
    </row>
    <row r="174" spans="1:10" x14ac:dyDescent="0.25">
      <c r="A174" s="35" t="s">
        <v>314</v>
      </c>
      <c r="B174" s="36" t="s">
        <v>369</v>
      </c>
      <c r="C174" s="36" t="s">
        <v>370</v>
      </c>
      <c r="D174" s="37">
        <v>35030</v>
      </c>
      <c r="E174" s="38">
        <v>3937</v>
      </c>
      <c r="F174" s="38">
        <v>38967</v>
      </c>
      <c r="G174" s="39">
        <v>1.15E-2</v>
      </c>
      <c r="H174" s="38">
        <v>448</v>
      </c>
      <c r="I174" s="40">
        <v>38519</v>
      </c>
      <c r="J174" s="38">
        <v>5845</v>
      </c>
    </row>
    <row r="175" spans="1:10" x14ac:dyDescent="0.25">
      <c r="A175" s="41" t="s">
        <v>314</v>
      </c>
      <c r="B175" s="36" t="s">
        <v>371</v>
      </c>
      <c r="C175" s="36" t="s">
        <v>372</v>
      </c>
      <c r="D175" s="37">
        <v>62637</v>
      </c>
      <c r="E175" s="38">
        <v>10949</v>
      </c>
      <c r="F175" s="38">
        <v>73586</v>
      </c>
      <c r="G175" s="39">
        <v>1.15E-2</v>
      </c>
      <c r="H175" s="38">
        <v>846</v>
      </c>
      <c r="I175" s="40">
        <v>72740</v>
      </c>
      <c r="J175" s="38">
        <v>11038</v>
      </c>
    </row>
    <row r="176" spans="1:10" x14ac:dyDescent="0.25">
      <c r="A176" s="35" t="s">
        <v>314</v>
      </c>
      <c r="B176" s="36" t="s">
        <v>373</v>
      </c>
      <c r="C176" s="36" t="s">
        <v>374</v>
      </c>
      <c r="D176" s="37">
        <v>67696</v>
      </c>
      <c r="E176" s="38">
        <v>13649</v>
      </c>
      <c r="F176" s="38">
        <v>81345</v>
      </c>
      <c r="G176" s="39">
        <v>1.15E-2</v>
      </c>
      <c r="H176" s="38">
        <v>935</v>
      </c>
      <c r="I176" s="40">
        <v>80410</v>
      </c>
      <c r="J176" s="38">
        <v>12202</v>
      </c>
    </row>
    <row r="177" spans="1:10" x14ac:dyDescent="0.25">
      <c r="A177" s="35" t="s">
        <v>314</v>
      </c>
      <c r="B177" s="36" t="s">
        <v>375</v>
      </c>
      <c r="C177" s="36" t="s">
        <v>376</v>
      </c>
      <c r="D177" s="37">
        <v>30667</v>
      </c>
      <c r="E177" s="38">
        <v>3411</v>
      </c>
      <c r="F177" s="38">
        <v>34078</v>
      </c>
      <c r="G177" s="39">
        <v>1.15E-2</v>
      </c>
      <c r="H177" s="38">
        <v>392</v>
      </c>
      <c r="I177" s="40">
        <v>33686</v>
      </c>
      <c r="J177" s="38">
        <v>5112</v>
      </c>
    </row>
    <row r="178" spans="1:10" ht="15.75" thickBot="1" x14ac:dyDescent="0.3">
      <c r="A178" s="63" t="s">
        <v>314</v>
      </c>
      <c r="B178" s="64" t="s">
        <v>377</v>
      </c>
      <c r="C178" s="64" t="s">
        <v>378</v>
      </c>
      <c r="D178" s="37">
        <v>48549</v>
      </c>
      <c r="E178" s="38">
        <v>5024</v>
      </c>
      <c r="F178" s="38">
        <v>53573</v>
      </c>
      <c r="G178" s="39">
        <v>1.15E-2</v>
      </c>
      <c r="H178" s="38">
        <v>616</v>
      </c>
      <c r="I178" s="40">
        <v>52957</v>
      </c>
      <c r="J178" s="38">
        <v>8036</v>
      </c>
    </row>
    <row r="179" spans="1:10" ht="15.75" thickBot="1" x14ac:dyDescent="0.3">
      <c r="A179" s="48"/>
      <c r="B179" s="49"/>
      <c r="C179" s="69" t="s">
        <v>379</v>
      </c>
      <c r="D179" s="51">
        <f>SUM(D147:D178)</f>
        <v>2943279</v>
      </c>
      <c r="E179" s="51">
        <f t="shared" ref="E179:F179" si="10">SUM(E147:E178)</f>
        <v>455017</v>
      </c>
      <c r="F179" s="51">
        <f t="shared" si="10"/>
        <v>3398296</v>
      </c>
      <c r="G179" s="65">
        <v>0</v>
      </c>
      <c r="H179" s="51">
        <f t="shared" ref="H179:J179" si="11">SUM(H147:H178)</f>
        <v>39082</v>
      </c>
      <c r="I179" s="53">
        <f t="shared" si="11"/>
        <v>3359214</v>
      </c>
      <c r="J179" s="51">
        <f t="shared" si="11"/>
        <v>509746</v>
      </c>
    </row>
    <row r="180" spans="1:10" x14ac:dyDescent="0.25">
      <c r="A180" s="70" t="s">
        <v>380</v>
      </c>
      <c r="B180" s="55" t="s">
        <v>381</v>
      </c>
      <c r="C180" s="55" t="s">
        <v>382</v>
      </c>
      <c r="D180" s="37">
        <v>11804</v>
      </c>
      <c r="E180" s="38">
        <v>1839</v>
      </c>
      <c r="F180" s="38">
        <v>13643</v>
      </c>
      <c r="G180" s="39">
        <v>5.8999999999999999E-3</v>
      </c>
      <c r="H180" s="38">
        <v>80</v>
      </c>
      <c r="I180" s="40">
        <v>13563</v>
      </c>
      <c r="J180" s="38">
        <v>2046</v>
      </c>
    </row>
    <row r="181" spans="1:10" x14ac:dyDescent="0.25">
      <c r="A181" s="41" t="s">
        <v>380</v>
      </c>
      <c r="B181" s="36" t="s">
        <v>383</v>
      </c>
      <c r="C181" s="36" t="s">
        <v>384</v>
      </c>
      <c r="D181" s="37">
        <v>81348</v>
      </c>
      <c r="E181" s="38">
        <v>7089</v>
      </c>
      <c r="F181" s="38">
        <v>88437</v>
      </c>
      <c r="G181" s="39">
        <v>5.8999999999999999E-3</v>
      </c>
      <c r="H181" s="38">
        <v>522</v>
      </c>
      <c r="I181" s="40">
        <v>87915</v>
      </c>
      <c r="J181" s="38">
        <v>13266</v>
      </c>
    </row>
    <row r="182" spans="1:10" x14ac:dyDescent="0.25">
      <c r="A182" s="41" t="s">
        <v>380</v>
      </c>
      <c r="B182" s="36" t="s">
        <v>385</v>
      </c>
      <c r="C182" s="36" t="s">
        <v>386</v>
      </c>
      <c r="D182" s="37">
        <v>179870</v>
      </c>
      <c r="E182" s="38">
        <v>25686</v>
      </c>
      <c r="F182" s="38">
        <v>205556</v>
      </c>
      <c r="G182" s="39">
        <v>5.8999999999999999E-3</v>
      </c>
      <c r="H182" s="38">
        <v>1213</v>
      </c>
      <c r="I182" s="40">
        <v>204343</v>
      </c>
      <c r="J182" s="38">
        <v>30833</v>
      </c>
    </row>
    <row r="183" spans="1:10" x14ac:dyDescent="0.25">
      <c r="A183" s="41" t="s">
        <v>380</v>
      </c>
      <c r="B183" s="36" t="s">
        <v>387</v>
      </c>
      <c r="C183" s="36" t="s">
        <v>388</v>
      </c>
      <c r="D183" s="37">
        <v>513490</v>
      </c>
      <c r="E183" s="38">
        <v>35887</v>
      </c>
      <c r="F183" s="38">
        <v>549377</v>
      </c>
      <c r="G183" s="39">
        <v>5.8999999999999999E-3</v>
      </c>
      <c r="H183" s="38">
        <v>3241</v>
      </c>
      <c r="I183" s="40">
        <v>546136</v>
      </c>
      <c r="J183" s="38">
        <v>82407</v>
      </c>
    </row>
    <row r="184" spans="1:10" x14ac:dyDescent="0.25">
      <c r="A184" s="41" t="s">
        <v>380</v>
      </c>
      <c r="B184" s="36" t="s">
        <v>389</v>
      </c>
      <c r="C184" s="36" t="s">
        <v>390</v>
      </c>
      <c r="D184" s="37">
        <v>20238</v>
      </c>
      <c r="E184" s="38">
        <v>4236</v>
      </c>
      <c r="F184" s="38">
        <v>24474</v>
      </c>
      <c r="G184" s="39">
        <v>5.8999999999999999E-3</v>
      </c>
      <c r="H184" s="38">
        <v>144</v>
      </c>
      <c r="I184" s="40">
        <v>24330</v>
      </c>
      <c r="J184" s="38">
        <v>3671</v>
      </c>
    </row>
    <row r="185" spans="1:10" x14ac:dyDescent="0.25">
      <c r="A185" s="41" t="s">
        <v>380</v>
      </c>
      <c r="B185" s="36" t="s">
        <v>391</v>
      </c>
      <c r="C185" s="36" t="s">
        <v>392</v>
      </c>
      <c r="D185" s="37">
        <v>66656</v>
      </c>
      <c r="E185" s="38">
        <v>5214</v>
      </c>
      <c r="F185" s="38">
        <v>71870</v>
      </c>
      <c r="G185" s="39">
        <v>5.8999999999999999E-3</v>
      </c>
      <c r="H185" s="38">
        <v>424</v>
      </c>
      <c r="I185" s="40">
        <v>71446</v>
      </c>
      <c r="J185" s="38">
        <v>10781</v>
      </c>
    </row>
    <row r="186" spans="1:10" x14ac:dyDescent="0.25">
      <c r="A186" s="41" t="s">
        <v>380</v>
      </c>
      <c r="B186" s="36" t="s">
        <v>393</v>
      </c>
      <c r="C186" s="36" t="s">
        <v>394</v>
      </c>
      <c r="D186" s="37">
        <v>13848</v>
      </c>
      <c r="E186" s="38">
        <v>1988</v>
      </c>
      <c r="F186" s="38">
        <v>15836</v>
      </c>
      <c r="G186" s="39">
        <v>5.8999999999999999E-3</v>
      </c>
      <c r="H186" s="38">
        <v>93</v>
      </c>
      <c r="I186" s="40">
        <v>15743</v>
      </c>
      <c r="J186" s="38">
        <v>2375</v>
      </c>
    </row>
    <row r="187" spans="1:10" x14ac:dyDescent="0.25">
      <c r="A187" s="41" t="s">
        <v>380</v>
      </c>
      <c r="B187" s="36" t="s">
        <v>395</v>
      </c>
      <c r="C187" s="36" t="s">
        <v>396</v>
      </c>
      <c r="D187" s="37">
        <v>93864</v>
      </c>
      <c r="E187" s="38">
        <v>8888</v>
      </c>
      <c r="F187" s="38">
        <v>102752</v>
      </c>
      <c r="G187" s="39">
        <v>5.8999999999999999E-3</v>
      </c>
      <c r="H187" s="38">
        <v>606</v>
      </c>
      <c r="I187" s="40">
        <v>102146</v>
      </c>
      <c r="J187" s="38">
        <v>15413</v>
      </c>
    </row>
    <row r="188" spans="1:10" x14ac:dyDescent="0.25">
      <c r="A188" s="41" t="s">
        <v>380</v>
      </c>
      <c r="B188" s="36" t="s">
        <v>397</v>
      </c>
      <c r="C188" s="36" t="s">
        <v>398</v>
      </c>
      <c r="D188" s="37">
        <v>86658</v>
      </c>
      <c r="E188" s="38">
        <v>14324</v>
      </c>
      <c r="F188" s="38">
        <v>100982</v>
      </c>
      <c r="G188" s="39">
        <v>5.8999999999999999E-3</v>
      </c>
      <c r="H188" s="38">
        <v>596</v>
      </c>
      <c r="I188" s="40">
        <v>100386</v>
      </c>
      <c r="J188" s="38">
        <v>15147</v>
      </c>
    </row>
    <row r="189" spans="1:10" x14ac:dyDescent="0.25">
      <c r="A189" s="41" t="s">
        <v>380</v>
      </c>
      <c r="B189" s="36" t="s">
        <v>399</v>
      </c>
      <c r="C189" s="36" t="s">
        <v>400</v>
      </c>
      <c r="D189" s="37">
        <v>79432</v>
      </c>
      <c r="E189" s="38">
        <v>12073</v>
      </c>
      <c r="F189" s="38">
        <v>91505</v>
      </c>
      <c r="G189" s="39">
        <v>5.8999999999999999E-3</v>
      </c>
      <c r="H189" s="38">
        <v>540</v>
      </c>
      <c r="I189" s="40">
        <v>90965</v>
      </c>
      <c r="J189" s="38">
        <v>13726</v>
      </c>
    </row>
    <row r="190" spans="1:10" x14ac:dyDescent="0.25">
      <c r="A190" s="41" t="s">
        <v>380</v>
      </c>
      <c r="B190" s="36" t="s">
        <v>401</v>
      </c>
      <c r="C190" s="36" t="s">
        <v>402</v>
      </c>
      <c r="D190" s="37">
        <v>102877</v>
      </c>
      <c r="E190" s="38">
        <v>11511</v>
      </c>
      <c r="F190" s="38">
        <v>114388</v>
      </c>
      <c r="G190" s="39">
        <v>5.8999999999999999E-3</v>
      </c>
      <c r="H190" s="38">
        <v>675</v>
      </c>
      <c r="I190" s="40">
        <v>113713</v>
      </c>
      <c r="J190" s="38">
        <v>17158</v>
      </c>
    </row>
    <row r="191" spans="1:10" x14ac:dyDescent="0.25">
      <c r="A191" s="41" t="s">
        <v>380</v>
      </c>
      <c r="B191" s="36" t="s">
        <v>403</v>
      </c>
      <c r="C191" s="36" t="s">
        <v>404</v>
      </c>
      <c r="D191" s="37">
        <v>29463</v>
      </c>
      <c r="E191" s="38">
        <v>5024</v>
      </c>
      <c r="F191" s="38">
        <v>34487</v>
      </c>
      <c r="G191" s="39">
        <v>5.8999999999999999E-3</v>
      </c>
      <c r="H191" s="38">
        <v>203</v>
      </c>
      <c r="I191" s="40">
        <v>34284</v>
      </c>
      <c r="J191" s="38">
        <v>5173</v>
      </c>
    </row>
    <row r="192" spans="1:10" x14ac:dyDescent="0.25">
      <c r="A192" s="41" t="s">
        <v>380</v>
      </c>
      <c r="B192" s="36" t="s">
        <v>405</v>
      </c>
      <c r="C192" s="36" t="s">
        <v>406</v>
      </c>
      <c r="D192" s="37">
        <v>17763</v>
      </c>
      <c r="E192" s="38">
        <v>2514</v>
      </c>
      <c r="F192" s="38">
        <v>20277</v>
      </c>
      <c r="G192" s="39">
        <v>5.8999999999999999E-3</v>
      </c>
      <c r="H192" s="38">
        <v>120</v>
      </c>
      <c r="I192" s="40">
        <v>20157</v>
      </c>
      <c r="J192" s="38">
        <v>3042</v>
      </c>
    </row>
    <row r="193" spans="1:10" x14ac:dyDescent="0.25">
      <c r="A193" s="41" t="s">
        <v>380</v>
      </c>
      <c r="B193" s="36" t="s">
        <v>407</v>
      </c>
      <c r="C193" s="36" t="s">
        <v>408</v>
      </c>
      <c r="D193" s="37">
        <v>19482</v>
      </c>
      <c r="E193" s="38">
        <v>2623</v>
      </c>
      <c r="F193" s="38">
        <v>22105</v>
      </c>
      <c r="G193" s="39">
        <v>5.8999999999999999E-3</v>
      </c>
      <c r="H193" s="38">
        <v>130</v>
      </c>
      <c r="I193" s="40">
        <v>21975</v>
      </c>
      <c r="J193" s="38">
        <v>3316</v>
      </c>
    </row>
    <row r="194" spans="1:10" x14ac:dyDescent="0.25">
      <c r="A194" s="41" t="s">
        <v>380</v>
      </c>
      <c r="B194" s="36" t="s">
        <v>409</v>
      </c>
      <c r="C194" s="36" t="s">
        <v>410</v>
      </c>
      <c r="D194" s="37">
        <v>17071</v>
      </c>
      <c r="E194" s="38">
        <v>3674</v>
      </c>
      <c r="F194" s="38">
        <v>20745</v>
      </c>
      <c r="G194" s="39">
        <v>5.8999999999999999E-3</v>
      </c>
      <c r="H194" s="38">
        <v>122</v>
      </c>
      <c r="I194" s="40">
        <v>20623</v>
      </c>
      <c r="J194" s="38">
        <v>3112</v>
      </c>
    </row>
    <row r="195" spans="1:10" x14ac:dyDescent="0.25">
      <c r="A195" s="41" t="s">
        <v>380</v>
      </c>
      <c r="B195" s="36" t="s">
        <v>411</v>
      </c>
      <c r="C195" s="36" t="s">
        <v>412</v>
      </c>
      <c r="D195" s="37">
        <v>131825</v>
      </c>
      <c r="E195" s="38">
        <v>9300</v>
      </c>
      <c r="F195" s="38">
        <v>141125</v>
      </c>
      <c r="G195" s="39">
        <v>5.8999999999999999E-3</v>
      </c>
      <c r="H195" s="38">
        <v>833</v>
      </c>
      <c r="I195" s="40">
        <v>140292</v>
      </c>
      <c r="J195" s="38">
        <v>21169</v>
      </c>
    </row>
    <row r="196" spans="1:10" x14ac:dyDescent="0.25">
      <c r="A196" s="35" t="s">
        <v>380</v>
      </c>
      <c r="B196" s="36" t="s">
        <v>413</v>
      </c>
      <c r="C196" s="36" t="s">
        <v>414</v>
      </c>
      <c r="D196" s="37">
        <v>1359485</v>
      </c>
      <c r="E196" s="38">
        <v>432032</v>
      </c>
      <c r="F196" s="38">
        <v>1791517</v>
      </c>
      <c r="G196" s="39">
        <v>5.8999999999999999E-3</v>
      </c>
      <c r="H196" s="38">
        <v>10570</v>
      </c>
      <c r="I196" s="40">
        <v>1780947</v>
      </c>
      <c r="J196" s="38">
        <v>268728</v>
      </c>
    </row>
    <row r="197" spans="1:10" x14ac:dyDescent="0.25">
      <c r="A197" s="41" t="s">
        <v>380</v>
      </c>
      <c r="B197" s="36" t="s">
        <v>415</v>
      </c>
      <c r="C197" s="36" t="s">
        <v>416</v>
      </c>
      <c r="D197" s="37">
        <v>23277</v>
      </c>
      <c r="E197" s="38">
        <v>3149</v>
      </c>
      <c r="F197" s="38">
        <v>26426</v>
      </c>
      <c r="G197" s="39">
        <v>5.8999999999999999E-3</v>
      </c>
      <c r="H197" s="38">
        <v>156</v>
      </c>
      <c r="I197" s="40">
        <v>26270</v>
      </c>
      <c r="J197" s="38">
        <v>3964</v>
      </c>
    </row>
    <row r="198" spans="1:10" x14ac:dyDescent="0.25">
      <c r="A198" s="41" t="s">
        <v>380</v>
      </c>
      <c r="B198" s="36" t="s">
        <v>417</v>
      </c>
      <c r="C198" s="36" t="s">
        <v>418</v>
      </c>
      <c r="D198" s="37">
        <v>16043</v>
      </c>
      <c r="E198" s="38">
        <v>2886</v>
      </c>
      <c r="F198" s="38">
        <v>18929</v>
      </c>
      <c r="G198" s="39">
        <v>5.8999999999999999E-3</v>
      </c>
      <c r="H198" s="38">
        <v>112</v>
      </c>
      <c r="I198" s="40">
        <v>18817</v>
      </c>
      <c r="J198" s="38">
        <v>2839</v>
      </c>
    </row>
    <row r="199" spans="1:10" x14ac:dyDescent="0.25">
      <c r="A199" s="41" t="s">
        <v>380</v>
      </c>
      <c r="B199" s="36" t="s">
        <v>419</v>
      </c>
      <c r="C199" s="36" t="s">
        <v>420</v>
      </c>
      <c r="D199" s="37">
        <v>62421</v>
      </c>
      <c r="E199" s="38">
        <v>2474</v>
      </c>
      <c r="F199" s="38">
        <v>64895</v>
      </c>
      <c r="G199" s="39">
        <v>5.8999999999999999E-3</v>
      </c>
      <c r="H199" s="38">
        <v>383</v>
      </c>
      <c r="I199" s="40">
        <v>64512</v>
      </c>
      <c r="J199" s="38">
        <v>9734</v>
      </c>
    </row>
    <row r="200" spans="1:10" x14ac:dyDescent="0.25">
      <c r="A200" s="41" t="s">
        <v>380</v>
      </c>
      <c r="B200" s="36" t="s">
        <v>421</v>
      </c>
      <c r="C200" s="36" t="s">
        <v>422</v>
      </c>
      <c r="D200" s="37">
        <v>11724</v>
      </c>
      <c r="E200" s="38">
        <v>1912</v>
      </c>
      <c r="F200" s="38">
        <v>13636</v>
      </c>
      <c r="G200" s="39">
        <v>5.8999999999999999E-3</v>
      </c>
      <c r="H200" s="38">
        <v>80</v>
      </c>
      <c r="I200" s="40">
        <v>13556</v>
      </c>
      <c r="J200" s="38">
        <v>2045</v>
      </c>
    </row>
    <row r="201" spans="1:10" x14ac:dyDescent="0.25">
      <c r="A201" s="41" t="s">
        <v>380</v>
      </c>
      <c r="B201" s="36" t="s">
        <v>423</v>
      </c>
      <c r="C201" s="36" t="s">
        <v>424</v>
      </c>
      <c r="D201" s="37">
        <v>16239</v>
      </c>
      <c r="E201" s="38">
        <v>3039</v>
      </c>
      <c r="F201" s="38">
        <v>19278</v>
      </c>
      <c r="G201" s="39">
        <v>5.8999999999999999E-3</v>
      </c>
      <c r="H201" s="38">
        <v>114</v>
      </c>
      <c r="I201" s="40">
        <v>19164</v>
      </c>
      <c r="J201" s="38">
        <v>2892</v>
      </c>
    </row>
    <row r="202" spans="1:10" x14ac:dyDescent="0.25">
      <c r="A202" s="35" t="s">
        <v>380</v>
      </c>
      <c r="B202" s="36" t="s">
        <v>425</v>
      </c>
      <c r="C202" s="36" t="s">
        <v>426</v>
      </c>
      <c r="D202" s="37">
        <v>139354</v>
      </c>
      <c r="E202" s="38">
        <v>19275</v>
      </c>
      <c r="F202" s="38">
        <v>158629</v>
      </c>
      <c r="G202" s="39">
        <v>5.8999999999999999E-3</v>
      </c>
      <c r="H202" s="38">
        <v>936</v>
      </c>
      <c r="I202" s="40">
        <v>157693</v>
      </c>
      <c r="J202" s="38">
        <v>23794</v>
      </c>
    </row>
    <row r="203" spans="1:10" x14ac:dyDescent="0.25">
      <c r="A203" s="41" t="s">
        <v>380</v>
      </c>
      <c r="B203" s="36" t="s">
        <v>427</v>
      </c>
      <c r="C203" s="36" t="s">
        <v>428</v>
      </c>
      <c r="D203" s="37">
        <v>32714</v>
      </c>
      <c r="E203" s="38">
        <v>4163</v>
      </c>
      <c r="F203" s="38">
        <v>36877</v>
      </c>
      <c r="G203" s="39">
        <v>5.8999999999999999E-3</v>
      </c>
      <c r="H203" s="38">
        <v>218</v>
      </c>
      <c r="I203" s="40">
        <v>36659</v>
      </c>
      <c r="J203" s="38">
        <v>5532</v>
      </c>
    </row>
    <row r="204" spans="1:10" x14ac:dyDescent="0.25">
      <c r="A204" s="35" t="s">
        <v>380</v>
      </c>
      <c r="B204" s="36" t="s">
        <v>429</v>
      </c>
      <c r="C204" s="36" t="s">
        <v>430</v>
      </c>
      <c r="D204" s="37">
        <v>295320</v>
      </c>
      <c r="E204" s="38">
        <v>27711</v>
      </c>
      <c r="F204" s="38">
        <v>323031</v>
      </c>
      <c r="G204" s="39">
        <v>5.8999999999999999E-3</v>
      </c>
      <c r="H204" s="38">
        <v>1906</v>
      </c>
      <c r="I204" s="40">
        <v>321125</v>
      </c>
      <c r="J204" s="38">
        <v>48455</v>
      </c>
    </row>
    <row r="205" spans="1:10" x14ac:dyDescent="0.25">
      <c r="A205" s="41" t="s">
        <v>380</v>
      </c>
      <c r="B205" s="36" t="s">
        <v>431</v>
      </c>
      <c r="C205" s="36" t="s">
        <v>432</v>
      </c>
      <c r="D205" s="37">
        <v>70723</v>
      </c>
      <c r="E205" s="38">
        <v>13314</v>
      </c>
      <c r="F205" s="38">
        <v>84037</v>
      </c>
      <c r="G205" s="39">
        <v>5.8999999999999999E-3</v>
      </c>
      <c r="H205" s="38">
        <v>496</v>
      </c>
      <c r="I205" s="40">
        <v>83541</v>
      </c>
      <c r="J205" s="38">
        <v>12606</v>
      </c>
    </row>
    <row r="206" spans="1:10" x14ac:dyDescent="0.25">
      <c r="A206" s="35" t="s">
        <v>380</v>
      </c>
      <c r="B206" s="36" t="s">
        <v>433</v>
      </c>
      <c r="C206" s="36" t="s">
        <v>434</v>
      </c>
      <c r="D206" s="37">
        <v>19618</v>
      </c>
      <c r="E206" s="38">
        <v>2623</v>
      </c>
      <c r="F206" s="38">
        <v>22241</v>
      </c>
      <c r="G206" s="39">
        <v>5.8999999999999999E-3</v>
      </c>
      <c r="H206" s="38">
        <v>131</v>
      </c>
      <c r="I206" s="40">
        <v>22110</v>
      </c>
      <c r="J206" s="38">
        <v>3336</v>
      </c>
    </row>
    <row r="207" spans="1:10" x14ac:dyDescent="0.25">
      <c r="A207" s="41" t="s">
        <v>380</v>
      </c>
      <c r="B207" s="36" t="s">
        <v>435</v>
      </c>
      <c r="C207" s="36" t="s">
        <v>436</v>
      </c>
      <c r="D207" s="37">
        <v>27220</v>
      </c>
      <c r="E207" s="38">
        <v>2813</v>
      </c>
      <c r="F207" s="38">
        <v>30033</v>
      </c>
      <c r="G207" s="39">
        <v>5.8999999999999999E-3</v>
      </c>
      <c r="H207" s="38">
        <v>177</v>
      </c>
      <c r="I207" s="40">
        <v>29856</v>
      </c>
      <c r="J207" s="38">
        <v>4505</v>
      </c>
    </row>
    <row r="208" spans="1:10" x14ac:dyDescent="0.25">
      <c r="A208" s="35" t="s">
        <v>380</v>
      </c>
      <c r="B208" s="36" t="s">
        <v>437</v>
      </c>
      <c r="C208" s="36" t="s">
        <v>438</v>
      </c>
      <c r="D208" s="37">
        <v>21606</v>
      </c>
      <c r="E208" s="38">
        <v>2514</v>
      </c>
      <c r="F208" s="38">
        <v>24120</v>
      </c>
      <c r="G208" s="39">
        <v>5.8999999999999999E-3</v>
      </c>
      <c r="H208" s="38">
        <v>142</v>
      </c>
      <c r="I208" s="40">
        <v>23978</v>
      </c>
      <c r="J208" s="38">
        <v>3618</v>
      </c>
    </row>
    <row r="209" spans="1:10" x14ac:dyDescent="0.25">
      <c r="A209" s="41" t="s">
        <v>380</v>
      </c>
      <c r="B209" s="36" t="s">
        <v>439</v>
      </c>
      <c r="C209" s="36" t="s">
        <v>440</v>
      </c>
      <c r="D209" s="37">
        <v>13116</v>
      </c>
      <c r="E209" s="38">
        <v>2364</v>
      </c>
      <c r="F209" s="38">
        <v>15480</v>
      </c>
      <c r="G209" s="39">
        <v>5.8999999999999999E-3</v>
      </c>
      <c r="H209" s="38">
        <v>91</v>
      </c>
      <c r="I209" s="40">
        <v>15389</v>
      </c>
      <c r="J209" s="38">
        <v>2322</v>
      </c>
    </row>
    <row r="210" spans="1:10" x14ac:dyDescent="0.25">
      <c r="A210" s="35" t="s">
        <v>380</v>
      </c>
      <c r="B210" s="36" t="s">
        <v>441</v>
      </c>
      <c r="C210" s="36" t="s">
        <v>442</v>
      </c>
      <c r="D210" s="37">
        <v>58898</v>
      </c>
      <c r="E210" s="38">
        <v>8439</v>
      </c>
      <c r="F210" s="38">
        <v>67337</v>
      </c>
      <c r="G210" s="39">
        <v>5.8999999999999999E-3</v>
      </c>
      <c r="H210" s="38">
        <v>397</v>
      </c>
      <c r="I210" s="40">
        <v>66940</v>
      </c>
      <c r="J210" s="38">
        <v>10101</v>
      </c>
    </row>
    <row r="211" spans="1:10" x14ac:dyDescent="0.25">
      <c r="A211" s="41" t="s">
        <v>380</v>
      </c>
      <c r="B211" s="36" t="s">
        <v>443</v>
      </c>
      <c r="C211" s="36" t="s">
        <v>444</v>
      </c>
      <c r="D211" s="37">
        <v>121108</v>
      </c>
      <c r="E211" s="38">
        <v>27076</v>
      </c>
      <c r="F211" s="38">
        <v>148184</v>
      </c>
      <c r="G211" s="39">
        <v>5.8999999999999999E-3</v>
      </c>
      <c r="H211" s="38">
        <v>874</v>
      </c>
      <c r="I211" s="40">
        <v>147310</v>
      </c>
      <c r="J211" s="38">
        <v>22228</v>
      </c>
    </row>
    <row r="212" spans="1:10" x14ac:dyDescent="0.25">
      <c r="A212" s="35" t="s">
        <v>380</v>
      </c>
      <c r="B212" s="36" t="s">
        <v>445</v>
      </c>
      <c r="C212" s="36" t="s">
        <v>446</v>
      </c>
      <c r="D212" s="37">
        <v>77093</v>
      </c>
      <c r="E212" s="38">
        <v>2926</v>
      </c>
      <c r="F212" s="38">
        <v>80019</v>
      </c>
      <c r="G212" s="39">
        <v>5.8999999999999999E-3</v>
      </c>
      <c r="H212" s="38">
        <v>472</v>
      </c>
      <c r="I212" s="40">
        <v>79547</v>
      </c>
      <c r="J212" s="38">
        <v>12003</v>
      </c>
    </row>
    <row r="213" spans="1:10" x14ac:dyDescent="0.25">
      <c r="A213" s="35" t="s">
        <v>380</v>
      </c>
      <c r="B213" s="36" t="s">
        <v>447</v>
      </c>
      <c r="C213" s="36" t="s">
        <v>448</v>
      </c>
      <c r="D213" s="37">
        <v>130281</v>
      </c>
      <c r="E213" s="38">
        <v>12073</v>
      </c>
      <c r="F213" s="38">
        <v>142354</v>
      </c>
      <c r="G213" s="39">
        <v>5.8999999999999999E-3</v>
      </c>
      <c r="H213" s="38">
        <v>840</v>
      </c>
      <c r="I213" s="40">
        <v>141514</v>
      </c>
      <c r="J213" s="38">
        <v>21353</v>
      </c>
    </row>
    <row r="214" spans="1:10" x14ac:dyDescent="0.25">
      <c r="A214" s="35" t="s">
        <v>380</v>
      </c>
      <c r="B214" s="36" t="s">
        <v>449</v>
      </c>
      <c r="C214" s="36" t="s">
        <v>450</v>
      </c>
      <c r="D214" s="37">
        <v>24665</v>
      </c>
      <c r="E214" s="38">
        <v>3488</v>
      </c>
      <c r="F214" s="38">
        <v>28153</v>
      </c>
      <c r="G214" s="39">
        <v>5.8999999999999999E-3</v>
      </c>
      <c r="H214" s="38">
        <v>166</v>
      </c>
      <c r="I214" s="40">
        <v>27987</v>
      </c>
      <c r="J214" s="38">
        <v>4223</v>
      </c>
    </row>
    <row r="215" spans="1:10" x14ac:dyDescent="0.25">
      <c r="A215" s="41" t="s">
        <v>380</v>
      </c>
      <c r="B215" s="36" t="s">
        <v>451</v>
      </c>
      <c r="C215" s="36" t="s">
        <v>452</v>
      </c>
      <c r="D215" s="37">
        <v>27684</v>
      </c>
      <c r="E215" s="38">
        <v>4013</v>
      </c>
      <c r="F215" s="38">
        <v>31697</v>
      </c>
      <c r="G215" s="39">
        <v>5.8999999999999999E-3</v>
      </c>
      <c r="H215" s="38">
        <v>187</v>
      </c>
      <c r="I215" s="40">
        <v>31510</v>
      </c>
      <c r="J215" s="38">
        <v>4755</v>
      </c>
    </row>
    <row r="216" spans="1:10" x14ac:dyDescent="0.25">
      <c r="A216" s="35" t="s">
        <v>380</v>
      </c>
      <c r="B216" s="36" t="s">
        <v>453</v>
      </c>
      <c r="C216" s="36" t="s">
        <v>454</v>
      </c>
      <c r="D216" s="37">
        <v>41612</v>
      </c>
      <c r="E216" s="38">
        <v>4575</v>
      </c>
      <c r="F216" s="38">
        <v>46187</v>
      </c>
      <c r="G216" s="39">
        <v>5.8999999999999999E-3</v>
      </c>
      <c r="H216" s="38">
        <v>273</v>
      </c>
      <c r="I216" s="40">
        <v>45914</v>
      </c>
      <c r="J216" s="38">
        <v>6928</v>
      </c>
    </row>
    <row r="217" spans="1:10" x14ac:dyDescent="0.25">
      <c r="A217" s="71" t="s">
        <v>380</v>
      </c>
      <c r="B217" s="61" t="s">
        <v>455</v>
      </c>
      <c r="C217" s="61" t="s">
        <v>35</v>
      </c>
      <c r="D217" s="37">
        <v>108140</v>
      </c>
      <c r="E217" s="38">
        <v>7126</v>
      </c>
      <c r="F217" s="38">
        <v>115266</v>
      </c>
      <c r="G217" s="39">
        <v>5.8999999999999999E-3</v>
      </c>
      <c r="H217" s="38">
        <v>680</v>
      </c>
      <c r="I217" s="40">
        <v>114586</v>
      </c>
      <c r="J217" s="62">
        <v>17290</v>
      </c>
    </row>
    <row r="218" spans="1:10" x14ac:dyDescent="0.25">
      <c r="A218" s="41" t="s">
        <v>380</v>
      </c>
      <c r="B218" s="36" t="s">
        <v>456</v>
      </c>
      <c r="C218" s="36" t="s">
        <v>457</v>
      </c>
      <c r="D218" s="37">
        <v>76065</v>
      </c>
      <c r="E218" s="38">
        <v>19425</v>
      </c>
      <c r="F218" s="38">
        <v>95490</v>
      </c>
      <c r="G218" s="39">
        <v>5.8999999999999999E-3</v>
      </c>
      <c r="H218" s="38">
        <v>563</v>
      </c>
      <c r="I218" s="40">
        <v>94927</v>
      </c>
      <c r="J218" s="38">
        <v>14324</v>
      </c>
    </row>
    <row r="219" spans="1:10" x14ac:dyDescent="0.25">
      <c r="A219" s="35" t="s">
        <v>380</v>
      </c>
      <c r="B219" s="36" t="s">
        <v>458</v>
      </c>
      <c r="C219" s="36" t="s">
        <v>459</v>
      </c>
      <c r="D219" s="37">
        <v>26032</v>
      </c>
      <c r="E219" s="38">
        <v>4013</v>
      </c>
      <c r="F219" s="38">
        <v>30045</v>
      </c>
      <c r="G219" s="39">
        <v>5.8999999999999999E-3</v>
      </c>
      <c r="H219" s="38">
        <v>177</v>
      </c>
      <c r="I219" s="40">
        <v>29868</v>
      </c>
      <c r="J219" s="38">
        <v>4507</v>
      </c>
    </row>
    <row r="220" spans="1:10" x14ac:dyDescent="0.25">
      <c r="A220" s="41" t="s">
        <v>380</v>
      </c>
      <c r="B220" s="36" t="s">
        <v>460</v>
      </c>
      <c r="C220" s="36" t="s">
        <v>461</v>
      </c>
      <c r="D220" s="37">
        <v>39228</v>
      </c>
      <c r="E220" s="38">
        <v>4426</v>
      </c>
      <c r="F220" s="38">
        <v>43654</v>
      </c>
      <c r="G220" s="39">
        <v>5.8999999999999999E-3</v>
      </c>
      <c r="H220" s="38">
        <v>258</v>
      </c>
      <c r="I220" s="40">
        <v>43396</v>
      </c>
      <c r="J220" s="38">
        <v>6548</v>
      </c>
    </row>
    <row r="221" spans="1:10" x14ac:dyDescent="0.25">
      <c r="A221" s="35" t="s">
        <v>380</v>
      </c>
      <c r="B221" s="36" t="s">
        <v>462</v>
      </c>
      <c r="C221" s="36" t="s">
        <v>463</v>
      </c>
      <c r="D221" s="37">
        <v>44923</v>
      </c>
      <c r="E221" s="38">
        <v>13237</v>
      </c>
      <c r="F221" s="38">
        <v>58160</v>
      </c>
      <c r="G221" s="39">
        <v>5.8999999999999999E-3</v>
      </c>
      <c r="H221" s="38">
        <v>343</v>
      </c>
      <c r="I221" s="40">
        <v>57817</v>
      </c>
      <c r="J221" s="38">
        <v>8724</v>
      </c>
    </row>
    <row r="222" spans="1:10" x14ac:dyDescent="0.25">
      <c r="A222" s="35" t="s">
        <v>380</v>
      </c>
      <c r="B222" s="36" t="s">
        <v>464</v>
      </c>
      <c r="C222" s="36" t="s">
        <v>465</v>
      </c>
      <c r="D222" s="37">
        <v>21466</v>
      </c>
      <c r="E222" s="38">
        <v>2963</v>
      </c>
      <c r="F222" s="38">
        <v>24429</v>
      </c>
      <c r="G222" s="39">
        <v>5.8999999999999999E-3</v>
      </c>
      <c r="H222" s="38">
        <v>144</v>
      </c>
      <c r="I222" s="40">
        <v>24285</v>
      </c>
      <c r="J222" s="38">
        <v>3664</v>
      </c>
    </row>
    <row r="223" spans="1:10" x14ac:dyDescent="0.25">
      <c r="A223" s="35" t="s">
        <v>380</v>
      </c>
      <c r="B223" s="36" t="s">
        <v>466</v>
      </c>
      <c r="C223" s="36" t="s">
        <v>467</v>
      </c>
      <c r="D223" s="37">
        <v>288414</v>
      </c>
      <c r="E223" s="38">
        <v>40163</v>
      </c>
      <c r="F223" s="38">
        <v>328577</v>
      </c>
      <c r="G223" s="39">
        <v>5.8999999999999999E-3</v>
      </c>
      <c r="H223" s="38">
        <v>1939</v>
      </c>
      <c r="I223" s="40">
        <v>326638</v>
      </c>
      <c r="J223" s="38">
        <v>49287</v>
      </c>
    </row>
    <row r="224" spans="1:10" x14ac:dyDescent="0.25">
      <c r="A224" s="35" t="s">
        <v>380</v>
      </c>
      <c r="B224" s="36" t="s">
        <v>468</v>
      </c>
      <c r="C224" s="36" t="s">
        <v>469</v>
      </c>
      <c r="D224" s="37">
        <v>38337</v>
      </c>
      <c r="E224" s="38">
        <v>5849</v>
      </c>
      <c r="F224" s="38">
        <v>44186</v>
      </c>
      <c r="G224" s="39">
        <v>5.8999999999999999E-3</v>
      </c>
      <c r="H224" s="38">
        <v>261</v>
      </c>
      <c r="I224" s="40">
        <v>43925</v>
      </c>
      <c r="J224" s="38">
        <v>6628</v>
      </c>
    </row>
    <row r="225" spans="1:10" x14ac:dyDescent="0.25">
      <c r="A225" s="35" t="s">
        <v>380</v>
      </c>
      <c r="B225" s="36" t="s">
        <v>470</v>
      </c>
      <c r="C225" s="36" t="s">
        <v>471</v>
      </c>
      <c r="D225" s="37">
        <v>12832</v>
      </c>
      <c r="E225" s="38">
        <v>2926</v>
      </c>
      <c r="F225" s="38">
        <v>15758</v>
      </c>
      <c r="G225" s="39">
        <v>5.8999999999999999E-3</v>
      </c>
      <c r="H225" s="38">
        <v>93</v>
      </c>
      <c r="I225" s="40">
        <v>15665</v>
      </c>
      <c r="J225" s="38">
        <v>2364</v>
      </c>
    </row>
    <row r="226" spans="1:10" x14ac:dyDescent="0.25">
      <c r="A226" s="35" t="s">
        <v>380</v>
      </c>
      <c r="B226" s="36" t="s">
        <v>472</v>
      </c>
      <c r="C226" s="36" t="s">
        <v>473</v>
      </c>
      <c r="D226" s="37">
        <v>15235</v>
      </c>
      <c r="E226" s="38">
        <v>2138</v>
      </c>
      <c r="F226" s="38">
        <v>17373</v>
      </c>
      <c r="G226" s="39">
        <v>5.8999999999999999E-3</v>
      </c>
      <c r="H226" s="38">
        <v>103</v>
      </c>
      <c r="I226" s="40">
        <v>17270</v>
      </c>
      <c r="J226" s="38">
        <v>2606</v>
      </c>
    </row>
    <row r="227" spans="1:10" x14ac:dyDescent="0.25">
      <c r="A227" s="57" t="s">
        <v>380</v>
      </c>
      <c r="B227" s="44" t="s">
        <v>474</v>
      </c>
      <c r="C227" s="44" t="s">
        <v>475</v>
      </c>
      <c r="D227" s="37">
        <v>152830</v>
      </c>
      <c r="E227" s="38">
        <v>24712</v>
      </c>
      <c r="F227" s="38">
        <v>177542</v>
      </c>
      <c r="G227" s="39">
        <v>5.8999999999999999E-3</v>
      </c>
      <c r="H227" s="38">
        <v>1047</v>
      </c>
      <c r="I227" s="40">
        <v>176495</v>
      </c>
      <c r="J227" s="38">
        <v>26631</v>
      </c>
    </row>
    <row r="228" spans="1:10" x14ac:dyDescent="0.25">
      <c r="A228" s="58" t="s">
        <v>380</v>
      </c>
      <c r="B228" s="44" t="s">
        <v>476</v>
      </c>
      <c r="C228" s="44" t="s">
        <v>477</v>
      </c>
      <c r="D228" s="42">
        <v>32362</v>
      </c>
      <c r="E228" s="43">
        <v>1762</v>
      </c>
      <c r="F228" s="43">
        <v>34124</v>
      </c>
      <c r="G228" s="39">
        <v>5.8999999999999999E-3</v>
      </c>
      <c r="H228" s="43">
        <v>201</v>
      </c>
      <c r="I228" s="40">
        <v>33923</v>
      </c>
      <c r="J228" s="38">
        <v>5119</v>
      </c>
    </row>
    <row r="229" spans="1:10" x14ac:dyDescent="0.25">
      <c r="A229" s="60" t="s">
        <v>380</v>
      </c>
      <c r="B229" s="61" t="s">
        <v>478</v>
      </c>
      <c r="C229" s="61" t="s">
        <v>38</v>
      </c>
      <c r="D229" s="37">
        <v>526606</v>
      </c>
      <c r="E229" s="38">
        <v>33151</v>
      </c>
      <c r="F229" s="38">
        <v>559757</v>
      </c>
      <c r="G229" s="39">
        <v>5.8999999999999999E-3</v>
      </c>
      <c r="H229" s="38">
        <v>3303</v>
      </c>
      <c r="I229" s="40">
        <v>556454</v>
      </c>
      <c r="J229" s="62">
        <v>83964</v>
      </c>
    </row>
    <row r="230" spans="1:10" x14ac:dyDescent="0.25">
      <c r="A230" s="35" t="s">
        <v>380</v>
      </c>
      <c r="B230" s="36" t="s">
        <v>479</v>
      </c>
      <c r="C230" s="36" t="s">
        <v>480</v>
      </c>
      <c r="D230" s="37">
        <v>401496</v>
      </c>
      <c r="E230" s="38">
        <v>59588</v>
      </c>
      <c r="F230" s="38">
        <v>461084</v>
      </c>
      <c r="G230" s="39">
        <v>5.8999999999999999E-3</v>
      </c>
      <c r="H230" s="38">
        <v>2720</v>
      </c>
      <c r="I230" s="40">
        <v>458364</v>
      </c>
      <c r="J230" s="38">
        <v>69163</v>
      </c>
    </row>
    <row r="231" spans="1:10" x14ac:dyDescent="0.25">
      <c r="A231" s="41" t="s">
        <v>380</v>
      </c>
      <c r="B231" s="36" t="s">
        <v>481</v>
      </c>
      <c r="C231" s="36" t="s">
        <v>482</v>
      </c>
      <c r="D231" s="37">
        <v>67284</v>
      </c>
      <c r="E231" s="38">
        <v>8625</v>
      </c>
      <c r="F231" s="38">
        <v>75909</v>
      </c>
      <c r="G231" s="39">
        <v>5.8999999999999999E-3</v>
      </c>
      <c r="H231" s="38">
        <v>448</v>
      </c>
      <c r="I231" s="40">
        <v>75461</v>
      </c>
      <c r="J231" s="38">
        <v>11386</v>
      </c>
    </row>
    <row r="232" spans="1:10" ht="15.75" thickBot="1" x14ac:dyDescent="0.3">
      <c r="A232" s="63" t="s">
        <v>380</v>
      </c>
      <c r="B232" s="64" t="s">
        <v>483</v>
      </c>
      <c r="C232" s="64" t="s">
        <v>484</v>
      </c>
      <c r="D232" s="37">
        <v>42055</v>
      </c>
      <c r="E232" s="38">
        <v>3561</v>
      </c>
      <c r="F232" s="38">
        <v>45616</v>
      </c>
      <c r="G232" s="39">
        <v>5.8999999999999999E-3</v>
      </c>
      <c r="H232" s="38">
        <v>269</v>
      </c>
      <c r="I232" s="40">
        <v>45347</v>
      </c>
      <c r="J232" s="38">
        <v>6842</v>
      </c>
    </row>
    <row r="233" spans="1:10" ht="15.75" thickBot="1" x14ac:dyDescent="0.3">
      <c r="A233" s="48"/>
      <c r="B233" s="49"/>
      <c r="C233" s="50" t="s">
        <v>485</v>
      </c>
      <c r="D233" s="66">
        <f>SUM(D180:D232)</f>
        <v>5949195</v>
      </c>
      <c r="E233" s="51">
        <f t="shared" ref="E233:F233" si="12">SUM(E180:E232)</f>
        <v>968394</v>
      </c>
      <c r="F233" s="51">
        <f t="shared" si="12"/>
        <v>6917589</v>
      </c>
      <c r="G233" s="65">
        <v>0</v>
      </c>
      <c r="H233" s="51">
        <f t="shared" ref="H233:J233" si="13">SUM(H180:H232)</f>
        <v>40812</v>
      </c>
      <c r="I233" s="53">
        <f t="shared" si="13"/>
        <v>6876777</v>
      </c>
      <c r="J233" s="51">
        <f t="shared" si="13"/>
        <v>1037643</v>
      </c>
    </row>
    <row r="234" spans="1:10" x14ac:dyDescent="0.25">
      <c r="A234" s="70" t="s">
        <v>486</v>
      </c>
      <c r="B234" s="55" t="s">
        <v>487</v>
      </c>
      <c r="C234" s="55" t="s">
        <v>488</v>
      </c>
      <c r="D234" s="37">
        <v>21973</v>
      </c>
      <c r="E234" s="38">
        <v>3488</v>
      </c>
      <c r="F234" s="38">
        <v>25461</v>
      </c>
      <c r="G234" s="39">
        <v>1.47E-2</v>
      </c>
      <c r="H234" s="38">
        <v>374</v>
      </c>
      <c r="I234" s="40">
        <v>25087</v>
      </c>
      <c r="J234" s="38">
        <v>3819</v>
      </c>
    </row>
    <row r="235" spans="1:10" x14ac:dyDescent="0.25">
      <c r="A235" s="41" t="s">
        <v>486</v>
      </c>
      <c r="B235" s="36" t="s">
        <v>489</v>
      </c>
      <c r="C235" s="36" t="s">
        <v>490</v>
      </c>
      <c r="D235" s="37">
        <v>13716</v>
      </c>
      <c r="E235" s="38">
        <v>2061</v>
      </c>
      <c r="F235" s="38">
        <v>15777</v>
      </c>
      <c r="G235" s="39">
        <v>1.47E-2</v>
      </c>
      <c r="H235" s="38">
        <v>232</v>
      </c>
      <c r="I235" s="40">
        <v>15545</v>
      </c>
      <c r="J235" s="38">
        <v>2367</v>
      </c>
    </row>
    <row r="236" spans="1:10" x14ac:dyDescent="0.25">
      <c r="A236" s="41" t="s">
        <v>486</v>
      </c>
      <c r="B236" s="36" t="s">
        <v>491</v>
      </c>
      <c r="C236" s="36" t="s">
        <v>492</v>
      </c>
      <c r="D236" s="37">
        <v>37877</v>
      </c>
      <c r="E236" s="38">
        <v>3824</v>
      </c>
      <c r="F236" s="38">
        <v>41701</v>
      </c>
      <c r="G236" s="39">
        <v>1.47E-2</v>
      </c>
      <c r="H236" s="38">
        <v>613</v>
      </c>
      <c r="I236" s="40">
        <v>41088</v>
      </c>
      <c r="J236" s="38">
        <v>6255</v>
      </c>
    </row>
    <row r="237" spans="1:10" x14ac:dyDescent="0.25">
      <c r="A237" s="41" t="s">
        <v>486</v>
      </c>
      <c r="B237" s="36" t="s">
        <v>493</v>
      </c>
      <c r="C237" s="36" t="s">
        <v>494</v>
      </c>
      <c r="D237" s="37">
        <v>35173</v>
      </c>
      <c r="E237" s="38">
        <v>4313</v>
      </c>
      <c r="F237" s="38">
        <v>39486</v>
      </c>
      <c r="G237" s="39">
        <v>1.47E-2</v>
      </c>
      <c r="H237" s="38">
        <v>580</v>
      </c>
      <c r="I237" s="40">
        <v>38906</v>
      </c>
      <c r="J237" s="38">
        <v>5923</v>
      </c>
    </row>
    <row r="238" spans="1:10" x14ac:dyDescent="0.25">
      <c r="A238" s="41" t="s">
        <v>486</v>
      </c>
      <c r="B238" s="36" t="s">
        <v>495</v>
      </c>
      <c r="C238" s="36" t="s">
        <v>496</v>
      </c>
      <c r="D238" s="37">
        <v>10597</v>
      </c>
      <c r="E238" s="38">
        <v>2850</v>
      </c>
      <c r="F238" s="38">
        <v>13447</v>
      </c>
      <c r="G238" s="39">
        <v>1.47E-2</v>
      </c>
      <c r="H238" s="38">
        <v>198</v>
      </c>
      <c r="I238" s="40">
        <v>13249</v>
      </c>
      <c r="J238" s="38">
        <v>2017</v>
      </c>
    </row>
    <row r="239" spans="1:10" x14ac:dyDescent="0.25">
      <c r="A239" s="41" t="s">
        <v>486</v>
      </c>
      <c r="B239" s="36" t="s">
        <v>497</v>
      </c>
      <c r="C239" s="36" t="s">
        <v>498</v>
      </c>
      <c r="D239" s="37">
        <v>41336</v>
      </c>
      <c r="E239" s="38">
        <v>7837</v>
      </c>
      <c r="F239" s="38">
        <v>49173</v>
      </c>
      <c r="G239" s="39">
        <v>1.47E-2</v>
      </c>
      <c r="H239" s="38">
        <v>723</v>
      </c>
      <c r="I239" s="40">
        <v>48450</v>
      </c>
      <c r="J239" s="38">
        <v>7376</v>
      </c>
    </row>
    <row r="240" spans="1:10" x14ac:dyDescent="0.25">
      <c r="A240" s="35" t="s">
        <v>486</v>
      </c>
      <c r="B240" s="36" t="s">
        <v>499</v>
      </c>
      <c r="C240" s="36" t="s">
        <v>500</v>
      </c>
      <c r="D240" s="37">
        <v>88478</v>
      </c>
      <c r="E240" s="38">
        <v>26926</v>
      </c>
      <c r="F240" s="38">
        <v>115404</v>
      </c>
      <c r="G240" s="39">
        <v>1.47E-2</v>
      </c>
      <c r="H240" s="38">
        <v>1696</v>
      </c>
      <c r="I240" s="40">
        <v>113708</v>
      </c>
      <c r="J240" s="38">
        <v>17311</v>
      </c>
    </row>
    <row r="241" spans="1:10" x14ac:dyDescent="0.25">
      <c r="A241" s="41" t="s">
        <v>486</v>
      </c>
      <c r="B241" s="36" t="s">
        <v>501</v>
      </c>
      <c r="C241" s="36" t="s">
        <v>502</v>
      </c>
      <c r="D241" s="37">
        <v>16279</v>
      </c>
      <c r="E241" s="38">
        <v>3039</v>
      </c>
      <c r="F241" s="38">
        <v>19318</v>
      </c>
      <c r="G241" s="39">
        <v>1.47E-2</v>
      </c>
      <c r="H241" s="38">
        <v>284</v>
      </c>
      <c r="I241" s="40">
        <v>19034</v>
      </c>
      <c r="J241" s="38">
        <v>2898</v>
      </c>
    </row>
    <row r="242" spans="1:10" x14ac:dyDescent="0.25">
      <c r="A242" s="41" t="s">
        <v>486</v>
      </c>
      <c r="B242" s="36" t="s">
        <v>503</v>
      </c>
      <c r="C242" s="36" t="s">
        <v>504</v>
      </c>
      <c r="D242" s="37">
        <v>18754</v>
      </c>
      <c r="E242" s="38">
        <v>2288</v>
      </c>
      <c r="F242" s="38">
        <v>21042</v>
      </c>
      <c r="G242" s="39">
        <v>1.47E-2</v>
      </c>
      <c r="H242" s="38">
        <v>309</v>
      </c>
      <c r="I242" s="40">
        <v>20733</v>
      </c>
      <c r="J242" s="38">
        <v>3156</v>
      </c>
    </row>
    <row r="243" spans="1:10" x14ac:dyDescent="0.25">
      <c r="A243" s="41" t="s">
        <v>486</v>
      </c>
      <c r="B243" s="36" t="s">
        <v>505</v>
      </c>
      <c r="C243" s="36" t="s">
        <v>506</v>
      </c>
      <c r="D243" s="37">
        <v>17355</v>
      </c>
      <c r="E243" s="38">
        <v>2437</v>
      </c>
      <c r="F243" s="38">
        <v>19792</v>
      </c>
      <c r="G243" s="39">
        <v>1.47E-2</v>
      </c>
      <c r="H243" s="38">
        <v>291</v>
      </c>
      <c r="I243" s="40">
        <v>19501</v>
      </c>
      <c r="J243" s="38">
        <v>2969</v>
      </c>
    </row>
    <row r="244" spans="1:10" x14ac:dyDescent="0.25">
      <c r="A244" s="35" t="s">
        <v>486</v>
      </c>
      <c r="B244" s="36" t="s">
        <v>507</v>
      </c>
      <c r="C244" s="36" t="s">
        <v>508</v>
      </c>
      <c r="D244" s="37">
        <v>29399</v>
      </c>
      <c r="E244" s="38">
        <v>4838</v>
      </c>
      <c r="F244" s="38">
        <v>34237</v>
      </c>
      <c r="G244" s="39">
        <v>1.47E-2</v>
      </c>
      <c r="H244" s="38">
        <v>503</v>
      </c>
      <c r="I244" s="40">
        <v>33734</v>
      </c>
      <c r="J244" s="38">
        <v>5136</v>
      </c>
    </row>
    <row r="245" spans="1:10" x14ac:dyDescent="0.25">
      <c r="A245" s="35" t="s">
        <v>486</v>
      </c>
      <c r="B245" s="36" t="s">
        <v>509</v>
      </c>
      <c r="C245" s="36" t="s">
        <v>510</v>
      </c>
      <c r="D245" s="37">
        <v>21554</v>
      </c>
      <c r="E245" s="38">
        <v>2550</v>
      </c>
      <c r="F245" s="38">
        <v>24104</v>
      </c>
      <c r="G245" s="39">
        <v>1.47E-2</v>
      </c>
      <c r="H245" s="38">
        <v>354</v>
      </c>
      <c r="I245" s="40">
        <v>23750</v>
      </c>
      <c r="J245" s="38">
        <v>3616</v>
      </c>
    </row>
    <row r="246" spans="1:10" x14ac:dyDescent="0.25">
      <c r="A246" s="41" t="s">
        <v>486</v>
      </c>
      <c r="B246" s="36" t="s">
        <v>511</v>
      </c>
      <c r="C246" s="36" t="s">
        <v>512</v>
      </c>
      <c r="D246" s="37">
        <v>18822</v>
      </c>
      <c r="E246" s="38">
        <v>3674</v>
      </c>
      <c r="F246" s="38">
        <v>22496</v>
      </c>
      <c r="G246" s="39">
        <v>1.47E-2</v>
      </c>
      <c r="H246" s="38">
        <v>331</v>
      </c>
      <c r="I246" s="40">
        <v>22165</v>
      </c>
      <c r="J246" s="38">
        <v>3374</v>
      </c>
    </row>
    <row r="247" spans="1:10" x14ac:dyDescent="0.25">
      <c r="A247" s="35" t="s">
        <v>486</v>
      </c>
      <c r="B247" s="36" t="s">
        <v>513</v>
      </c>
      <c r="C247" s="36" t="s">
        <v>514</v>
      </c>
      <c r="D247" s="37">
        <v>24909</v>
      </c>
      <c r="E247" s="38">
        <v>3076</v>
      </c>
      <c r="F247" s="38">
        <v>27985</v>
      </c>
      <c r="G247" s="39">
        <v>1.47E-2</v>
      </c>
      <c r="H247" s="38">
        <v>411</v>
      </c>
      <c r="I247" s="40">
        <v>27574</v>
      </c>
      <c r="J247" s="38">
        <v>4198</v>
      </c>
    </row>
    <row r="248" spans="1:10" x14ac:dyDescent="0.25">
      <c r="A248" s="41" t="s">
        <v>486</v>
      </c>
      <c r="B248" s="36" t="s">
        <v>515</v>
      </c>
      <c r="C248" s="36" t="s">
        <v>516</v>
      </c>
      <c r="D248" s="37">
        <v>105864</v>
      </c>
      <c r="E248" s="38">
        <v>14025</v>
      </c>
      <c r="F248" s="38">
        <v>119889</v>
      </c>
      <c r="G248" s="39">
        <v>1.47E-2</v>
      </c>
      <c r="H248" s="38">
        <v>1762</v>
      </c>
      <c r="I248" s="40">
        <v>118127</v>
      </c>
      <c r="J248" s="38">
        <v>17983</v>
      </c>
    </row>
    <row r="249" spans="1:10" x14ac:dyDescent="0.25">
      <c r="A249" s="35" t="s">
        <v>486</v>
      </c>
      <c r="B249" s="36" t="s">
        <v>517</v>
      </c>
      <c r="C249" s="36" t="s">
        <v>518</v>
      </c>
      <c r="D249" s="37">
        <v>24961</v>
      </c>
      <c r="E249" s="38">
        <v>5287</v>
      </c>
      <c r="F249" s="38">
        <v>30248</v>
      </c>
      <c r="G249" s="39">
        <v>1.47E-2</v>
      </c>
      <c r="H249" s="38">
        <v>445</v>
      </c>
      <c r="I249" s="40">
        <v>29803</v>
      </c>
      <c r="J249" s="38">
        <v>4537</v>
      </c>
    </row>
    <row r="250" spans="1:10" x14ac:dyDescent="0.25">
      <c r="A250" s="35" t="s">
        <v>486</v>
      </c>
      <c r="B250" s="36" t="s">
        <v>519</v>
      </c>
      <c r="C250" s="36" t="s">
        <v>520</v>
      </c>
      <c r="D250" s="37">
        <v>17639</v>
      </c>
      <c r="E250" s="38">
        <v>1350</v>
      </c>
      <c r="F250" s="38">
        <v>18989</v>
      </c>
      <c r="G250" s="39">
        <v>1.47E-2</v>
      </c>
      <c r="H250" s="38">
        <v>279</v>
      </c>
      <c r="I250" s="40">
        <v>18710</v>
      </c>
      <c r="J250" s="38">
        <v>2848</v>
      </c>
    </row>
    <row r="251" spans="1:10" x14ac:dyDescent="0.25">
      <c r="A251" s="35" t="s">
        <v>486</v>
      </c>
      <c r="B251" s="36" t="s">
        <v>521</v>
      </c>
      <c r="C251" s="36" t="s">
        <v>522</v>
      </c>
      <c r="D251" s="37">
        <v>81148</v>
      </c>
      <c r="E251" s="38">
        <v>7764</v>
      </c>
      <c r="F251" s="38">
        <v>88912</v>
      </c>
      <c r="G251" s="39">
        <v>1.47E-2</v>
      </c>
      <c r="H251" s="38">
        <v>1307</v>
      </c>
      <c r="I251" s="40">
        <v>87605</v>
      </c>
      <c r="J251" s="38">
        <v>13337</v>
      </c>
    </row>
    <row r="252" spans="1:10" x14ac:dyDescent="0.25">
      <c r="A252" s="41" t="s">
        <v>486</v>
      </c>
      <c r="B252" s="36" t="s">
        <v>523</v>
      </c>
      <c r="C252" s="36" t="s">
        <v>524</v>
      </c>
      <c r="D252" s="37">
        <v>39452</v>
      </c>
      <c r="E252" s="38">
        <v>7611</v>
      </c>
      <c r="F252" s="38">
        <v>47063</v>
      </c>
      <c r="G252" s="39">
        <v>1.47E-2</v>
      </c>
      <c r="H252" s="38">
        <v>692</v>
      </c>
      <c r="I252" s="40">
        <v>46371</v>
      </c>
      <c r="J252" s="38">
        <v>7059</v>
      </c>
    </row>
    <row r="253" spans="1:10" x14ac:dyDescent="0.25">
      <c r="A253" s="41" t="s">
        <v>486</v>
      </c>
      <c r="B253" s="36" t="s">
        <v>525</v>
      </c>
      <c r="C253" s="36" t="s">
        <v>526</v>
      </c>
      <c r="D253" s="37">
        <v>19594</v>
      </c>
      <c r="E253" s="38">
        <v>2025</v>
      </c>
      <c r="F253" s="38">
        <v>21619</v>
      </c>
      <c r="G253" s="39">
        <v>1.47E-2</v>
      </c>
      <c r="H253" s="38">
        <v>318</v>
      </c>
      <c r="I253" s="40">
        <v>21301</v>
      </c>
      <c r="J253" s="38">
        <v>3243</v>
      </c>
    </row>
    <row r="254" spans="1:10" x14ac:dyDescent="0.25">
      <c r="A254" s="41" t="s">
        <v>486</v>
      </c>
      <c r="B254" s="36" t="s">
        <v>527</v>
      </c>
      <c r="C254" s="36" t="s">
        <v>528</v>
      </c>
      <c r="D254" s="37">
        <v>50705</v>
      </c>
      <c r="E254" s="38">
        <v>6826</v>
      </c>
      <c r="F254" s="38">
        <v>57531</v>
      </c>
      <c r="G254" s="39">
        <v>1.47E-2</v>
      </c>
      <c r="H254" s="38">
        <v>846</v>
      </c>
      <c r="I254" s="40">
        <v>56685</v>
      </c>
      <c r="J254" s="38">
        <v>8630</v>
      </c>
    </row>
    <row r="255" spans="1:10" x14ac:dyDescent="0.25">
      <c r="A255" s="35" t="s">
        <v>486</v>
      </c>
      <c r="B255" s="36" t="s">
        <v>529</v>
      </c>
      <c r="C255" s="36" t="s">
        <v>530</v>
      </c>
      <c r="D255" s="37">
        <v>10117</v>
      </c>
      <c r="E255" s="38">
        <v>1500</v>
      </c>
      <c r="F255" s="38">
        <v>11617</v>
      </c>
      <c r="G255" s="39">
        <v>1.47E-2</v>
      </c>
      <c r="H255" s="38">
        <v>171</v>
      </c>
      <c r="I255" s="40">
        <v>11446</v>
      </c>
      <c r="J255" s="38">
        <v>1743</v>
      </c>
    </row>
    <row r="256" spans="1:10" x14ac:dyDescent="0.25">
      <c r="A256" s="58" t="s">
        <v>486</v>
      </c>
      <c r="B256" s="44" t="s">
        <v>531</v>
      </c>
      <c r="C256" s="44" t="s">
        <v>532</v>
      </c>
      <c r="D256" s="37">
        <v>56319</v>
      </c>
      <c r="E256" s="38">
        <v>9337</v>
      </c>
      <c r="F256" s="38">
        <v>65656</v>
      </c>
      <c r="G256" s="39">
        <v>1.47E-2</v>
      </c>
      <c r="H256" s="38">
        <v>965</v>
      </c>
      <c r="I256" s="40">
        <v>64691</v>
      </c>
      <c r="J256" s="38">
        <v>9848</v>
      </c>
    </row>
    <row r="257" spans="1:10" x14ac:dyDescent="0.25">
      <c r="A257" s="57" t="s">
        <v>486</v>
      </c>
      <c r="B257" s="44" t="s">
        <v>533</v>
      </c>
      <c r="C257" s="44" t="s">
        <v>534</v>
      </c>
      <c r="D257" s="37">
        <v>50805</v>
      </c>
      <c r="E257" s="38">
        <v>8136</v>
      </c>
      <c r="F257" s="38">
        <v>58941</v>
      </c>
      <c r="G257" s="39">
        <v>1.47E-2</v>
      </c>
      <c r="H257" s="38">
        <v>866</v>
      </c>
      <c r="I257" s="40">
        <v>58075</v>
      </c>
      <c r="J257" s="38">
        <v>8841</v>
      </c>
    </row>
    <row r="258" spans="1:10" x14ac:dyDescent="0.25">
      <c r="A258" s="58" t="s">
        <v>486</v>
      </c>
      <c r="B258" s="44" t="s">
        <v>535</v>
      </c>
      <c r="C258" s="44" t="s">
        <v>536</v>
      </c>
      <c r="D258" s="37">
        <v>28859</v>
      </c>
      <c r="E258" s="38">
        <v>5626</v>
      </c>
      <c r="F258" s="38">
        <v>34485</v>
      </c>
      <c r="G258" s="39">
        <v>1.47E-2</v>
      </c>
      <c r="H258" s="38">
        <v>507</v>
      </c>
      <c r="I258" s="40">
        <v>33978</v>
      </c>
      <c r="J258" s="38">
        <v>5173</v>
      </c>
    </row>
    <row r="259" spans="1:10" x14ac:dyDescent="0.25">
      <c r="A259" s="58" t="s">
        <v>486</v>
      </c>
      <c r="B259" s="44" t="s">
        <v>537</v>
      </c>
      <c r="C259" s="44" t="s">
        <v>538</v>
      </c>
      <c r="D259" s="37">
        <v>86486</v>
      </c>
      <c r="E259" s="38">
        <v>10614</v>
      </c>
      <c r="F259" s="38">
        <v>97100</v>
      </c>
      <c r="G259" s="39">
        <v>1.47E-2</v>
      </c>
      <c r="H259" s="38">
        <v>1427</v>
      </c>
      <c r="I259" s="40">
        <v>95673</v>
      </c>
      <c r="J259" s="38">
        <v>14565</v>
      </c>
    </row>
    <row r="260" spans="1:10" x14ac:dyDescent="0.25">
      <c r="A260" s="58" t="s">
        <v>486</v>
      </c>
      <c r="B260" s="44" t="s">
        <v>539</v>
      </c>
      <c r="C260" s="44" t="s">
        <v>540</v>
      </c>
      <c r="D260" s="37">
        <v>646586</v>
      </c>
      <c r="E260" s="38">
        <v>135186</v>
      </c>
      <c r="F260" s="38">
        <v>781772</v>
      </c>
      <c r="G260" s="39">
        <v>1.47E-2</v>
      </c>
      <c r="H260" s="38">
        <v>11492</v>
      </c>
      <c r="I260" s="40">
        <v>770280</v>
      </c>
      <c r="J260" s="38">
        <v>117266</v>
      </c>
    </row>
    <row r="261" spans="1:10" x14ac:dyDescent="0.25">
      <c r="A261" s="35" t="s">
        <v>486</v>
      </c>
      <c r="B261" s="36" t="s">
        <v>541</v>
      </c>
      <c r="C261" s="36" t="s">
        <v>542</v>
      </c>
      <c r="D261" s="37">
        <v>25252</v>
      </c>
      <c r="E261" s="38">
        <v>3149</v>
      </c>
      <c r="F261" s="38">
        <v>28401</v>
      </c>
      <c r="G261" s="39">
        <v>1.47E-2</v>
      </c>
      <c r="H261" s="38">
        <v>417</v>
      </c>
      <c r="I261" s="40">
        <v>27984</v>
      </c>
      <c r="J261" s="38">
        <v>4260</v>
      </c>
    </row>
    <row r="262" spans="1:10" x14ac:dyDescent="0.25">
      <c r="A262" s="35" t="s">
        <v>486</v>
      </c>
      <c r="B262" s="36" t="s">
        <v>543</v>
      </c>
      <c r="C262" s="36" t="s">
        <v>544</v>
      </c>
      <c r="D262" s="37">
        <v>42811</v>
      </c>
      <c r="E262" s="38">
        <v>3824</v>
      </c>
      <c r="F262" s="38">
        <v>46635</v>
      </c>
      <c r="G262" s="39">
        <v>1.47E-2</v>
      </c>
      <c r="H262" s="38">
        <v>686</v>
      </c>
      <c r="I262" s="40">
        <v>45949</v>
      </c>
      <c r="J262" s="38">
        <v>6995</v>
      </c>
    </row>
    <row r="263" spans="1:10" x14ac:dyDescent="0.25">
      <c r="A263" s="35" t="s">
        <v>486</v>
      </c>
      <c r="B263" s="36" t="s">
        <v>545</v>
      </c>
      <c r="C263" s="36" t="s">
        <v>546</v>
      </c>
      <c r="D263" s="37">
        <v>25360</v>
      </c>
      <c r="E263" s="38">
        <v>4575</v>
      </c>
      <c r="F263" s="38">
        <v>29935</v>
      </c>
      <c r="G263" s="39">
        <v>1.47E-2</v>
      </c>
      <c r="H263" s="38">
        <v>440</v>
      </c>
      <c r="I263" s="40">
        <v>29495</v>
      </c>
      <c r="J263" s="38">
        <v>4490</v>
      </c>
    </row>
    <row r="264" spans="1:10" x14ac:dyDescent="0.25">
      <c r="A264" s="41" t="s">
        <v>486</v>
      </c>
      <c r="B264" s="36" t="s">
        <v>547</v>
      </c>
      <c r="C264" s="36" t="s">
        <v>548</v>
      </c>
      <c r="D264" s="37">
        <v>36977</v>
      </c>
      <c r="E264" s="38">
        <v>7874</v>
      </c>
      <c r="F264" s="38">
        <v>44851</v>
      </c>
      <c r="G264" s="39">
        <v>1.47E-2</v>
      </c>
      <c r="H264" s="38">
        <v>659</v>
      </c>
      <c r="I264" s="40">
        <v>44192</v>
      </c>
      <c r="J264" s="38">
        <v>6728</v>
      </c>
    </row>
    <row r="265" spans="1:10" x14ac:dyDescent="0.25">
      <c r="A265" s="41" t="s">
        <v>486</v>
      </c>
      <c r="B265" s="36" t="s">
        <v>549</v>
      </c>
      <c r="C265" s="36" t="s">
        <v>550</v>
      </c>
      <c r="D265" s="37">
        <v>21690</v>
      </c>
      <c r="E265" s="38">
        <v>3561</v>
      </c>
      <c r="F265" s="38">
        <v>25251</v>
      </c>
      <c r="G265" s="39">
        <v>1.47E-2</v>
      </c>
      <c r="H265" s="38">
        <v>371</v>
      </c>
      <c r="I265" s="40">
        <v>24880</v>
      </c>
      <c r="J265" s="38">
        <v>3788</v>
      </c>
    </row>
    <row r="266" spans="1:10" x14ac:dyDescent="0.25">
      <c r="A266" s="41" t="s">
        <v>486</v>
      </c>
      <c r="B266" s="36" t="s">
        <v>551</v>
      </c>
      <c r="C266" s="36" t="s">
        <v>552</v>
      </c>
      <c r="D266" s="37">
        <v>7522</v>
      </c>
      <c r="E266" s="38">
        <v>2102</v>
      </c>
      <c r="F266" s="38">
        <v>9624</v>
      </c>
      <c r="G266" s="39">
        <v>1.47E-2</v>
      </c>
      <c r="H266" s="38">
        <v>141</v>
      </c>
      <c r="I266" s="40">
        <v>9483</v>
      </c>
      <c r="J266" s="38">
        <v>1444</v>
      </c>
    </row>
    <row r="267" spans="1:10" ht="15.75" thickBot="1" x14ac:dyDescent="0.3">
      <c r="A267" s="63" t="s">
        <v>486</v>
      </c>
      <c r="B267" s="64" t="s">
        <v>553</v>
      </c>
      <c r="C267" s="64" t="s">
        <v>554</v>
      </c>
      <c r="D267" s="37">
        <v>21274</v>
      </c>
      <c r="E267" s="38">
        <v>2886</v>
      </c>
      <c r="F267" s="38">
        <v>24160</v>
      </c>
      <c r="G267" s="39">
        <v>1.47E-2</v>
      </c>
      <c r="H267" s="38">
        <v>355</v>
      </c>
      <c r="I267" s="72">
        <v>23805</v>
      </c>
      <c r="J267" s="38">
        <v>3624</v>
      </c>
    </row>
    <row r="268" spans="1:10" ht="15.75" thickBot="1" x14ac:dyDescent="0.3">
      <c r="A268" s="48"/>
      <c r="B268" s="49"/>
      <c r="C268" s="50" t="s">
        <v>555</v>
      </c>
      <c r="D268" s="66">
        <f>SUM(D234:D267)</f>
        <v>1795643</v>
      </c>
      <c r="E268" s="51">
        <f t="shared" ref="E268:F268" si="14">SUM(E234:E267)</f>
        <v>316459</v>
      </c>
      <c r="F268" s="51">
        <f t="shared" si="14"/>
        <v>2112102</v>
      </c>
      <c r="G268" s="65">
        <v>0</v>
      </c>
      <c r="H268" s="51">
        <f t="shared" ref="H268:J268" si="15">SUM(H234:H267)</f>
        <v>31045</v>
      </c>
      <c r="I268" s="53">
        <f t="shared" si="15"/>
        <v>2081057</v>
      </c>
      <c r="J268" s="51">
        <f t="shared" si="15"/>
        <v>316817</v>
      </c>
    </row>
    <row r="269" spans="1:10" x14ac:dyDescent="0.25">
      <c r="A269" s="70" t="s">
        <v>556</v>
      </c>
      <c r="B269" s="55" t="s">
        <v>557</v>
      </c>
      <c r="C269" s="55" t="s">
        <v>558</v>
      </c>
      <c r="D269" s="37">
        <v>53316</v>
      </c>
      <c r="E269" s="38">
        <v>13124</v>
      </c>
      <c r="F269" s="38">
        <v>66440</v>
      </c>
      <c r="G269" s="39">
        <v>1.01E-2</v>
      </c>
      <c r="H269" s="38">
        <v>671</v>
      </c>
      <c r="I269" s="40">
        <v>65769</v>
      </c>
      <c r="J269" s="38">
        <v>9966</v>
      </c>
    </row>
    <row r="270" spans="1:10" x14ac:dyDescent="0.25">
      <c r="A270" s="41" t="s">
        <v>556</v>
      </c>
      <c r="B270" s="36" t="s">
        <v>559</v>
      </c>
      <c r="C270" s="36" t="s">
        <v>560</v>
      </c>
      <c r="D270" s="37">
        <v>30191</v>
      </c>
      <c r="E270" s="38">
        <v>4575</v>
      </c>
      <c r="F270" s="38">
        <v>34766</v>
      </c>
      <c r="G270" s="39">
        <v>1.01E-2</v>
      </c>
      <c r="H270" s="38">
        <v>351</v>
      </c>
      <c r="I270" s="40">
        <v>34415</v>
      </c>
      <c r="J270" s="38">
        <v>5215</v>
      </c>
    </row>
    <row r="271" spans="1:10" x14ac:dyDescent="0.25">
      <c r="A271" s="41" t="s">
        <v>556</v>
      </c>
      <c r="B271" s="36" t="s">
        <v>561</v>
      </c>
      <c r="C271" s="36" t="s">
        <v>562</v>
      </c>
      <c r="D271" s="37">
        <v>19774</v>
      </c>
      <c r="E271" s="38">
        <v>3900</v>
      </c>
      <c r="F271" s="38">
        <v>23674</v>
      </c>
      <c r="G271" s="39">
        <v>1.01E-2</v>
      </c>
      <c r="H271" s="38">
        <v>239</v>
      </c>
      <c r="I271" s="40">
        <v>23435</v>
      </c>
      <c r="J271" s="38">
        <v>3551</v>
      </c>
    </row>
    <row r="272" spans="1:10" x14ac:dyDescent="0.25">
      <c r="A272" s="41" t="s">
        <v>556</v>
      </c>
      <c r="B272" s="36" t="s">
        <v>563</v>
      </c>
      <c r="C272" s="36" t="s">
        <v>564</v>
      </c>
      <c r="D272" s="37">
        <v>19762</v>
      </c>
      <c r="E272" s="38">
        <v>4874</v>
      </c>
      <c r="F272" s="38">
        <v>24636</v>
      </c>
      <c r="G272" s="39">
        <v>1.01E-2</v>
      </c>
      <c r="H272" s="38">
        <v>249</v>
      </c>
      <c r="I272" s="40">
        <v>24387</v>
      </c>
      <c r="J272" s="38">
        <v>3695</v>
      </c>
    </row>
    <row r="273" spans="1:10" x14ac:dyDescent="0.25">
      <c r="A273" s="41" t="s">
        <v>556</v>
      </c>
      <c r="B273" s="36" t="s">
        <v>565</v>
      </c>
      <c r="C273" s="36" t="s">
        <v>566</v>
      </c>
      <c r="D273" s="37">
        <v>25920</v>
      </c>
      <c r="E273" s="38">
        <v>6524</v>
      </c>
      <c r="F273" s="38">
        <v>32444</v>
      </c>
      <c r="G273" s="39">
        <v>1.01E-2</v>
      </c>
      <c r="H273" s="38">
        <v>328</v>
      </c>
      <c r="I273" s="40">
        <v>32116</v>
      </c>
      <c r="J273" s="38">
        <v>4867</v>
      </c>
    </row>
    <row r="274" spans="1:10" x14ac:dyDescent="0.25">
      <c r="A274" s="35" t="s">
        <v>556</v>
      </c>
      <c r="B274" s="36" t="s">
        <v>567</v>
      </c>
      <c r="C274" s="36" t="s">
        <v>568</v>
      </c>
      <c r="D274" s="37">
        <v>40376</v>
      </c>
      <c r="E274" s="38">
        <v>8399</v>
      </c>
      <c r="F274" s="38">
        <v>48775</v>
      </c>
      <c r="G274" s="39">
        <v>1.01E-2</v>
      </c>
      <c r="H274" s="38">
        <v>493</v>
      </c>
      <c r="I274" s="40">
        <v>48282</v>
      </c>
      <c r="J274" s="38">
        <v>7316</v>
      </c>
    </row>
    <row r="275" spans="1:10" x14ac:dyDescent="0.25">
      <c r="A275" s="41" t="s">
        <v>556</v>
      </c>
      <c r="B275" s="36" t="s">
        <v>569</v>
      </c>
      <c r="C275" s="36" t="s">
        <v>570</v>
      </c>
      <c r="D275" s="37">
        <v>56647</v>
      </c>
      <c r="E275" s="38">
        <v>14251</v>
      </c>
      <c r="F275" s="38">
        <v>70898</v>
      </c>
      <c r="G275" s="39">
        <v>1.01E-2</v>
      </c>
      <c r="H275" s="38">
        <v>716</v>
      </c>
      <c r="I275" s="40">
        <v>70182</v>
      </c>
      <c r="J275" s="38">
        <v>10635</v>
      </c>
    </row>
    <row r="276" spans="1:10" x14ac:dyDescent="0.25">
      <c r="A276" s="41" t="s">
        <v>556</v>
      </c>
      <c r="B276" s="36" t="s">
        <v>571</v>
      </c>
      <c r="C276" s="36" t="s">
        <v>572</v>
      </c>
      <c r="D276" s="37">
        <v>16371</v>
      </c>
      <c r="E276" s="38">
        <v>2886</v>
      </c>
      <c r="F276" s="38">
        <v>19257</v>
      </c>
      <c r="G276" s="39">
        <v>1.01E-2</v>
      </c>
      <c r="H276" s="38">
        <v>194</v>
      </c>
      <c r="I276" s="40">
        <v>19063</v>
      </c>
      <c r="J276" s="38">
        <v>2889</v>
      </c>
    </row>
    <row r="277" spans="1:10" x14ac:dyDescent="0.25">
      <c r="A277" s="41" t="s">
        <v>556</v>
      </c>
      <c r="B277" s="36" t="s">
        <v>573</v>
      </c>
      <c r="C277" s="36" t="s">
        <v>574</v>
      </c>
      <c r="D277" s="37">
        <v>371121</v>
      </c>
      <c r="E277" s="38">
        <v>102148</v>
      </c>
      <c r="F277" s="38">
        <v>473269</v>
      </c>
      <c r="G277" s="39">
        <v>1.01E-2</v>
      </c>
      <c r="H277" s="38">
        <v>4780</v>
      </c>
      <c r="I277" s="40">
        <v>468489</v>
      </c>
      <c r="J277" s="38">
        <v>70990</v>
      </c>
    </row>
    <row r="278" spans="1:10" x14ac:dyDescent="0.25">
      <c r="A278" s="41" t="s">
        <v>556</v>
      </c>
      <c r="B278" s="36" t="s">
        <v>575</v>
      </c>
      <c r="C278" s="36" t="s">
        <v>576</v>
      </c>
      <c r="D278" s="37">
        <v>62769</v>
      </c>
      <c r="E278" s="38">
        <v>13948</v>
      </c>
      <c r="F278" s="38">
        <v>76717</v>
      </c>
      <c r="G278" s="39">
        <v>1.01E-2</v>
      </c>
      <c r="H278" s="38">
        <v>775</v>
      </c>
      <c r="I278" s="40">
        <v>75942</v>
      </c>
      <c r="J278" s="38">
        <v>11508</v>
      </c>
    </row>
    <row r="279" spans="1:10" x14ac:dyDescent="0.25">
      <c r="A279" s="41" t="s">
        <v>556</v>
      </c>
      <c r="B279" s="36" t="s">
        <v>577</v>
      </c>
      <c r="C279" s="36" t="s">
        <v>578</v>
      </c>
      <c r="D279" s="37">
        <v>4079</v>
      </c>
      <c r="E279" s="38">
        <v>1427</v>
      </c>
      <c r="F279" s="38">
        <v>5506</v>
      </c>
      <c r="G279" s="39">
        <v>1.01E-2</v>
      </c>
      <c r="H279" s="38">
        <v>56</v>
      </c>
      <c r="I279" s="40">
        <v>5450</v>
      </c>
      <c r="J279" s="38">
        <v>826</v>
      </c>
    </row>
    <row r="280" spans="1:10" x14ac:dyDescent="0.25">
      <c r="A280" s="41" t="s">
        <v>556</v>
      </c>
      <c r="B280" s="36" t="s">
        <v>579</v>
      </c>
      <c r="C280" s="36" t="s">
        <v>580</v>
      </c>
      <c r="D280" s="37">
        <v>15579</v>
      </c>
      <c r="E280" s="38">
        <v>2999</v>
      </c>
      <c r="F280" s="38">
        <v>18578</v>
      </c>
      <c r="G280" s="39">
        <v>1.01E-2</v>
      </c>
      <c r="H280" s="38">
        <v>188</v>
      </c>
      <c r="I280" s="40">
        <v>18390</v>
      </c>
      <c r="J280" s="38">
        <v>2787</v>
      </c>
    </row>
    <row r="281" spans="1:10" x14ac:dyDescent="0.25">
      <c r="A281" s="58" t="s">
        <v>556</v>
      </c>
      <c r="B281" s="44" t="s">
        <v>581</v>
      </c>
      <c r="C281" s="44" t="s">
        <v>582</v>
      </c>
      <c r="D281" s="37">
        <v>20354</v>
      </c>
      <c r="E281" s="38">
        <v>5998</v>
      </c>
      <c r="F281" s="38">
        <v>26352</v>
      </c>
      <c r="G281" s="39">
        <v>1.01E-2</v>
      </c>
      <c r="H281" s="38">
        <v>266</v>
      </c>
      <c r="I281" s="40">
        <v>26086</v>
      </c>
      <c r="J281" s="38">
        <v>3953</v>
      </c>
    </row>
    <row r="282" spans="1:10" x14ac:dyDescent="0.25">
      <c r="A282" s="58" t="s">
        <v>556</v>
      </c>
      <c r="B282" s="36" t="s">
        <v>583</v>
      </c>
      <c r="C282" s="36" t="s">
        <v>584</v>
      </c>
      <c r="D282" s="37">
        <v>7810</v>
      </c>
      <c r="E282" s="38">
        <v>1912</v>
      </c>
      <c r="F282" s="38">
        <v>9722</v>
      </c>
      <c r="G282" s="39">
        <v>1.01E-2</v>
      </c>
      <c r="H282" s="38">
        <v>98</v>
      </c>
      <c r="I282" s="40">
        <v>9624</v>
      </c>
      <c r="J282" s="38">
        <v>1458</v>
      </c>
    </row>
    <row r="283" spans="1:10" x14ac:dyDescent="0.25">
      <c r="A283" s="41" t="s">
        <v>556</v>
      </c>
      <c r="B283" s="36" t="s">
        <v>585</v>
      </c>
      <c r="C283" s="36" t="s">
        <v>586</v>
      </c>
      <c r="D283" s="37">
        <v>17839</v>
      </c>
      <c r="E283" s="38">
        <v>3039</v>
      </c>
      <c r="F283" s="38">
        <v>20878</v>
      </c>
      <c r="G283" s="39">
        <v>1.01E-2</v>
      </c>
      <c r="H283" s="38">
        <v>211</v>
      </c>
      <c r="I283" s="40">
        <v>20667</v>
      </c>
      <c r="J283" s="38">
        <v>3132</v>
      </c>
    </row>
    <row r="284" spans="1:10" x14ac:dyDescent="0.25">
      <c r="A284" s="41" t="s">
        <v>556</v>
      </c>
      <c r="B284" s="36" t="s">
        <v>587</v>
      </c>
      <c r="C284" s="36" t="s">
        <v>588</v>
      </c>
      <c r="D284" s="37">
        <v>77373</v>
      </c>
      <c r="E284" s="38">
        <v>13124</v>
      </c>
      <c r="F284" s="38">
        <v>90497</v>
      </c>
      <c r="G284" s="39">
        <v>1.01E-2</v>
      </c>
      <c r="H284" s="38">
        <v>914</v>
      </c>
      <c r="I284" s="40">
        <v>89583</v>
      </c>
      <c r="J284" s="38">
        <v>13575</v>
      </c>
    </row>
    <row r="285" spans="1:10" x14ac:dyDescent="0.25">
      <c r="A285" s="41" t="s">
        <v>556</v>
      </c>
      <c r="B285" s="36" t="s">
        <v>589</v>
      </c>
      <c r="C285" s="36" t="s">
        <v>590</v>
      </c>
      <c r="D285" s="37">
        <v>25648</v>
      </c>
      <c r="E285" s="38">
        <v>4389</v>
      </c>
      <c r="F285" s="38">
        <v>30037</v>
      </c>
      <c r="G285" s="39">
        <v>1.01E-2</v>
      </c>
      <c r="H285" s="38">
        <v>303</v>
      </c>
      <c r="I285" s="40">
        <v>29734</v>
      </c>
      <c r="J285" s="38">
        <v>4506</v>
      </c>
    </row>
    <row r="286" spans="1:10" x14ac:dyDescent="0.25">
      <c r="A286" s="41" t="s">
        <v>556</v>
      </c>
      <c r="B286" s="36" t="s">
        <v>591</v>
      </c>
      <c r="C286" s="36" t="s">
        <v>592</v>
      </c>
      <c r="D286" s="37">
        <v>18083</v>
      </c>
      <c r="E286" s="38">
        <v>2850</v>
      </c>
      <c r="F286" s="38">
        <v>20933</v>
      </c>
      <c r="G286" s="39">
        <v>1.01E-2</v>
      </c>
      <c r="H286" s="38">
        <v>211</v>
      </c>
      <c r="I286" s="40">
        <v>20722</v>
      </c>
      <c r="J286" s="38">
        <v>3140</v>
      </c>
    </row>
    <row r="287" spans="1:10" x14ac:dyDescent="0.25">
      <c r="A287" s="41" t="s">
        <v>556</v>
      </c>
      <c r="B287" s="36" t="s">
        <v>593</v>
      </c>
      <c r="C287" s="36" t="s">
        <v>594</v>
      </c>
      <c r="D287" s="37">
        <v>7838</v>
      </c>
      <c r="E287" s="38">
        <v>2401</v>
      </c>
      <c r="F287" s="38">
        <v>10239</v>
      </c>
      <c r="G287" s="39">
        <v>1.01E-2</v>
      </c>
      <c r="H287" s="38">
        <v>103</v>
      </c>
      <c r="I287" s="40">
        <v>10136</v>
      </c>
      <c r="J287" s="38">
        <v>1536</v>
      </c>
    </row>
    <row r="288" spans="1:10" x14ac:dyDescent="0.25">
      <c r="A288" s="71" t="s">
        <v>556</v>
      </c>
      <c r="B288" s="61" t="s">
        <v>595</v>
      </c>
      <c r="C288" s="61" t="s">
        <v>39</v>
      </c>
      <c r="D288" s="37">
        <v>56963</v>
      </c>
      <c r="E288" s="38">
        <v>9939</v>
      </c>
      <c r="F288" s="38">
        <v>66902</v>
      </c>
      <c r="G288" s="39">
        <v>1.01E-2</v>
      </c>
      <c r="H288" s="38">
        <v>676</v>
      </c>
      <c r="I288" s="40">
        <v>66226</v>
      </c>
      <c r="J288" s="62">
        <v>10035</v>
      </c>
    </row>
    <row r="289" spans="1:10" x14ac:dyDescent="0.25">
      <c r="A289" s="35" t="s">
        <v>556</v>
      </c>
      <c r="B289" s="36" t="s">
        <v>596</v>
      </c>
      <c r="C289" s="36" t="s">
        <v>597</v>
      </c>
      <c r="D289" s="37">
        <v>27508</v>
      </c>
      <c r="E289" s="38">
        <v>4050</v>
      </c>
      <c r="F289" s="38">
        <v>31558</v>
      </c>
      <c r="G289" s="39">
        <v>1.01E-2</v>
      </c>
      <c r="H289" s="38">
        <v>319</v>
      </c>
      <c r="I289" s="40">
        <v>31239</v>
      </c>
      <c r="J289" s="38">
        <v>4734</v>
      </c>
    </row>
    <row r="290" spans="1:10" x14ac:dyDescent="0.25">
      <c r="A290" s="35" t="s">
        <v>556</v>
      </c>
      <c r="B290" s="36" t="s">
        <v>598</v>
      </c>
      <c r="C290" s="36" t="s">
        <v>599</v>
      </c>
      <c r="D290" s="37">
        <v>12028</v>
      </c>
      <c r="E290" s="38">
        <v>3561</v>
      </c>
      <c r="F290" s="38">
        <v>15589</v>
      </c>
      <c r="G290" s="39">
        <v>1.01E-2</v>
      </c>
      <c r="H290" s="38">
        <v>157</v>
      </c>
      <c r="I290" s="40">
        <v>15432</v>
      </c>
      <c r="J290" s="38">
        <v>2338</v>
      </c>
    </row>
    <row r="291" spans="1:10" x14ac:dyDescent="0.25">
      <c r="A291" s="41" t="s">
        <v>556</v>
      </c>
      <c r="B291" s="36" t="s">
        <v>600</v>
      </c>
      <c r="C291" s="36" t="s">
        <v>601</v>
      </c>
      <c r="D291" s="37">
        <v>18223</v>
      </c>
      <c r="E291" s="38">
        <v>4050</v>
      </c>
      <c r="F291" s="38">
        <v>22273</v>
      </c>
      <c r="G291" s="39">
        <v>1.01E-2</v>
      </c>
      <c r="H291" s="38">
        <v>225</v>
      </c>
      <c r="I291" s="40">
        <v>22048</v>
      </c>
      <c r="J291" s="38">
        <v>3341</v>
      </c>
    </row>
    <row r="292" spans="1:10" x14ac:dyDescent="0.25">
      <c r="A292" s="41" t="s">
        <v>556</v>
      </c>
      <c r="B292" s="36" t="s">
        <v>602</v>
      </c>
      <c r="C292" s="36" t="s">
        <v>603</v>
      </c>
      <c r="D292" s="37">
        <v>112038</v>
      </c>
      <c r="E292" s="38">
        <v>20363</v>
      </c>
      <c r="F292" s="38">
        <v>132401</v>
      </c>
      <c r="G292" s="39">
        <v>1.01E-2</v>
      </c>
      <c r="H292" s="38">
        <v>1337</v>
      </c>
      <c r="I292" s="40">
        <v>131064</v>
      </c>
      <c r="J292" s="38">
        <v>19860</v>
      </c>
    </row>
    <row r="293" spans="1:10" x14ac:dyDescent="0.25">
      <c r="A293" s="35" t="s">
        <v>556</v>
      </c>
      <c r="B293" s="36" t="s">
        <v>604</v>
      </c>
      <c r="C293" s="36" t="s">
        <v>605</v>
      </c>
      <c r="D293" s="37">
        <v>21757</v>
      </c>
      <c r="E293" s="38">
        <v>3298</v>
      </c>
      <c r="F293" s="38">
        <v>25055</v>
      </c>
      <c r="G293" s="39">
        <v>1.01E-2</v>
      </c>
      <c r="H293" s="38">
        <v>253</v>
      </c>
      <c r="I293" s="40">
        <v>24802</v>
      </c>
      <c r="J293" s="38">
        <v>3758</v>
      </c>
    </row>
    <row r="294" spans="1:10" x14ac:dyDescent="0.25">
      <c r="A294" s="41" t="s">
        <v>556</v>
      </c>
      <c r="B294" s="36" t="s">
        <v>606</v>
      </c>
      <c r="C294" s="36" t="s">
        <v>607</v>
      </c>
      <c r="D294" s="37">
        <v>21837</v>
      </c>
      <c r="E294" s="38">
        <v>3411</v>
      </c>
      <c r="F294" s="38">
        <v>25248</v>
      </c>
      <c r="G294" s="39">
        <v>1.01E-2</v>
      </c>
      <c r="H294" s="38">
        <v>255</v>
      </c>
      <c r="I294" s="40">
        <v>24993</v>
      </c>
      <c r="J294" s="38">
        <v>3787</v>
      </c>
    </row>
    <row r="295" spans="1:10" x14ac:dyDescent="0.25">
      <c r="A295" s="35" t="s">
        <v>556</v>
      </c>
      <c r="B295" s="36" t="s">
        <v>608</v>
      </c>
      <c r="C295" s="36" t="s">
        <v>609</v>
      </c>
      <c r="D295" s="37">
        <v>31179</v>
      </c>
      <c r="E295" s="38">
        <v>4911</v>
      </c>
      <c r="F295" s="38">
        <v>36090</v>
      </c>
      <c r="G295" s="39">
        <v>1.01E-2</v>
      </c>
      <c r="H295" s="38">
        <v>365</v>
      </c>
      <c r="I295" s="40">
        <v>35725</v>
      </c>
      <c r="J295" s="38">
        <v>5414</v>
      </c>
    </row>
    <row r="296" spans="1:10" x14ac:dyDescent="0.25">
      <c r="A296" s="41" t="s">
        <v>556</v>
      </c>
      <c r="B296" s="36" t="s">
        <v>610</v>
      </c>
      <c r="C296" s="36" t="s">
        <v>611</v>
      </c>
      <c r="D296" s="37">
        <v>8917</v>
      </c>
      <c r="E296" s="38">
        <v>1988</v>
      </c>
      <c r="F296" s="38">
        <v>10905</v>
      </c>
      <c r="G296" s="39">
        <v>1.01E-2</v>
      </c>
      <c r="H296" s="38">
        <v>110</v>
      </c>
      <c r="I296" s="40">
        <v>10795</v>
      </c>
      <c r="J296" s="38">
        <v>1636</v>
      </c>
    </row>
    <row r="297" spans="1:10" x14ac:dyDescent="0.25">
      <c r="A297" s="41" t="s">
        <v>556</v>
      </c>
      <c r="B297" s="36" t="s">
        <v>612</v>
      </c>
      <c r="C297" s="36" t="s">
        <v>613</v>
      </c>
      <c r="D297" s="37">
        <v>23089</v>
      </c>
      <c r="E297" s="38">
        <v>4462</v>
      </c>
      <c r="F297" s="38">
        <v>27551</v>
      </c>
      <c r="G297" s="39">
        <v>1.01E-2</v>
      </c>
      <c r="H297" s="38">
        <v>278</v>
      </c>
      <c r="I297" s="40">
        <v>27273</v>
      </c>
      <c r="J297" s="38">
        <v>4133</v>
      </c>
    </row>
    <row r="298" spans="1:10" x14ac:dyDescent="0.25">
      <c r="A298" s="35" t="s">
        <v>556</v>
      </c>
      <c r="B298" s="36" t="s">
        <v>614</v>
      </c>
      <c r="C298" s="36" t="s">
        <v>615</v>
      </c>
      <c r="D298" s="37">
        <v>8845</v>
      </c>
      <c r="E298" s="38">
        <v>1988</v>
      </c>
      <c r="F298" s="38">
        <v>10833</v>
      </c>
      <c r="G298" s="39">
        <v>1.01E-2</v>
      </c>
      <c r="H298" s="38">
        <v>109</v>
      </c>
      <c r="I298" s="40">
        <v>10724</v>
      </c>
      <c r="J298" s="38">
        <v>1625</v>
      </c>
    </row>
    <row r="299" spans="1:10" x14ac:dyDescent="0.25">
      <c r="A299" s="35" t="s">
        <v>556</v>
      </c>
      <c r="B299" s="36" t="s">
        <v>616</v>
      </c>
      <c r="C299" s="36" t="s">
        <v>617</v>
      </c>
      <c r="D299" s="37">
        <v>6922</v>
      </c>
      <c r="E299" s="38">
        <v>2102</v>
      </c>
      <c r="F299" s="38">
        <v>9024</v>
      </c>
      <c r="G299" s="39">
        <v>1.01E-2</v>
      </c>
      <c r="H299" s="38">
        <v>91</v>
      </c>
      <c r="I299" s="40">
        <v>8933</v>
      </c>
      <c r="J299" s="38">
        <v>1354</v>
      </c>
    </row>
    <row r="300" spans="1:10" x14ac:dyDescent="0.25">
      <c r="A300" s="41" t="s">
        <v>556</v>
      </c>
      <c r="B300" s="36" t="s">
        <v>618</v>
      </c>
      <c r="C300" s="36" t="s">
        <v>619</v>
      </c>
      <c r="D300" s="37">
        <v>41452</v>
      </c>
      <c r="E300" s="38">
        <v>9636</v>
      </c>
      <c r="F300" s="38">
        <v>51088</v>
      </c>
      <c r="G300" s="39">
        <v>1.01E-2</v>
      </c>
      <c r="H300" s="38">
        <v>516</v>
      </c>
      <c r="I300" s="40">
        <v>50572</v>
      </c>
      <c r="J300" s="38">
        <v>7663</v>
      </c>
    </row>
    <row r="301" spans="1:10" x14ac:dyDescent="0.25">
      <c r="A301" s="35" t="s">
        <v>556</v>
      </c>
      <c r="B301" s="36" t="s">
        <v>620</v>
      </c>
      <c r="C301" s="36" t="s">
        <v>621</v>
      </c>
      <c r="D301" s="37">
        <v>27520</v>
      </c>
      <c r="E301" s="38">
        <v>4838</v>
      </c>
      <c r="F301" s="38">
        <v>32358</v>
      </c>
      <c r="G301" s="39">
        <v>1.01E-2</v>
      </c>
      <c r="H301" s="38">
        <v>327</v>
      </c>
      <c r="I301" s="40">
        <v>32031</v>
      </c>
      <c r="J301" s="38">
        <v>4854</v>
      </c>
    </row>
    <row r="302" spans="1:10" x14ac:dyDescent="0.25">
      <c r="A302" s="41" t="s">
        <v>556</v>
      </c>
      <c r="B302" s="36" t="s">
        <v>622</v>
      </c>
      <c r="C302" s="36" t="s">
        <v>623</v>
      </c>
      <c r="D302" s="37">
        <v>40880</v>
      </c>
      <c r="E302" s="38">
        <v>10048</v>
      </c>
      <c r="F302" s="38">
        <v>50928</v>
      </c>
      <c r="G302" s="39">
        <v>1.01E-2</v>
      </c>
      <c r="H302" s="38">
        <v>514</v>
      </c>
      <c r="I302" s="40">
        <v>50414</v>
      </c>
      <c r="J302" s="38">
        <v>7639</v>
      </c>
    </row>
    <row r="303" spans="1:10" x14ac:dyDescent="0.25">
      <c r="A303" s="41" t="s">
        <v>556</v>
      </c>
      <c r="B303" s="36" t="s">
        <v>624</v>
      </c>
      <c r="C303" s="36" t="s">
        <v>625</v>
      </c>
      <c r="D303" s="37">
        <v>14788</v>
      </c>
      <c r="E303" s="38">
        <v>3674</v>
      </c>
      <c r="F303" s="38">
        <v>18462</v>
      </c>
      <c r="G303" s="39">
        <v>1.01E-2</v>
      </c>
      <c r="H303" s="38">
        <v>186</v>
      </c>
      <c r="I303" s="40">
        <v>18276</v>
      </c>
      <c r="J303" s="38">
        <v>2769</v>
      </c>
    </row>
    <row r="304" spans="1:10" x14ac:dyDescent="0.25">
      <c r="A304" s="35" t="s">
        <v>556</v>
      </c>
      <c r="B304" s="36" t="s">
        <v>626</v>
      </c>
      <c r="C304" s="36" t="s">
        <v>627</v>
      </c>
      <c r="D304" s="37">
        <v>8561</v>
      </c>
      <c r="E304" s="38">
        <v>1164</v>
      </c>
      <c r="F304" s="38">
        <v>9725</v>
      </c>
      <c r="G304" s="39">
        <v>1.01E-2</v>
      </c>
      <c r="H304" s="38">
        <v>98</v>
      </c>
      <c r="I304" s="40">
        <v>9627</v>
      </c>
      <c r="J304" s="38">
        <v>1459</v>
      </c>
    </row>
    <row r="305" spans="1:10" x14ac:dyDescent="0.25">
      <c r="A305" s="35" t="s">
        <v>556</v>
      </c>
      <c r="B305" s="36" t="s">
        <v>628</v>
      </c>
      <c r="C305" s="36" t="s">
        <v>629</v>
      </c>
      <c r="D305" s="37">
        <v>7482</v>
      </c>
      <c r="E305" s="38">
        <v>1726</v>
      </c>
      <c r="F305" s="38">
        <v>9208</v>
      </c>
      <c r="G305" s="39">
        <v>1.01E-2</v>
      </c>
      <c r="H305" s="38">
        <v>93</v>
      </c>
      <c r="I305" s="40">
        <v>9115</v>
      </c>
      <c r="J305" s="38">
        <v>1381</v>
      </c>
    </row>
    <row r="306" spans="1:10" x14ac:dyDescent="0.25">
      <c r="A306" s="35" t="s">
        <v>556</v>
      </c>
      <c r="B306" s="36" t="s">
        <v>630</v>
      </c>
      <c r="C306" s="36" t="s">
        <v>631</v>
      </c>
      <c r="D306" s="37">
        <v>25376</v>
      </c>
      <c r="E306" s="38">
        <v>1726</v>
      </c>
      <c r="F306" s="38">
        <v>27102</v>
      </c>
      <c r="G306" s="39">
        <v>1.01E-2</v>
      </c>
      <c r="H306" s="38">
        <v>274</v>
      </c>
      <c r="I306" s="40">
        <v>26828</v>
      </c>
      <c r="J306" s="38">
        <v>4065</v>
      </c>
    </row>
    <row r="307" spans="1:10" x14ac:dyDescent="0.25">
      <c r="A307" s="41" t="s">
        <v>556</v>
      </c>
      <c r="B307" s="36" t="s">
        <v>632</v>
      </c>
      <c r="C307" s="36" t="s">
        <v>633</v>
      </c>
      <c r="D307" s="37">
        <v>26588</v>
      </c>
      <c r="E307" s="38">
        <v>3338</v>
      </c>
      <c r="F307" s="38">
        <v>29926</v>
      </c>
      <c r="G307" s="39">
        <v>1.01E-2</v>
      </c>
      <c r="H307" s="38">
        <v>302</v>
      </c>
      <c r="I307" s="40">
        <v>29624</v>
      </c>
      <c r="J307" s="38">
        <v>4489</v>
      </c>
    </row>
    <row r="308" spans="1:10" x14ac:dyDescent="0.25">
      <c r="A308" s="35" t="s">
        <v>556</v>
      </c>
      <c r="B308" s="36" t="s">
        <v>634</v>
      </c>
      <c r="C308" s="36" t="s">
        <v>635</v>
      </c>
      <c r="D308" s="37">
        <v>30275</v>
      </c>
      <c r="E308" s="38">
        <v>2401</v>
      </c>
      <c r="F308" s="38">
        <v>32676</v>
      </c>
      <c r="G308" s="39">
        <v>1.01E-2</v>
      </c>
      <c r="H308" s="38">
        <v>330</v>
      </c>
      <c r="I308" s="40">
        <v>32346</v>
      </c>
      <c r="J308" s="38">
        <v>4901</v>
      </c>
    </row>
    <row r="309" spans="1:10" x14ac:dyDescent="0.25">
      <c r="A309" s="41" t="s">
        <v>556</v>
      </c>
      <c r="B309" s="36" t="s">
        <v>636</v>
      </c>
      <c r="C309" s="36" t="s">
        <v>637</v>
      </c>
      <c r="D309" s="37">
        <v>10917</v>
      </c>
      <c r="E309" s="38">
        <v>3149</v>
      </c>
      <c r="F309" s="38">
        <v>14066</v>
      </c>
      <c r="G309" s="39">
        <v>1.01E-2</v>
      </c>
      <c r="H309" s="38">
        <v>142</v>
      </c>
      <c r="I309" s="40">
        <v>13924</v>
      </c>
      <c r="J309" s="38">
        <v>2110</v>
      </c>
    </row>
    <row r="310" spans="1:10" x14ac:dyDescent="0.25">
      <c r="A310" s="35" t="s">
        <v>556</v>
      </c>
      <c r="B310" s="36" t="s">
        <v>638</v>
      </c>
      <c r="C310" s="36" t="s">
        <v>639</v>
      </c>
      <c r="D310" s="37">
        <v>13584</v>
      </c>
      <c r="E310" s="38">
        <v>2175</v>
      </c>
      <c r="F310" s="38">
        <v>15759</v>
      </c>
      <c r="G310" s="39">
        <v>1.01E-2</v>
      </c>
      <c r="H310" s="38">
        <v>159</v>
      </c>
      <c r="I310" s="40">
        <v>15600</v>
      </c>
      <c r="J310" s="38">
        <v>2364</v>
      </c>
    </row>
    <row r="311" spans="1:10" ht="15.75" thickBot="1" x14ac:dyDescent="0.3">
      <c r="A311" s="63" t="s">
        <v>556</v>
      </c>
      <c r="B311" s="64" t="s">
        <v>640</v>
      </c>
      <c r="C311" s="64" t="s">
        <v>641</v>
      </c>
      <c r="D311" s="37">
        <v>18966</v>
      </c>
      <c r="E311" s="38">
        <v>3189</v>
      </c>
      <c r="F311" s="38">
        <v>22155</v>
      </c>
      <c r="G311" s="39">
        <v>1.01E-2</v>
      </c>
      <c r="H311" s="38">
        <v>224</v>
      </c>
      <c r="I311" s="40">
        <v>21931</v>
      </c>
      <c r="J311" s="38">
        <v>3323</v>
      </c>
    </row>
    <row r="312" spans="1:10" ht="15.75" thickBot="1" x14ac:dyDescent="0.3">
      <c r="A312" s="48"/>
      <c r="B312" s="49"/>
      <c r="C312" s="50" t="s">
        <v>642</v>
      </c>
      <c r="D312" s="66">
        <f>SUM(D269:D311)</f>
        <v>1506545</v>
      </c>
      <c r="E312" s="51">
        <f t="shared" ref="E312:F312" si="16">SUM(E269:E311)</f>
        <v>323955</v>
      </c>
      <c r="F312" s="51">
        <f t="shared" si="16"/>
        <v>1830500</v>
      </c>
      <c r="G312" s="65">
        <v>0</v>
      </c>
      <c r="H312" s="51">
        <f t="shared" ref="H312:J312" si="17">SUM(H269:H311)</f>
        <v>18486</v>
      </c>
      <c r="I312" s="53">
        <f t="shared" si="17"/>
        <v>1812014</v>
      </c>
      <c r="J312" s="51">
        <f t="shared" si="17"/>
        <v>274577</v>
      </c>
    </row>
    <row r="313" spans="1:10" x14ac:dyDescent="0.25">
      <c r="A313" s="41" t="s">
        <v>643</v>
      </c>
      <c r="B313" s="36" t="s">
        <v>644</v>
      </c>
      <c r="C313" s="36" t="s">
        <v>645</v>
      </c>
      <c r="D313" s="37">
        <v>46022</v>
      </c>
      <c r="E313" s="38">
        <v>7348</v>
      </c>
      <c r="F313" s="38">
        <v>53370</v>
      </c>
      <c r="G313" s="39">
        <v>4.5999999999999999E-3</v>
      </c>
      <c r="H313" s="38">
        <v>246</v>
      </c>
      <c r="I313" s="40">
        <v>53124</v>
      </c>
      <c r="J313" s="38">
        <v>8006</v>
      </c>
    </row>
    <row r="314" spans="1:10" x14ac:dyDescent="0.25">
      <c r="A314" s="41" t="s">
        <v>643</v>
      </c>
      <c r="B314" s="36" t="s">
        <v>646</v>
      </c>
      <c r="C314" s="36" t="s">
        <v>647</v>
      </c>
      <c r="D314" s="37">
        <v>35585</v>
      </c>
      <c r="E314" s="38">
        <v>6863</v>
      </c>
      <c r="F314" s="38">
        <v>42448</v>
      </c>
      <c r="G314" s="39">
        <v>4.5999999999999999E-3</v>
      </c>
      <c r="H314" s="38">
        <v>195</v>
      </c>
      <c r="I314" s="40">
        <v>42253</v>
      </c>
      <c r="J314" s="38">
        <v>6367</v>
      </c>
    </row>
    <row r="315" spans="1:10" x14ac:dyDescent="0.25">
      <c r="A315" s="41" t="s">
        <v>643</v>
      </c>
      <c r="B315" s="36" t="s">
        <v>648</v>
      </c>
      <c r="C315" s="36" t="s">
        <v>649</v>
      </c>
      <c r="D315" s="37">
        <v>169845</v>
      </c>
      <c r="E315" s="38">
        <v>42787</v>
      </c>
      <c r="F315" s="38">
        <v>212632</v>
      </c>
      <c r="G315" s="39">
        <v>4.5999999999999999E-3</v>
      </c>
      <c r="H315" s="38">
        <v>978</v>
      </c>
      <c r="I315" s="40">
        <v>211654</v>
      </c>
      <c r="J315" s="38">
        <v>31895</v>
      </c>
    </row>
    <row r="316" spans="1:10" x14ac:dyDescent="0.25">
      <c r="A316" s="41" t="s">
        <v>643</v>
      </c>
      <c r="B316" s="36" t="s">
        <v>650</v>
      </c>
      <c r="C316" s="36" t="s">
        <v>651</v>
      </c>
      <c r="D316" s="37">
        <v>23633</v>
      </c>
      <c r="E316" s="38">
        <v>9862</v>
      </c>
      <c r="F316" s="38">
        <v>33495</v>
      </c>
      <c r="G316" s="39">
        <v>4.5999999999999999E-3</v>
      </c>
      <c r="H316" s="38">
        <v>154</v>
      </c>
      <c r="I316" s="40">
        <v>33341</v>
      </c>
      <c r="J316" s="38">
        <v>5024</v>
      </c>
    </row>
    <row r="317" spans="1:10" x14ac:dyDescent="0.25">
      <c r="A317" s="41" t="s">
        <v>643</v>
      </c>
      <c r="B317" s="36" t="s">
        <v>652</v>
      </c>
      <c r="C317" s="36" t="s">
        <v>653</v>
      </c>
      <c r="D317" s="37">
        <v>54080</v>
      </c>
      <c r="E317" s="38">
        <v>14251</v>
      </c>
      <c r="F317" s="38">
        <v>68331</v>
      </c>
      <c r="G317" s="39">
        <v>4.5999999999999999E-3</v>
      </c>
      <c r="H317" s="38">
        <v>314</v>
      </c>
      <c r="I317" s="40">
        <v>68017</v>
      </c>
      <c r="J317" s="38">
        <v>10250</v>
      </c>
    </row>
    <row r="318" spans="1:10" x14ac:dyDescent="0.25">
      <c r="A318" s="41" t="s">
        <v>643</v>
      </c>
      <c r="B318" s="36" t="s">
        <v>654</v>
      </c>
      <c r="C318" s="36" t="s">
        <v>655</v>
      </c>
      <c r="D318" s="37">
        <v>31311</v>
      </c>
      <c r="E318" s="38">
        <v>9074</v>
      </c>
      <c r="F318" s="38">
        <v>40385</v>
      </c>
      <c r="G318" s="39">
        <v>4.5999999999999999E-3</v>
      </c>
      <c r="H318" s="38">
        <v>186</v>
      </c>
      <c r="I318" s="40">
        <v>40199</v>
      </c>
      <c r="J318" s="38">
        <v>6058</v>
      </c>
    </row>
    <row r="319" spans="1:10" x14ac:dyDescent="0.25">
      <c r="A319" s="41" t="s">
        <v>643</v>
      </c>
      <c r="B319" s="36" t="s">
        <v>656</v>
      </c>
      <c r="C319" s="36" t="s">
        <v>657</v>
      </c>
      <c r="D319" s="37">
        <v>50345</v>
      </c>
      <c r="E319" s="38">
        <v>11701</v>
      </c>
      <c r="F319" s="38">
        <v>62046</v>
      </c>
      <c r="G319" s="39">
        <v>4.5999999999999999E-3</v>
      </c>
      <c r="H319" s="38">
        <v>285</v>
      </c>
      <c r="I319" s="40">
        <v>61761</v>
      </c>
      <c r="J319" s="38">
        <v>9307</v>
      </c>
    </row>
    <row r="320" spans="1:10" x14ac:dyDescent="0.25">
      <c r="A320" s="41" t="s">
        <v>643</v>
      </c>
      <c r="B320" s="36" t="s">
        <v>658</v>
      </c>
      <c r="C320" s="36" t="s">
        <v>659</v>
      </c>
      <c r="D320" s="37">
        <v>19510</v>
      </c>
      <c r="E320" s="38">
        <v>3601</v>
      </c>
      <c r="F320" s="38">
        <v>23111</v>
      </c>
      <c r="G320" s="39">
        <v>4.5999999999999999E-3</v>
      </c>
      <c r="H320" s="38">
        <v>106</v>
      </c>
      <c r="I320" s="40">
        <v>23005</v>
      </c>
      <c r="J320" s="38">
        <v>3467</v>
      </c>
    </row>
    <row r="321" spans="1:10" x14ac:dyDescent="0.25">
      <c r="A321" s="41" t="s">
        <v>643</v>
      </c>
      <c r="B321" s="36" t="s">
        <v>660</v>
      </c>
      <c r="C321" s="36" t="s">
        <v>661</v>
      </c>
      <c r="D321" s="37">
        <v>46770</v>
      </c>
      <c r="E321" s="38">
        <v>11624</v>
      </c>
      <c r="F321" s="38">
        <v>58394</v>
      </c>
      <c r="G321" s="39">
        <v>4.5999999999999999E-3</v>
      </c>
      <c r="H321" s="38">
        <v>269</v>
      </c>
      <c r="I321" s="40">
        <v>58125</v>
      </c>
      <c r="J321" s="38">
        <v>8759</v>
      </c>
    </row>
    <row r="322" spans="1:10" x14ac:dyDescent="0.25">
      <c r="A322" s="41" t="s">
        <v>643</v>
      </c>
      <c r="B322" s="36" t="s">
        <v>662</v>
      </c>
      <c r="C322" s="36" t="s">
        <v>663</v>
      </c>
      <c r="D322" s="37">
        <v>69007</v>
      </c>
      <c r="E322" s="38">
        <v>13051</v>
      </c>
      <c r="F322" s="38">
        <v>82058</v>
      </c>
      <c r="G322" s="39">
        <v>4.5999999999999999E-3</v>
      </c>
      <c r="H322" s="38">
        <v>377</v>
      </c>
      <c r="I322" s="40">
        <v>81681</v>
      </c>
      <c r="J322" s="38">
        <v>12309</v>
      </c>
    </row>
    <row r="323" spans="1:10" x14ac:dyDescent="0.25">
      <c r="A323" s="35" t="s">
        <v>643</v>
      </c>
      <c r="B323" s="36" t="s">
        <v>664</v>
      </c>
      <c r="C323" s="36" t="s">
        <v>665</v>
      </c>
      <c r="D323" s="37">
        <v>93496</v>
      </c>
      <c r="E323" s="38">
        <v>17436</v>
      </c>
      <c r="F323" s="38">
        <v>110932</v>
      </c>
      <c r="G323" s="39">
        <v>4.5999999999999999E-3</v>
      </c>
      <c r="H323" s="38">
        <v>510</v>
      </c>
      <c r="I323" s="40">
        <v>110422</v>
      </c>
      <c r="J323" s="38">
        <v>16640</v>
      </c>
    </row>
    <row r="324" spans="1:10" x14ac:dyDescent="0.25">
      <c r="A324" s="41" t="s">
        <v>643</v>
      </c>
      <c r="B324" s="36" t="s">
        <v>666</v>
      </c>
      <c r="C324" s="36" t="s">
        <v>667</v>
      </c>
      <c r="D324" s="37">
        <v>78664</v>
      </c>
      <c r="E324" s="38">
        <v>20811</v>
      </c>
      <c r="F324" s="38">
        <v>99475</v>
      </c>
      <c r="G324" s="39">
        <v>4.5999999999999999E-3</v>
      </c>
      <c r="H324" s="38">
        <v>458</v>
      </c>
      <c r="I324" s="40">
        <v>99017</v>
      </c>
      <c r="J324" s="38">
        <v>14921</v>
      </c>
    </row>
    <row r="325" spans="1:10" x14ac:dyDescent="0.25">
      <c r="A325" s="41" t="s">
        <v>643</v>
      </c>
      <c r="B325" s="36" t="s">
        <v>668</v>
      </c>
      <c r="C325" s="36" t="s">
        <v>669</v>
      </c>
      <c r="D325" s="37">
        <v>14012</v>
      </c>
      <c r="E325" s="38">
        <v>2061</v>
      </c>
      <c r="F325" s="38">
        <v>16073</v>
      </c>
      <c r="G325" s="39">
        <v>4.5999999999999999E-3</v>
      </c>
      <c r="H325" s="38">
        <v>74</v>
      </c>
      <c r="I325" s="40">
        <v>15999</v>
      </c>
      <c r="J325" s="38">
        <v>2411</v>
      </c>
    </row>
    <row r="326" spans="1:10" x14ac:dyDescent="0.25">
      <c r="A326" s="41" t="s">
        <v>643</v>
      </c>
      <c r="B326" s="36" t="s">
        <v>670</v>
      </c>
      <c r="C326" s="36" t="s">
        <v>671</v>
      </c>
      <c r="D326" s="37">
        <v>32930</v>
      </c>
      <c r="E326" s="38">
        <v>4199</v>
      </c>
      <c r="F326" s="38">
        <v>37129</v>
      </c>
      <c r="G326" s="39">
        <v>4.5999999999999999E-3</v>
      </c>
      <c r="H326" s="38">
        <v>171</v>
      </c>
      <c r="I326" s="40">
        <v>36958</v>
      </c>
      <c r="J326" s="38">
        <v>5569</v>
      </c>
    </row>
    <row r="327" spans="1:10" x14ac:dyDescent="0.25">
      <c r="A327" s="35" t="s">
        <v>643</v>
      </c>
      <c r="B327" s="36" t="s">
        <v>672</v>
      </c>
      <c r="C327" s="36" t="s">
        <v>673</v>
      </c>
      <c r="D327" s="37">
        <v>13948</v>
      </c>
      <c r="E327" s="38">
        <v>2886</v>
      </c>
      <c r="F327" s="38">
        <v>16834</v>
      </c>
      <c r="G327" s="39">
        <v>4.5999999999999999E-3</v>
      </c>
      <c r="H327" s="38">
        <v>77</v>
      </c>
      <c r="I327" s="40">
        <v>16757</v>
      </c>
      <c r="J327" s="38">
        <v>2525</v>
      </c>
    </row>
    <row r="328" spans="1:10" x14ac:dyDescent="0.25">
      <c r="A328" s="41" t="s">
        <v>643</v>
      </c>
      <c r="B328" s="36" t="s">
        <v>674</v>
      </c>
      <c r="C328" s="36" t="s">
        <v>675</v>
      </c>
      <c r="D328" s="37">
        <v>7598</v>
      </c>
      <c r="E328" s="38">
        <v>1500</v>
      </c>
      <c r="F328" s="38">
        <v>9098</v>
      </c>
      <c r="G328" s="39">
        <v>4.5999999999999999E-3</v>
      </c>
      <c r="H328" s="38">
        <v>42</v>
      </c>
      <c r="I328" s="40">
        <v>9056</v>
      </c>
      <c r="J328" s="38">
        <v>1365</v>
      </c>
    </row>
    <row r="329" spans="1:10" x14ac:dyDescent="0.25">
      <c r="A329" s="41" t="s">
        <v>643</v>
      </c>
      <c r="B329" s="36" t="s">
        <v>676</v>
      </c>
      <c r="C329" s="36" t="s">
        <v>677</v>
      </c>
      <c r="D329" s="37">
        <v>8250</v>
      </c>
      <c r="E329" s="38">
        <v>2138</v>
      </c>
      <c r="F329" s="38">
        <v>10388</v>
      </c>
      <c r="G329" s="39">
        <v>4.5999999999999999E-3</v>
      </c>
      <c r="H329" s="38">
        <v>48</v>
      </c>
      <c r="I329" s="40">
        <v>10340</v>
      </c>
      <c r="J329" s="38">
        <v>1558</v>
      </c>
    </row>
    <row r="330" spans="1:10" x14ac:dyDescent="0.25">
      <c r="A330" s="41" t="s">
        <v>643</v>
      </c>
      <c r="B330" s="36" t="s">
        <v>678</v>
      </c>
      <c r="C330" s="36" t="s">
        <v>679</v>
      </c>
      <c r="D330" s="37">
        <v>74474</v>
      </c>
      <c r="E330" s="38">
        <v>18075</v>
      </c>
      <c r="F330" s="38">
        <v>92549</v>
      </c>
      <c r="G330" s="39">
        <v>4.5999999999999999E-3</v>
      </c>
      <c r="H330" s="38">
        <v>426</v>
      </c>
      <c r="I330" s="40">
        <v>92123</v>
      </c>
      <c r="J330" s="38">
        <v>13882</v>
      </c>
    </row>
    <row r="331" spans="1:10" x14ac:dyDescent="0.25">
      <c r="A331" s="35" t="s">
        <v>643</v>
      </c>
      <c r="B331" s="36" t="s">
        <v>680</v>
      </c>
      <c r="C331" s="36" t="s">
        <v>681</v>
      </c>
      <c r="D331" s="37">
        <v>20198</v>
      </c>
      <c r="E331" s="38">
        <v>3864</v>
      </c>
      <c r="F331" s="38">
        <v>24062</v>
      </c>
      <c r="G331" s="39">
        <v>4.5999999999999999E-3</v>
      </c>
      <c r="H331" s="38">
        <v>111</v>
      </c>
      <c r="I331" s="40">
        <v>23951</v>
      </c>
      <c r="J331" s="38">
        <v>3609</v>
      </c>
    </row>
    <row r="332" spans="1:10" x14ac:dyDescent="0.25">
      <c r="A332" s="35" t="s">
        <v>643</v>
      </c>
      <c r="B332" s="36" t="s">
        <v>682</v>
      </c>
      <c r="C332" s="36" t="s">
        <v>683</v>
      </c>
      <c r="D332" s="37">
        <v>20626</v>
      </c>
      <c r="E332" s="38">
        <v>3601</v>
      </c>
      <c r="F332" s="38">
        <v>24227</v>
      </c>
      <c r="G332" s="39">
        <v>4.5999999999999999E-3</v>
      </c>
      <c r="H332" s="38">
        <v>111</v>
      </c>
      <c r="I332" s="40">
        <v>24116</v>
      </c>
      <c r="J332" s="38">
        <v>3634</v>
      </c>
    </row>
    <row r="333" spans="1:10" x14ac:dyDescent="0.25">
      <c r="A333" s="35" t="s">
        <v>643</v>
      </c>
      <c r="B333" s="36" t="s">
        <v>684</v>
      </c>
      <c r="C333" s="36" t="s">
        <v>685</v>
      </c>
      <c r="D333" s="37">
        <v>96883</v>
      </c>
      <c r="E333" s="38">
        <v>17250</v>
      </c>
      <c r="F333" s="38">
        <v>114133</v>
      </c>
      <c r="G333" s="39">
        <v>4.5999999999999999E-3</v>
      </c>
      <c r="H333" s="38">
        <v>525</v>
      </c>
      <c r="I333" s="40">
        <v>113608</v>
      </c>
      <c r="J333" s="38">
        <v>17120</v>
      </c>
    </row>
    <row r="334" spans="1:10" x14ac:dyDescent="0.25">
      <c r="A334" s="41" t="s">
        <v>643</v>
      </c>
      <c r="B334" s="36" t="s">
        <v>686</v>
      </c>
      <c r="C334" s="36" t="s">
        <v>687</v>
      </c>
      <c r="D334" s="37">
        <v>196709</v>
      </c>
      <c r="E334" s="38">
        <v>37274</v>
      </c>
      <c r="F334" s="38">
        <v>233983</v>
      </c>
      <c r="G334" s="39">
        <v>4.5999999999999999E-3</v>
      </c>
      <c r="H334" s="38">
        <v>1076</v>
      </c>
      <c r="I334" s="40">
        <v>232907</v>
      </c>
      <c r="J334" s="38">
        <v>35097</v>
      </c>
    </row>
    <row r="335" spans="1:10" x14ac:dyDescent="0.25">
      <c r="A335" s="41" t="s">
        <v>643</v>
      </c>
      <c r="B335" s="36" t="s">
        <v>688</v>
      </c>
      <c r="C335" s="36" t="s">
        <v>689</v>
      </c>
      <c r="D335" s="37">
        <v>23645</v>
      </c>
      <c r="E335" s="38">
        <v>5400</v>
      </c>
      <c r="F335" s="38">
        <v>29045</v>
      </c>
      <c r="G335" s="39">
        <v>4.5999999999999999E-3</v>
      </c>
      <c r="H335" s="38">
        <v>134</v>
      </c>
      <c r="I335" s="40">
        <v>28911</v>
      </c>
      <c r="J335" s="38">
        <v>4357</v>
      </c>
    </row>
    <row r="336" spans="1:10" x14ac:dyDescent="0.25">
      <c r="A336" s="41" t="s">
        <v>643</v>
      </c>
      <c r="B336" s="36" t="s">
        <v>690</v>
      </c>
      <c r="C336" s="36" t="s">
        <v>691</v>
      </c>
      <c r="D336" s="37">
        <v>10221</v>
      </c>
      <c r="E336" s="38">
        <v>2175</v>
      </c>
      <c r="F336" s="38">
        <v>12396</v>
      </c>
      <c r="G336" s="39">
        <v>4.5999999999999999E-3</v>
      </c>
      <c r="H336" s="38">
        <v>57</v>
      </c>
      <c r="I336" s="40">
        <v>12339</v>
      </c>
      <c r="J336" s="38">
        <v>1859</v>
      </c>
    </row>
    <row r="337" spans="1:21" x14ac:dyDescent="0.25">
      <c r="A337" s="41" t="s">
        <v>643</v>
      </c>
      <c r="B337" s="36" t="s">
        <v>692</v>
      </c>
      <c r="C337" s="36" t="s">
        <v>693</v>
      </c>
      <c r="D337" s="37">
        <v>22049</v>
      </c>
      <c r="E337" s="38">
        <v>3338</v>
      </c>
      <c r="F337" s="38">
        <v>25387</v>
      </c>
      <c r="G337" s="39">
        <v>4.5999999999999999E-3</v>
      </c>
      <c r="H337" s="38">
        <v>117</v>
      </c>
      <c r="I337" s="40">
        <v>25270</v>
      </c>
      <c r="J337" s="38">
        <v>3808</v>
      </c>
    </row>
    <row r="338" spans="1:21" x14ac:dyDescent="0.25">
      <c r="A338" s="41" t="s">
        <v>643</v>
      </c>
      <c r="B338" s="36" t="s">
        <v>694</v>
      </c>
      <c r="C338" s="36" t="s">
        <v>695</v>
      </c>
      <c r="D338" s="37">
        <v>11381</v>
      </c>
      <c r="E338" s="38">
        <v>2364</v>
      </c>
      <c r="F338" s="38">
        <v>13745</v>
      </c>
      <c r="G338" s="39">
        <v>4.5999999999999999E-3</v>
      </c>
      <c r="H338" s="38">
        <v>63</v>
      </c>
      <c r="I338" s="40">
        <v>13682</v>
      </c>
      <c r="J338" s="38">
        <v>2062</v>
      </c>
    </row>
    <row r="339" spans="1:21" x14ac:dyDescent="0.25">
      <c r="A339" s="41" t="s">
        <v>643</v>
      </c>
      <c r="B339" s="36" t="s">
        <v>696</v>
      </c>
      <c r="C339" s="36" t="s">
        <v>697</v>
      </c>
      <c r="D339" s="37">
        <v>37617</v>
      </c>
      <c r="E339" s="38">
        <v>7388</v>
      </c>
      <c r="F339" s="38">
        <v>45005</v>
      </c>
      <c r="G339" s="39">
        <v>4.5999999999999999E-3</v>
      </c>
      <c r="H339" s="38">
        <v>207</v>
      </c>
      <c r="I339" s="40">
        <v>44798</v>
      </c>
      <c r="J339" s="38">
        <v>6751</v>
      </c>
    </row>
    <row r="340" spans="1:21" x14ac:dyDescent="0.25">
      <c r="A340" s="35" t="s">
        <v>643</v>
      </c>
      <c r="B340" s="36" t="s">
        <v>698</v>
      </c>
      <c r="C340" s="36" t="s">
        <v>699</v>
      </c>
      <c r="D340" s="37">
        <v>18355</v>
      </c>
      <c r="E340" s="38">
        <v>3900</v>
      </c>
      <c r="F340" s="38">
        <v>22255</v>
      </c>
      <c r="G340" s="39">
        <v>4.5999999999999999E-3</v>
      </c>
      <c r="H340" s="38">
        <v>102</v>
      </c>
      <c r="I340" s="40">
        <v>22153</v>
      </c>
      <c r="J340" s="38">
        <v>3338</v>
      </c>
    </row>
    <row r="341" spans="1:21" x14ac:dyDescent="0.25">
      <c r="A341" s="41" t="s">
        <v>643</v>
      </c>
      <c r="B341" s="36" t="s">
        <v>700</v>
      </c>
      <c r="C341" s="36" t="s">
        <v>701</v>
      </c>
      <c r="D341" s="37">
        <v>22285</v>
      </c>
      <c r="E341" s="38">
        <v>4911</v>
      </c>
      <c r="F341" s="38">
        <v>27196</v>
      </c>
      <c r="G341" s="39">
        <v>4.5999999999999999E-3</v>
      </c>
      <c r="H341" s="38">
        <v>125</v>
      </c>
      <c r="I341" s="40">
        <v>27071</v>
      </c>
      <c r="J341" s="38">
        <v>4079</v>
      </c>
    </row>
    <row r="342" spans="1:21" x14ac:dyDescent="0.25">
      <c r="A342" s="35" t="s">
        <v>643</v>
      </c>
      <c r="B342" s="36" t="s">
        <v>702</v>
      </c>
      <c r="C342" s="36" t="s">
        <v>703</v>
      </c>
      <c r="D342" s="37">
        <v>21801</v>
      </c>
      <c r="E342" s="38">
        <v>5812</v>
      </c>
      <c r="F342" s="38">
        <v>27613</v>
      </c>
      <c r="G342" s="39">
        <v>4.5999999999999999E-3</v>
      </c>
      <c r="H342" s="38">
        <v>127</v>
      </c>
      <c r="I342" s="40">
        <v>27486</v>
      </c>
      <c r="J342" s="38">
        <v>4142</v>
      </c>
    </row>
    <row r="343" spans="1:21" x14ac:dyDescent="0.25">
      <c r="A343" s="57" t="s">
        <v>643</v>
      </c>
      <c r="B343" s="44" t="s">
        <v>704</v>
      </c>
      <c r="C343" s="44" t="s">
        <v>705</v>
      </c>
      <c r="D343" s="37">
        <v>18075</v>
      </c>
      <c r="E343" s="38">
        <v>7126</v>
      </c>
      <c r="F343" s="38">
        <v>25201</v>
      </c>
      <c r="G343" s="39">
        <v>4.5999999999999999E-3</v>
      </c>
      <c r="H343" s="38">
        <v>116</v>
      </c>
      <c r="I343" s="40">
        <v>25085</v>
      </c>
      <c r="J343" s="38">
        <v>3780</v>
      </c>
    </row>
    <row r="344" spans="1:21" ht="15.75" thickBot="1" x14ac:dyDescent="0.3">
      <c r="A344" s="73" t="s">
        <v>643</v>
      </c>
      <c r="B344" s="64" t="s">
        <v>706</v>
      </c>
      <c r="C344" s="64" t="s">
        <v>707</v>
      </c>
      <c r="D344" s="37">
        <v>12556</v>
      </c>
      <c r="E344" s="38">
        <v>3601</v>
      </c>
      <c r="F344" s="38">
        <v>16157</v>
      </c>
      <c r="G344" s="39">
        <v>4.5999999999999999E-3</v>
      </c>
      <c r="H344" s="38">
        <v>74</v>
      </c>
      <c r="I344" s="40">
        <v>16083</v>
      </c>
      <c r="J344" s="38">
        <v>2424</v>
      </c>
    </row>
    <row r="345" spans="1:21" ht="15.75" thickBot="1" x14ac:dyDescent="0.3">
      <c r="A345" s="48"/>
      <c r="B345" s="49"/>
      <c r="C345" s="50" t="s">
        <v>708</v>
      </c>
      <c r="D345" s="53">
        <f>SUM(D313:D344)</f>
        <v>1401881</v>
      </c>
      <c r="E345" s="51">
        <f t="shared" ref="E345:F345" si="18">SUM(E313:E344)</f>
        <v>307272</v>
      </c>
      <c r="F345" s="51">
        <f t="shared" si="18"/>
        <v>1709153</v>
      </c>
      <c r="G345" s="65">
        <v>0.14719999999999989</v>
      </c>
      <c r="H345" s="51">
        <f t="shared" ref="H345:J345" si="19">SUM(H313:H344)</f>
        <v>7861</v>
      </c>
      <c r="I345" s="53">
        <f t="shared" si="19"/>
        <v>1701292</v>
      </c>
      <c r="J345" s="51">
        <f t="shared" si="19"/>
        <v>256373</v>
      </c>
      <c r="K345">
        <v>0</v>
      </c>
    </row>
    <row r="346" spans="1:21" ht="15.75" thickBot="1" x14ac:dyDescent="0.3">
      <c r="A346" s="74"/>
      <c r="B346" s="75">
        <v>0.18800047071247133</v>
      </c>
      <c r="C346" s="74" t="s">
        <v>709</v>
      </c>
      <c r="D346" s="76">
        <f>+D345+D312+D268+D233+D179+D146+D124+D85+D31</f>
        <v>20660362</v>
      </c>
      <c r="E346" s="76">
        <f t="shared" ref="E346:F346" si="20">+E345+E312+E268+E233+E179+E146+E124+E85+E31</f>
        <v>3642422</v>
      </c>
      <c r="F346" s="76">
        <f t="shared" si="20"/>
        <v>24302784</v>
      </c>
      <c r="G346" s="77">
        <v>0.14719999999999989</v>
      </c>
      <c r="H346" s="76">
        <f t="shared" ref="H346:J346" si="21">+H345+H312+H268+H233+H179+H146+H124+H85+H31</f>
        <v>296452</v>
      </c>
      <c r="I346" s="78">
        <f t="shared" si="21"/>
        <v>24006332</v>
      </c>
      <c r="J346" s="76">
        <f t="shared" si="21"/>
        <v>3645429</v>
      </c>
      <c r="U346" s="79">
        <f>+F346+'[1]State Operated 21-22 Estimates'!I15+'[1]AEA 2021-22 Estimates'!H22</f>
        <v>116690820</v>
      </c>
    </row>
    <row r="347" spans="1:21" x14ac:dyDescent="0.25">
      <c r="A347"/>
      <c r="B347"/>
      <c r="C347"/>
      <c r="D347"/>
      <c r="E347"/>
      <c r="F347"/>
      <c r="G347"/>
      <c r="H347"/>
      <c r="I347"/>
      <c r="J347"/>
      <c r="U347" s="79">
        <f>+'[2]2K Calculations'!$D$53</f>
        <v>116690820</v>
      </c>
    </row>
    <row r="348" spans="1:21" x14ac:dyDescent="0.25">
      <c r="A348"/>
      <c r="B348"/>
      <c r="C348"/>
      <c r="D348"/>
      <c r="E348"/>
      <c r="F348"/>
      <c r="G348"/>
      <c r="H348"/>
      <c r="I348"/>
      <c r="J348"/>
      <c r="U348" s="80">
        <f>+U346-U347</f>
        <v>0</v>
      </c>
    </row>
    <row r="349" spans="1:21" x14ac:dyDescent="0.25">
      <c r="A349"/>
      <c r="B349"/>
      <c r="C349"/>
      <c r="D349"/>
      <c r="E349"/>
      <c r="F349"/>
      <c r="G349"/>
      <c r="H349"/>
      <c r="I349"/>
      <c r="J349"/>
      <c r="N349">
        <f>30/185</f>
        <v>0.16216216216216217</v>
      </c>
    </row>
    <row r="350" spans="1:21" x14ac:dyDescent="0.25">
      <c r="A350"/>
      <c r="B350"/>
      <c r="C350"/>
      <c r="D350"/>
      <c r="E350"/>
      <c r="F350" s="80"/>
      <c r="G350"/>
      <c r="H350"/>
      <c r="I350"/>
      <c r="J350"/>
    </row>
    <row r="351" spans="1:21" x14ac:dyDescent="0.25">
      <c r="A351"/>
      <c r="B351"/>
      <c r="C351"/>
      <c r="D351"/>
      <c r="E351"/>
      <c r="F351"/>
      <c r="G351"/>
      <c r="H351"/>
      <c r="I351"/>
      <c r="J351"/>
    </row>
    <row r="352" spans="1:21" x14ac:dyDescent="0.25">
      <c r="A352"/>
      <c r="B352"/>
      <c r="C352"/>
      <c r="D352"/>
      <c r="E352"/>
      <c r="F352" s="80"/>
      <c r="G352"/>
      <c r="H352"/>
      <c r="I352"/>
      <c r="J352"/>
    </row>
    <row r="353" spans="1:10" x14ac:dyDescent="0.25">
      <c r="A353"/>
      <c r="B353"/>
      <c r="C353"/>
      <c r="D353"/>
      <c r="E353"/>
      <c r="F353"/>
      <c r="G353"/>
      <c r="H353"/>
      <c r="I353"/>
      <c r="J353"/>
    </row>
    <row r="354" spans="1:10" x14ac:dyDescent="0.25">
      <c r="A354"/>
      <c r="B354"/>
      <c r="C354"/>
      <c r="D354"/>
      <c r="E354"/>
      <c r="F354"/>
      <c r="G354"/>
      <c r="H354"/>
      <c r="I354"/>
      <c r="J354"/>
    </row>
    <row r="355" spans="1:10" x14ac:dyDescent="0.25">
      <c r="A355"/>
      <c r="B355"/>
      <c r="C355"/>
      <c r="D355"/>
      <c r="E355"/>
      <c r="F355"/>
      <c r="G355"/>
      <c r="H355"/>
      <c r="I355"/>
      <c r="J355"/>
    </row>
    <row r="356" spans="1:10" x14ac:dyDescent="0.25">
      <c r="A356"/>
      <c r="B356"/>
      <c r="C356"/>
      <c r="D356"/>
      <c r="E356"/>
      <c r="F356"/>
      <c r="G356"/>
      <c r="H356"/>
      <c r="I356"/>
      <c r="J356"/>
    </row>
    <row r="357" spans="1:10" x14ac:dyDescent="0.25">
      <c r="D357"/>
      <c r="E357"/>
      <c r="F357"/>
      <c r="G357"/>
    </row>
    <row r="358" spans="1:10" x14ac:dyDescent="0.25">
      <c r="D358"/>
      <c r="E358"/>
      <c r="F358"/>
      <c r="G358"/>
      <c r="H358" s="82"/>
      <c r="I358" s="82"/>
      <c r="J358" s="82"/>
    </row>
    <row r="360" spans="1:10" x14ac:dyDescent="0.25">
      <c r="J360"/>
    </row>
    <row r="361" spans="1:10" x14ac:dyDescent="0.25">
      <c r="C361" s="83" t="s">
        <v>710</v>
      </c>
      <c r="D361" s="83" t="s">
        <v>711</v>
      </c>
      <c r="E361" s="83" t="s">
        <v>711</v>
      </c>
      <c r="F361" s="83" t="s">
        <v>711</v>
      </c>
      <c r="G361" s="83"/>
      <c r="H361" s="83" t="s">
        <v>711</v>
      </c>
      <c r="I361" s="83" t="s">
        <v>711</v>
      </c>
      <c r="J361"/>
    </row>
    <row r="362" spans="1:10" x14ac:dyDescent="0.25">
      <c r="C362" s="84" t="s">
        <v>712</v>
      </c>
      <c r="D362" s="85" t="s">
        <v>41</v>
      </c>
      <c r="E362" s="85" t="s">
        <v>41</v>
      </c>
      <c r="F362" s="85" t="s">
        <v>41</v>
      </c>
      <c r="G362" s="85"/>
      <c r="H362" s="85" t="s">
        <v>41</v>
      </c>
      <c r="I362" s="85" t="s">
        <v>41</v>
      </c>
      <c r="J362"/>
    </row>
    <row r="363" spans="1:10" x14ac:dyDescent="0.25">
      <c r="C363" s="86"/>
      <c r="D363" s="86" t="s">
        <v>20</v>
      </c>
      <c r="E363" s="86" t="s">
        <v>21</v>
      </c>
      <c r="F363" s="86" t="s">
        <v>713</v>
      </c>
      <c r="G363" s="86"/>
      <c r="H363" s="86" t="s">
        <v>714</v>
      </c>
      <c r="I363" s="86" t="s">
        <v>715</v>
      </c>
      <c r="J363"/>
    </row>
    <row r="364" spans="1:10" x14ac:dyDescent="0.25">
      <c r="J364"/>
    </row>
    <row r="365" spans="1:10" x14ac:dyDescent="0.25">
      <c r="C365" s="87" t="s">
        <v>42</v>
      </c>
      <c r="D365" s="88">
        <v>1269797</v>
      </c>
      <c r="E365" s="88">
        <v>193683</v>
      </c>
      <c r="F365" s="88">
        <v>1463480</v>
      </c>
      <c r="G365" s="89"/>
      <c r="H365" s="88">
        <v>58981</v>
      </c>
      <c r="I365" s="88">
        <v>1404499</v>
      </c>
      <c r="J365"/>
    </row>
    <row r="366" spans="1:10" x14ac:dyDescent="0.25">
      <c r="C366" s="87" t="s">
        <v>86</v>
      </c>
      <c r="D366" s="88">
        <v>2576289</v>
      </c>
      <c r="E366" s="88">
        <v>478557</v>
      </c>
      <c r="F366" s="88">
        <v>3054846</v>
      </c>
      <c r="G366" s="89"/>
      <c r="H366" s="88">
        <v>32989</v>
      </c>
      <c r="I366" s="88">
        <v>3021857</v>
      </c>
      <c r="J366"/>
    </row>
    <row r="367" spans="1:10" x14ac:dyDescent="0.25">
      <c r="C367" s="87" t="s">
        <v>193</v>
      </c>
      <c r="D367" s="88">
        <v>1277541</v>
      </c>
      <c r="E367" s="88">
        <v>257248</v>
      </c>
      <c r="F367" s="88">
        <v>1534789</v>
      </c>
      <c r="G367" s="89"/>
      <c r="H367" s="88">
        <v>37756</v>
      </c>
      <c r="I367" s="88">
        <v>1497033</v>
      </c>
      <c r="J367"/>
    </row>
    <row r="368" spans="1:10" x14ac:dyDescent="0.25">
      <c r="C368" s="87" t="s">
        <v>271</v>
      </c>
      <c r="D368" s="88">
        <v>1940192</v>
      </c>
      <c r="E368" s="88">
        <v>341837</v>
      </c>
      <c r="F368" s="88">
        <v>2282029</v>
      </c>
      <c r="G368" s="89"/>
      <c r="H368" s="88">
        <v>29440</v>
      </c>
      <c r="I368" s="88">
        <v>2252589</v>
      </c>
      <c r="J368"/>
    </row>
    <row r="369" spans="3:10" x14ac:dyDescent="0.25">
      <c r="C369" s="87" t="s">
        <v>314</v>
      </c>
      <c r="D369" s="88">
        <v>2943279</v>
      </c>
      <c r="E369" s="88">
        <v>455017</v>
      </c>
      <c r="F369" s="88">
        <v>3398296</v>
      </c>
      <c r="G369" s="89"/>
      <c r="H369" s="88">
        <v>39082</v>
      </c>
      <c r="I369" s="88">
        <v>3359214</v>
      </c>
      <c r="J369"/>
    </row>
    <row r="370" spans="3:10" x14ac:dyDescent="0.25">
      <c r="C370" s="87" t="s">
        <v>380</v>
      </c>
      <c r="D370" s="88">
        <v>5949195</v>
      </c>
      <c r="E370" s="88">
        <v>968394</v>
      </c>
      <c r="F370" s="88">
        <v>6917589</v>
      </c>
      <c r="G370" s="89"/>
      <c r="H370" s="88">
        <v>40812</v>
      </c>
      <c r="I370" s="88">
        <v>6876777</v>
      </c>
      <c r="J370"/>
    </row>
    <row r="371" spans="3:10" x14ac:dyDescent="0.25">
      <c r="C371" s="87" t="s">
        <v>486</v>
      </c>
      <c r="D371" s="88">
        <v>1795643</v>
      </c>
      <c r="E371" s="88">
        <v>316459</v>
      </c>
      <c r="F371" s="88">
        <v>2112102</v>
      </c>
      <c r="G371" s="89"/>
      <c r="H371" s="88">
        <v>31045</v>
      </c>
      <c r="I371" s="88">
        <v>2081057</v>
      </c>
      <c r="J371"/>
    </row>
    <row r="372" spans="3:10" x14ac:dyDescent="0.25">
      <c r="C372" s="87" t="s">
        <v>556</v>
      </c>
      <c r="D372" s="88">
        <v>1506545</v>
      </c>
      <c r="E372" s="88">
        <v>323955</v>
      </c>
      <c r="F372" s="88">
        <v>1830500</v>
      </c>
      <c r="G372" s="89"/>
      <c r="H372" s="88">
        <v>18486</v>
      </c>
      <c r="I372" s="88">
        <v>1812014</v>
      </c>
      <c r="J372"/>
    </row>
    <row r="373" spans="3:10" x14ac:dyDescent="0.25">
      <c r="C373" s="87" t="s">
        <v>643</v>
      </c>
      <c r="D373" s="88">
        <v>1401881</v>
      </c>
      <c r="E373" s="88">
        <v>307272</v>
      </c>
      <c r="F373" s="88">
        <v>1709153</v>
      </c>
      <c r="G373" s="89"/>
      <c r="H373" s="88">
        <v>7861</v>
      </c>
      <c r="I373" s="88">
        <v>1701292</v>
      </c>
      <c r="J373"/>
    </row>
    <row r="374" spans="3:10" x14ac:dyDescent="0.25">
      <c r="C374" s="90"/>
      <c r="D374" s="88"/>
      <c r="E374" s="88"/>
      <c r="F374" s="88"/>
      <c r="G374" s="88"/>
      <c r="H374" s="88"/>
      <c r="I374" s="88"/>
      <c r="J374"/>
    </row>
    <row r="375" spans="3:10" ht="15.75" thickBot="1" x14ac:dyDescent="0.3">
      <c r="C375" s="91" t="s">
        <v>14</v>
      </c>
      <c r="D375" s="92">
        <v>20660362</v>
      </c>
      <c r="E375" s="92">
        <v>3642422</v>
      </c>
      <c r="F375" s="92">
        <v>24302784</v>
      </c>
      <c r="G375" s="93"/>
      <c r="H375" s="92">
        <v>296452</v>
      </c>
      <c r="I375" s="92">
        <v>24006332</v>
      </c>
      <c r="J375"/>
    </row>
    <row r="376" spans="3:10" x14ac:dyDescent="0.25">
      <c r="C376" s="94"/>
      <c r="I376" s="95"/>
      <c r="J376"/>
    </row>
    <row r="377" spans="3:10" x14ac:dyDescent="0.25">
      <c r="C377" s="90" t="s">
        <v>716</v>
      </c>
      <c r="D377" s="88">
        <v>14722</v>
      </c>
      <c r="E377" s="88">
        <v>6122</v>
      </c>
      <c r="F377" s="88">
        <v>20844</v>
      </c>
      <c r="G377" s="96"/>
      <c r="H377" s="88"/>
      <c r="I377" s="88"/>
      <c r="J377"/>
    </row>
    <row r="378" spans="3:10" ht="15.75" thickBot="1" x14ac:dyDescent="0.3">
      <c r="C378" s="97"/>
      <c r="J378"/>
    </row>
    <row r="379" spans="3:10" ht="15.75" thickBot="1" x14ac:dyDescent="0.3">
      <c r="C379" s="98" t="s">
        <v>717</v>
      </c>
      <c r="D379" s="99">
        <v>20675084</v>
      </c>
      <c r="E379" s="99">
        <v>3648544</v>
      </c>
      <c r="F379" s="99">
        <v>24323628</v>
      </c>
      <c r="G379" s="100"/>
      <c r="H379" s="99">
        <v>296452</v>
      </c>
      <c r="I379" s="99">
        <v>24006332</v>
      </c>
      <c r="J379"/>
    </row>
    <row r="380" spans="3:10" x14ac:dyDescent="0.25">
      <c r="D380" s="101">
        <v>20675084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 LEA Allocations Part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John [IDOE]</dc:creator>
  <cp:lastModifiedBy>Albers, Lisa [IDOE]</cp:lastModifiedBy>
  <dcterms:created xsi:type="dcterms:W3CDTF">2021-05-25T20:34:33Z</dcterms:created>
  <dcterms:modified xsi:type="dcterms:W3CDTF">2021-06-01T13:26:48Z</dcterms:modified>
</cp:coreProperties>
</file>