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/>
  <mc:AlternateContent xmlns:mc="http://schemas.openxmlformats.org/markup-compatibility/2006">
    <mc:Choice Requires="x15">
      <x15ac:absPath xmlns:x15ac="http://schemas.microsoft.com/office/spreadsheetml/2010/11/ac" url="C:\Users\vbassis\Desktop\Desktop\Condition2017\"/>
    </mc:Choice>
  </mc:AlternateContent>
  <xr:revisionPtr revIDLastSave="0" documentId="13_ncr:1_{FE47EA6F-798A-4516-B1DF-AE9838EE4FAD}" xr6:coauthVersionLast="36" xr6:coauthVersionMax="36" xr10:uidLastSave="{00000000-0000-0000-0000-000000000000}"/>
  <bookViews>
    <workbookView xWindow="0" yWindow="0" windowWidth="15360" windowHeight="8736" tabRatio="752" xr2:uid="{00000000-000D-0000-FFFF-FFFF00000000}"/>
  </bookViews>
  <sheets>
    <sheet name="Enrollment since 1965" sheetId="3" r:id="rId1"/>
    <sheet name="Summaries" sheetId="12" r:id="rId2"/>
    <sheet name="5yrs enrollment by college" sheetId="41" r:id="rId3"/>
    <sheet name="5yrs program by college" sheetId="42" r:id="rId4"/>
  </sheets>
  <definedNames>
    <definedName name="_xlnm.Print_Titles" localSheetId="2">'5yrs enrollment by college'!$76:$79</definedName>
    <definedName name="_xlnm.Print_Titles" localSheetId="3">'5yrs program by college'!$56:$58</definedName>
  </definedNames>
  <calcPr calcId="191029"/>
</workbook>
</file>

<file path=xl/calcChain.xml><?xml version="1.0" encoding="utf-8"?>
<calcChain xmlns="http://schemas.openxmlformats.org/spreadsheetml/2006/main">
  <c r="I23" i="3" l="1"/>
  <c r="I22" i="3"/>
  <c r="I21" i="3"/>
  <c r="I20" i="3"/>
  <c r="I19" i="3"/>
  <c r="I18" i="3"/>
  <c r="I17" i="3"/>
  <c r="I16" i="3"/>
  <c r="I5" i="3"/>
  <c r="I6" i="3" s="1"/>
  <c r="I7" i="3" s="1"/>
  <c r="I8" i="3" s="1"/>
  <c r="I9" i="3" s="1"/>
  <c r="I10" i="3" s="1"/>
  <c r="I11" i="3" s="1"/>
  <c r="I12" i="3" s="1"/>
  <c r="I13" i="3" s="1"/>
  <c r="I14" i="3" s="1"/>
  <c r="I15" i="3" s="1"/>
  <c r="C19" i="41"/>
  <c r="B19" i="41"/>
  <c r="D19" i="41"/>
  <c r="D18" i="41"/>
  <c r="D17" i="41"/>
  <c r="D16" i="41"/>
  <c r="D15" i="41"/>
  <c r="D14" i="41"/>
  <c r="D13" i="41"/>
  <c r="D12" i="41"/>
  <c r="D11" i="41"/>
  <c r="D10" i="41"/>
  <c r="D9" i="41"/>
  <c r="D8" i="41"/>
  <c r="D7" i="41"/>
  <c r="D6" i="41"/>
  <c r="D5" i="41"/>
  <c r="D4" i="41"/>
  <c r="C2" i="12"/>
  <c r="D2" i="12"/>
  <c r="E2" i="12" s="1"/>
  <c r="B18" i="12"/>
  <c r="C18" i="12"/>
  <c r="D18" i="12"/>
  <c r="L23" i="3"/>
  <c r="L22" i="3"/>
  <c r="L21" i="3"/>
  <c r="L20" i="3"/>
  <c r="L19" i="3"/>
  <c r="L18" i="3"/>
  <c r="L17" i="3"/>
  <c r="L16" i="3"/>
  <c r="L15" i="3"/>
  <c r="E19" i="42"/>
  <c r="D19" i="42"/>
  <c r="C19" i="42"/>
  <c r="B19" i="42"/>
  <c r="F18" i="42"/>
  <c r="F17" i="42"/>
  <c r="F16" i="42"/>
  <c r="F15" i="42"/>
  <c r="F14" i="42"/>
  <c r="F13" i="42"/>
  <c r="F12" i="42"/>
  <c r="F11" i="42"/>
  <c r="F10" i="42"/>
  <c r="F9" i="42"/>
  <c r="F8" i="42"/>
  <c r="F7" i="42"/>
  <c r="F6" i="42"/>
  <c r="F5" i="42"/>
  <c r="F4" i="42"/>
  <c r="C37" i="41"/>
  <c r="D37" i="41" s="1"/>
  <c r="B37" i="41"/>
  <c r="F19" i="42"/>
  <c r="L14" i="3"/>
  <c r="L13" i="3"/>
  <c r="L12" i="3"/>
  <c r="L11" i="3"/>
  <c r="L10" i="3"/>
  <c r="L9" i="3"/>
  <c r="L8" i="3"/>
  <c r="L7" i="3"/>
  <c r="L6" i="3"/>
  <c r="L5" i="3"/>
  <c r="L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D80" i="41"/>
  <c r="D36" i="41"/>
  <c r="D35" i="41"/>
  <c r="D34" i="41"/>
  <c r="D33" i="41"/>
  <c r="D32" i="41"/>
  <c r="D31" i="41"/>
  <c r="D30" i="41"/>
  <c r="D29" i="41"/>
  <c r="D28" i="41"/>
  <c r="D27" i="41"/>
  <c r="D26" i="41"/>
  <c r="D25" i="41"/>
  <c r="D24" i="41"/>
  <c r="D23" i="41"/>
  <c r="D22" i="41"/>
  <c r="D56" i="41"/>
  <c r="D55" i="41"/>
  <c r="D54" i="41"/>
  <c r="D53" i="41"/>
  <c r="D52" i="41"/>
  <c r="D51" i="41"/>
  <c r="D50" i="41"/>
  <c r="D49" i="41"/>
  <c r="D48" i="41"/>
  <c r="D47" i="41"/>
  <c r="D46" i="41"/>
  <c r="D45" i="41"/>
  <c r="D44" i="41"/>
  <c r="D43" i="41"/>
  <c r="D42" i="41"/>
  <c r="D74" i="41"/>
  <c r="D73" i="41"/>
  <c r="D72" i="41"/>
  <c r="D71" i="41"/>
  <c r="D70" i="41"/>
  <c r="D69" i="41"/>
  <c r="D68" i="41"/>
  <c r="D67" i="41"/>
  <c r="D66" i="41"/>
  <c r="D65" i="41"/>
  <c r="D64" i="41"/>
  <c r="D63" i="41"/>
  <c r="D62" i="41"/>
  <c r="D61" i="41"/>
  <c r="D60" i="41"/>
  <c r="D37" i="12"/>
  <c r="D56" i="12"/>
  <c r="C37" i="12"/>
  <c r="B37" i="12"/>
  <c r="B56" i="12" s="1"/>
  <c r="F56" i="12"/>
  <c r="E56" i="12"/>
  <c r="F55" i="12"/>
  <c r="E55" i="12"/>
  <c r="D55" i="12"/>
  <c r="C55" i="12"/>
  <c r="B55" i="12"/>
  <c r="F54" i="12"/>
  <c r="E54" i="12"/>
  <c r="D54" i="12"/>
  <c r="C54" i="12"/>
  <c r="B54" i="12"/>
  <c r="F53" i="12"/>
  <c r="E53" i="12"/>
  <c r="D53" i="12"/>
  <c r="C53" i="12"/>
  <c r="B53" i="12"/>
  <c r="F52" i="12"/>
  <c r="E52" i="12"/>
  <c r="D52" i="12"/>
  <c r="C52" i="12"/>
  <c r="B52" i="12"/>
  <c r="F51" i="12"/>
  <c r="E51" i="12"/>
  <c r="D51" i="12"/>
  <c r="C51" i="12"/>
  <c r="B51" i="12"/>
  <c r="F50" i="12"/>
  <c r="E50" i="12"/>
  <c r="D50" i="12"/>
  <c r="C50" i="12"/>
  <c r="B50" i="12"/>
  <c r="F49" i="12"/>
  <c r="E49" i="12"/>
  <c r="D49" i="12"/>
  <c r="C49" i="12"/>
  <c r="B49" i="12"/>
  <c r="F48" i="12"/>
  <c r="E48" i="12"/>
  <c r="D48" i="12"/>
  <c r="C48" i="12"/>
  <c r="B48" i="12"/>
  <c r="F47" i="12"/>
  <c r="E47" i="12"/>
  <c r="D47" i="12"/>
  <c r="C47" i="12"/>
  <c r="B47" i="12"/>
  <c r="F46" i="12"/>
  <c r="E46" i="12"/>
  <c r="D46" i="12"/>
  <c r="C46" i="12"/>
  <c r="B46" i="12"/>
  <c r="F45" i="12"/>
  <c r="E45" i="12"/>
  <c r="D45" i="12"/>
  <c r="C45" i="12"/>
  <c r="B45" i="12"/>
  <c r="F44" i="12"/>
  <c r="E44" i="12"/>
  <c r="D44" i="12"/>
  <c r="C44" i="12"/>
  <c r="B44" i="12"/>
  <c r="F43" i="12"/>
  <c r="E43" i="12"/>
  <c r="D43" i="12"/>
  <c r="C43" i="12"/>
  <c r="B43" i="12"/>
  <c r="C42" i="12"/>
  <c r="D42" i="12"/>
  <c r="E42" i="12"/>
  <c r="F42" i="12"/>
  <c r="B42" i="12"/>
  <c r="C41" i="12"/>
  <c r="D41" i="12"/>
  <c r="E41" i="12"/>
  <c r="F41" i="12"/>
  <c r="B41" i="12"/>
  <c r="B40" i="12"/>
  <c r="C56" i="12"/>
  <c r="E92" i="42"/>
  <c r="D92" i="42"/>
  <c r="C92" i="42"/>
  <c r="B92" i="42"/>
  <c r="F92" i="42" s="1"/>
  <c r="F91" i="42"/>
  <c r="F90" i="42"/>
  <c r="F89" i="42"/>
  <c r="F88" i="42"/>
  <c r="F87" i="42"/>
  <c r="F86" i="42"/>
  <c r="F85" i="42"/>
  <c r="F84" i="42"/>
  <c r="F83" i="42"/>
  <c r="F82" i="42"/>
  <c r="F81" i="42"/>
  <c r="F80" i="42"/>
  <c r="F79" i="42"/>
  <c r="F78" i="42"/>
  <c r="F77" i="42"/>
  <c r="E74" i="42"/>
  <c r="D74" i="42"/>
  <c r="C74" i="42"/>
  <c r="B74" i="42"/>
  <c r="F73" i="42"/>
  <c r="F72" i="42"/>
  <c r="F71" i="42"/>
  <c r="F70" i="42"/>
  <c r="F69" i="42"/>
  <c r="F68" i="42"/>
  <c r="F67" i="42"/>
  <c r="F66" i="42"/>
  <c r="F65" i="42"/>
  <c r="F64" i="42"/>
  <c r="F63" i="42"/>
  <c r="F62" i="42"/>
  <c r="F61" i="42"/>
  <c r="F60" i="42"/>
  <c r="F59" i="42"/>
  <c r="E55" i="42"/>
  <c r="D55" i="42"/>
  <c r="C55" i="42"/>
  <c r="B55" i="42"/>
  <c r="F55" i="42" s="1"/>
  <c r="F54" i="42"/>
  <c r="F53" i="42"/>
  <c r="F52" i="42"/>
  <c r="F51" i="42"/>
  <c r="F50" i="42"/>
  <c r="F49" i="42"/>
  <c r="F48" i="42"/>
  <c r="F47" i="42"/>
  <c r="F46" i="42"/>
  <c r="F45" i="42"/>
  <c r="F44" i="42"/>
  <c r="F43" i="42"/>
  <c r="F42" i="42"/>
  <c r="F41" i="42"/>
  <c r="F40" i="42"/>
  <c r="E37" i="42"/>
  <c r="D37" i="42"/>
  <c r="C37" i="42"/>
  <c r="B37" i="42"/>
  <c r="F36" i="42"/>
  <c r="F35" i="42"/>
  <c r="F34" i="42"/>
  <c r="F33" i="42"/>
  <c r="F32" i="42"/>
  <c r="F31" i="42"/>
  <c r="F30" i="42"/>
  <c r="F29" i="42"/>
  <c r="F28" i="42"/>
  <c r="F27" i="42"/>
  <c r="F26" i="42"/>
  <c r="F25" i="42"/>
  <c r="F24" i="42"/>
  <c r="F23" i="42"/>
  <c r="F22" i="42"/>
  <c r="F37" i="42"/>
  <c r="F74" i="42"/>
  <c r="C57" i="41"/>
  <c r="B57" i="41"/>
  <c r="D57" i="41" s="1"/>
  <c r="C75" i="41"/>
  <c r="B75" i="41"/>
  <c r="C95" i="41"/>
  <c r="D95" i="41" s="1"/>
  <c r="B95" i="41"/>
  <c r="D81" i="41"/>
  <c r="D82" i="41"/>
  <c r="D83" i="41"/>
  <c r="D84" i="41"/>
  <c r="D85" i="41"/>
  <c r="D86" i="41"/>
  <c r="D87" i="41"/>
  <c r="D88" i="41"/>
  <c r="D89" i="41"/>
  <c r="D90" i="41"/>
  <c r="D91" i="41"/>
  <c r="D92" i="41"/>
  <c r="D93" i="41"/>
  <c r="D94" i="41"/>
  <c r="D75" i="41"/>
  <c r="B21" i="12"/>
  <c r="C21" i="12"/>
  <c r="C40" i="12"/>
  <c r="D40" i="12"/>
  <c r="D21" i="12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E21" i="12" l="1"/>
  <c r="E40" i="12"/>
  <c r="F2" i="12"/>
  <c r="F21" i="12" l="1"/>
  <c r="F40" i="12"/>
</calcChain>
</file>

<file path=xl/sharedStrings.xml><?xml version="1.0" encoding="utf-8"?>
<sst xmlns="http://schemas.openxmlformats.org/spreadsheetml/2006/main" count="266" uniqueCount="39">
  <si>
    <t>Table A1-1: Historical Enrollment Since 1965</t>
  </si>
  <si>
    <t>Year</t>
  </si>
  <si>
    <t>Total</t>
  </si>
  <si>
    <t>Full-time</t>
  </si>
  <si>
    <t>Part-time</t>
  </si>
  <si>
    <t>Table A1-2:  Summary of Headcounts, Latest 5 Years</t>
  </si>
  <si>
    <t>College</t>
  </si>
  <si>
    <t>Northeast</t>
  </si>
  <si>
    <t>North Iowa Area</t>
  </si>
  <si>
    <t>Iowa Lakes</t>
  </si>
  <si>
    <t>Northwest Iowa</t>
  </si>
  <si>
    <t>Iowa Central</t>
  </si>
  <si>
    <t>Iowa Valley</t>
  </si>
  <si>
    <t>Hawkeye</t>
  </si>
  <si>
    <t>Eastern Iowa</t>
  </si>
  <si>
    <t>Kirkwood</t>
  </si>
  <si>
    <t>Des Moines Area</t>
  </si>
  <si>
    <t>Western Iowa Tech</t>
  </si>
  <si>
    <t>Iowa Western</t>
  </si>
  <si>
    <t>Southwestern</t>
  </si>
  <si>
    <t>Indian Hills</t>
  </si>
  <si>
    <t>Southeastern</t>
  </si>
  <si>
    <t>Table A1-3:  Summary of Credit Hours, Latest 5 Years</t>
  </si>
  <si>
    <t>Table A1-4:  Credit Hours Per Student, Latest 5 Years</t>
  </si>
  <si>
    <t>Table A1-5:  Five-Year Enrollment Trends by Status</t>
  </si>
  <si>
    <t>FY 2016</t>
  </si>
  <si>
    <t>Full Time</t>
  </si>
  <si>
    <t>Part Time</t>
  </si>
  <si>
    <t>FY 2015</t>
  </si>
  <si>
    <t>Table A1-5 (continued)</t>
  </si>
  <si>
    <t>FY 2014</t>
  </si>
  <si>
    <t>FY 2013</t>
  </si>
  <si>
    <t>FY 2012</t>
  </si>
  <si>
    <t>Table A1-6:  Five-Year Enrollment Trends by Program</t>
  </si>
  <si>
    <t>College Parallel</t>
  </si>
  <si>
    <t>Career Option</t>
  </si>
  <si>
    <t>CTE</t>
  </si>
  <si>
    <t>Combination</t>
  </si>
  <si>
    <t>Table A1-6 (continued)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</si>
</sst>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9"/>
      <color theme="1"/>
      <name val="Myriad Pro"/>
      <family val="2"/>
    </font>
    <font>
      <sz val="9"/>
      <color theme="1"/>
      <name val="Myriad Pro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9"/>
      <color rgb="FF000000"/>
      <name val="Myriad Pro"/>
      <family val="2"/>
    </font>
    <font>
      <sz val="9"/>
      <color rgb="FF000000"/>
      <name val="Myriad Pro"/>
      <family val="2"/>
    </font>
    <font>
      <b/>
      <sz val="11"/>
      <color theme="1"/>
      <name val="Calibri"/>
      <family val="2"/>
    </font>
    <font>
      <b/>
      <u/>
      <sz val="9"/>
      <color theme="1"/>
      <name val="Myriad Pro"/>
      <family val="2"/>
    </font>
    <font>
      <b/>
      <sz val="11"/>
      <color theme="1"/>
      <name val="Century Gothic"/>
      <family val="2"/>
    </font>
    <font>
      <sz val="9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1" fillId="0" borderId="0" xfId="0" applyFont="1"/>
    <xf numFmtId="3" fontId="1" fillId="0" borderId="0" xfId="0" applyNumberFormat="1" applyFont="1"/>
    <xf numFmtId="2" fontId="2" fillId="0" borderId="0" xfId="0" applyNumberFormat="1" applyFont="1"/>
    <xf numFmtId="2" fontId="1" fillId="0" borderId="0" xfId="0" applyNumberFormat="1" applyFont="1"/>
    <xf numFmtId="3" fontId="6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/>
    <xf numFmtId="3" fontId="4" fillId="0" borderId="0" xfId="0" applyNumberFormat="1" applyFont="1" applyFill="1" applyBorder="1" applyAlignment="1">
      <alignment vertical="top" wrapText="1"/>
    </xf>
    <xf numFmtId="0" fontId="6" fillId="0" borderId="0" xfId="0" applyNumberFormat="1" applyFont="1" applyFill="1" applyBorder="1" applyAlignment="1">
      <alignment horizontal="right"/>
    </xf>
    <xf numFmtId="0" fontId="6" fillId="0" borderId="1" xfId="0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/>
    <xf numFmtId="0" fontId="3" fillId="0" borderId="0" xfId="0" applyNumberFormat="1" applyFont="1" applyFill="1" applyBorder="1"/>
    <xf numFmtId="0" fontId="4" fillId="0" borderId="0" xfId="0" applyNumberFormat="1" applyFont="1" applyFill="1" applyBorder="1" applyAlignment="1">
      <alignment vertical="top" wrapText="1"/>
    </xf>
    <xf numFmtId="3" fontId="0" fillId="0" borderId="0" xfId="0" applyNumberFormat="1"/>
    <xf numFmtId="3" fontId="7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3" fontId="2" fillId="0" borderId="0" xfId="0" applyNumberFormat="1" applyFont="1" applyFill="1" applyBorder="1"/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3" fontId="2" fillId="0" borderId="0" xfId="0" applyNumberFormat="1" applyFont="1" applyBorder="1"/>
    <xf numFmtId="0" fontId="9" fillId="0" borderId="0" xfId="0" applyNumberFormat="1" applyFont="1" applyFill="1" applyBorder="1" applyAlignment="1"/>
    <xf numFmtId="0" fontId="10" fillId="0" borderId="0" xfId="0" applyNumberFormat="1" applyFont="1" applyFill="1" applyBorder="1" applyAlignment="1"/>
    <xf numFmtId="3" fontId="10" fillId="0" borderId="0" xfId="0" applyNumberFormat="1" applyFont="1" applyFill="1" applyBorder="1" applyAlignment="1"/>
    <xf numFmtId="0" fontId="9" fillId="0" borderId="0" xfId="0" applyFont="1" applyAlignment="1"/>
    <xf numFmtId="0" fontId="10" fillId="0" borderId="0" xfId="0" applyFont="1" applyAlignment="1"/>
    <xf numFmtId="0" fontId="6" fillId="2" borderId="0" xfId="0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/>
    </xf>
    <xf numFmtId="0" fontId="6" fillId="2" borderId="1" xfId="0" applyNumberFormat="1" applyFont="1" applyFill="1" applyBorder="1" applyAlignment="1">
      <alignment horizontal="right"/>
    </xf>
    <xf numFmtId="0" fontId="2" fillId="2" borderId="1" xfId="0" applyNumberFormat="1" applyFont="1" applyFill="1" applyBorder="1"/>
    <xf numFmtId="3" fontId="2" fillId="2" borderId="0" xfId="0" applyNumberFormat="1" applyFont="1" applyFill="1" applyBorder="1"/>
    <xf numFmtId="0" fontId="2" fillId="2" borderId="0" xfId="0" applyFont="1" applyFill="1"/>
    <xf numFmtId="3" fontId="2" fillId="2" borderId="0" xfId="0" applyNumberFormat="1" applyFont="1" applyFill="1"/>
    <xf numFmtId="2" fontId="2" fillId="2" borderId="0" xfId="0" applyNumberFormat="1" applyFont="1" applyFill="1"/>
    <xf numFmtId="0" fontId="2" fillId="2" borderId="0" xfId="0" applyFont="1" applyFill="1" applyBorder="1"/>
    <xf numFmtId="3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3" fontId="8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CE6F1"/>
      <color rgb="FFCCCC99"/>
      <color rgb="FFFFFFFF"/>
      <color rgb="FF9BBD57"/>
      <color rgb="FF7777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CCWP">
      <a:dk1>
        <a:srgbClr val="000000"/>
      </a:dk1>
      <a:lt1>
        <a:srgbClr val="FFFFFF"/>
      </a:lt1>
      <a:dk2>
        <a:srgbClr val="000000"/>
      </a:dk2>
      <a:lt2>
        <a:srgbClr val="CCCC99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tabSelected="1" zoomScaleNormal="100" workbookViewId="0">
      <selection activeCell="J29" sqref="J29"/>
    </sheetView>
  </sheetViews>
  <sheetFormatPr defaultColWidth="9.109375" defaultRowHeight="13.2"/>
  <cols>
    <col min="1" max="1" width="6.109375" style="22" customWidth="1"/>
    <col min="2" max="2" width="7.77734375" style="21" customWidth="1"/>
    <col min="3" max="3" width="7.5546875" style="21" bestFit="1" customWidth="1"/>
    <col min="4" max="4" width="8" style="21" bestFit="1" customWidth="1"/>
    <col min="5" max="5" width="6" style="16" customWidth="1"/>
    <col min="6" max="6" width="7.6640625" style="10" customWidth="1"/>
    <col min="7" max="7" width="7.5546875" style="10" bestFit="1" customWidth="1"/>
    <col min="8" max="8" width="8" style="10" bestFit="1" customWidth="1"/>
    <col min="9" max="9" width="6" style="10" customWidth="1"/>
    <col min="10" max="10" width="8.5546875" style="10" customWidth="1"/>
    <col min="11" max="11" width="7.5546875" style="10" bestFit="1" customWidth="1"/>
    <col min="12" max="12" width="8" style="10" bestFit="1" customWidth="1"/>
    <col min="13" max="16384" width="9.109375" style="10"/>
  </cols>
  <sheetData>
    <row r="1" spans="1:12" ht="13.8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14.4">
      <c r="A2" s="19"/>
      <c r="B2" s="19"/>
      <c r="C2" s="19"/>
      <c r="D2" s="19"/>
      <c r="E2" s="19"/>
      <c r="F2" s="19"/>
      <c r="G2" s="19"/>
      <c r="H2" s="19"/>
    </row>
    <row r="3" spans="1:12" s="21" customFormat="1">
      <c r="A3" s="20" t="s">
        <v>1</v>
      </c>
      <c r="B3" s="9" t="s">
        <v>2</v>
      </c>
      <c r="C3" s="9" t="s">
        <v>3</v>
      </c>
      <c r="D3" s="9" t="s">
        <v>4</v>
      </c>
      <c r="E3" s="14" t="s">
        <v>1</v>
      </c>
      <c r="F3" s="9" t="s">
        <v>2</v>
      </c>
      <c r="G3" s="9" t="s">
        <v>3</v>
      </c>
      <c r="H3" s="9" t="s">
        <v>4</v>
      </c>
      <c r="I3" s="20" t="s">
        <v>1</v>
      </c>
      <c r="J3" s="9" t="s">
        <v>2</v>
      </c>
      <c r="K3" s="9" t="s">
        <v>3</v>
      </c>
      <c r="L3" s="9" t="s">
        <v>4</v>
      </c>
    </row>
    <row r="4" spans="1:12">
      <c r="A4" s="36">
        <v>1965</v>
      </c>
      <c r="B4" s="37">
        <v>9110</v>
      </c>
      <c r="C4" s="37">
        <v>8269</v>
      </c>
      <c r="D4" s="37">
        <f t="shared" ref="D4:D13" si="0">B4-C4</f>
        <v>841</v>
      </c>
      <c r="E4" s="38">
        <v>1985</v>
      </c>
      <c r="F4" s="37">
        <v>40858</v>
      </c>
      <c r="G4" s="37">
        <v>25667</v>
      </c>
      <c r="H4" s="37">
        <f t="shared" ref="H4:H23" si="1">F4-G4</f>
        <v>15191</v>
      </c>
      <c r="I4" s="38">
        <v>2005</v>
      </c>
      <c r="J4" s="37">
        <v>82499</v>
      </c>
      <c r="K4" s="37">
        <v>41435</v>
      </c>
      <c r="L4" s="37">
        <f t="shared" ref="L4:L15" si="2">J4-K4</f>
        <v>41064</v>
      </c>
    </row>
    <row r="5" spans="1:12">
      <c r="A5" s="12">
        <v>1966</v>
      </c>
      <c r="B5" s="8">
        <v>12419</v>
      </c>
      <c r="C5" s="8">
        <v>11541</v>
      </c>
      <c r="D5" s="8">
        <f t="shared" si="0"/>
        <v>878</v>
      </c>
      <c r="E5" s="13">
        <v>1986</v>
      </c>
      <c r="F5" s="8">
        <v>42290</v>
      </c>
      <c r="G5" s="8">
        <v>26195</v>
      </c>
      <c r="H5" s="8">
        <f t="shared" si="1"/>
        <v>16095</v>
      </c>
      <c r="I5" s="15">
        <f t="shared" ref="I5:I23" si="3">IF(J5&gt;0,I4+1,"")</f>
        <v>2006</v>
      </c>
      <c r="J5" s="8">
        <v>84961</v>
      </c>
      <c r="K5" s="8">
        <v>41759</v>
      </c>
      <c r="L5" s="8">
        <f t="shared" si="2"/>
        <v>43202</v>
      </c>
    </row>
    <row r="6" spans="1:12">
      <c r="A6" s="36">
        <v>1967</v>
      </c>
      <c r="B6" s="37">
        <v>15411</v>
      </c>
      <c r="C6" s="37">
        <v>13667</v>
      </c>
      <c r="D6" s="37">
        <f t="shared" si="0"/>
        <v>1744</v>
      </c>
      <c r="E6" s="38">
        <v>1987</v>
      </c>
      <c r="F6" s="37">
        <v>44703</v>
      </c>
      <c r="G6" s="37">
        <v>26571</v>
      </c>
      <c r="H6" s="37">
        <f t="shared" si="1"/>
        <v>18132</v>
      </c>
      <c r="I6" s="39">
        <f t="shared" si="3"/>
        <v>2007</v>
      </c>
      <c r="J6" s="37">
        <v>87072</v>
      </c>
      <c r="K6" s="37">
        <v>42307</v>
      </c>
      <c r="L6" s="37">
        <f t="shared" si="2"/>
        <v>44765</v>
      </c>
    </row>
    <row r="7" spans="1:12">
      <c r="A7" s="12">
        <v>1968</v>
      </c>
      <c r="B7" s="8">
        <v>16906</v>
      </c>
      <c r="C7" s="8">
        <v>15373</v>
      </c>
      <c r="D7" s="8">
        <f t="shared" si="0"/>
        <v>1533</v>
      </c>
      <c r="E7" s="13">
        <v>1988</v>
      </c>
      <c r="F7" s="8">
        <v>46336</v>
      </c>
      <c r="G7" s="8">
        <v>27192</v>
      </c>
      <c r="H7" s="8">
        <f t="shared" si="1"/>
        <v>19144</v>
      </c>
      <c r="I7" s="15">
        <f t="shared" si="3"/>
        <v>2008</v>
      </c>
      <c r="J7" s="8">
        <v>88104</v>
      </c>
      <c r="K7" s="8">
        <v>43209</v>
      </c>
      <c r="L7" s="8">
        <f t="shared" si="2"/>
        <v>44895</v>
      </c>
    </row>
    <row r="8" spans="1:12">
      <c r="A8" s="36">
        <v>1969</v>
      </c>
      <c r="B8" s="37">
        <v>18427</v>
      </c>
      <c r="C8" s="37">
        <v>16831</v>
      </c>
      <c r="D8" s="37">
        <f t="shared" si="0"/>
        <v>1596</v>
      </c>
      <c r="E8" s="38">
        <v>1989</v>
      </c>
      <c r="F8" s="37">
        <v>49351</v>
      </c>
      <c r="G8" s="37">
        <v>28614</v>
      </c>
      <c r="H8" s="37">
        <f t="shared" si="1"/>
        <v>20737</v>
      </c>
      <c r="I8" s="39">
        <f t="shared" si="3"/>
        <v>2009</v>
      </c>
      <c r="J8" s="37">
        <v>100736</v>
      </c>
      <c r="K8" s="37">
        <v>50683</v>
      </c>
      <c r="L8" s="37">
        <f t="shared" si="2"/>
        <v>50053</v>
      </c>
    </row>
    <row r="9" spans="1:12">
      <c r="A9" s="12">
        <v>1970</v>
      </c>
      <c r="B9" s="8">
        <v>20409</v>
      </c>
      <c r="C9" s="8">
        <v>18188</v>
      </c>
      <c r="D9" s="8">
        <f t="shared" si="0"/>
        <v>2221</v>
      </c>
      <c r="E9" s="13">
        <v>1990</v>
      </c>
      <c r="F9" s="8">
        <v>51428</v>
      </c>
      <c r="G9" s="8">
        <v>29102</v>
      </c>
      <c r="H9" s="8">
        <f t="shared" si="1"/>
        <v>22326</v>
      </c>
      <c r="I9" s="15">
        <f t="shared" si="3"/>
        <v>2010</v>
      </c>
      <c r="J9" s="8">
        <v>106597</v>
      </c>
      <c r="K9" s="8">
        <v>53883</v>
      </c>
      <c r="L9" s="8">
        <f t="shared" si="2"/>
        <v>52714</v>
      </c>
    </row>
    <row r="10" spans="1:12">
      <c r="A10" s="36">
        <v>1971</v>
      </c>
      <c r="B10" s="37">
        <v>20844</v>
      </c>
      <c r="C10" s="37">
        <v>18309</v>
      </c>
      <c r="D10" s="37">
        <f t="shared" si="0"/>
        <v>2535</v>
      </c>
      <c r="E10" s="38">
        <v>1991</v>
      </c>
      <c r="F10" s="37">
        <v>54160</v>
      </c>
      <c r="G10" s="37">
        <v>30095</v>
      </c>
      <c r="H10" s="37">
        <f t="shared" si="1"/>
        <v>24065</v>
      </c>
      <c r="I10" s="39">
        <f t="shared" si="3"/>
        <v>2011</v>
      </c>
      <c r="J10" s="37">
        <v>105975</v>
      </c>
      <c r="K10" s="37">
        <v>51107</v>
      </c>
      <c r="L10" s="37">
        <f t="shared" si="2"/>
        <v>54868</v>
      </c>
    </row>
    <row r="11" spans="1:12">
      <c r="A11" s="12">
        <v>1972</v>
      </c>
      <c r="B11" s="8">
        <v>23590</v>
      </c>
      <c r="C11" s="8">
        <v>19984</v>
      </c>
      <c r="D11" s="8">
        <f t="shared" si="0"/>
        <v>3606</v>
      </c>
      <c r="E11" s="13">
        <v>1992</v>
      </c>
      <c r="F11" s="8">
        <v>58192</v>
      </c>
      <c r="G11" s="8">
        <v>32715</v>
      </c>
      <c r="H11" s="8">
        <f t="shared" si="1"/>
        <v>25477</v>
      </c>
      <c r="I11" s="15">
        <f t="shared" si="3"/>
        <v>2012</v>
      </c>
      <c r="J11" s="8">
        <v>100519</v>
      </c>
      <c r="K11" s="8">
        <v>46355</v>
      </c>
      <c r="L11" s="8">
        <f t="shared" si="2"/>
        <v>54164</v>
      </c>
    </row>
    <row r="12" spans="1:12">
      <c r="A12" s="36">
        <v>1973</v>
      </c>
      <c r="B12" s="37">
        <v>25452</v>
      </c>
      <c r="C12" s="37">
        <v>20952</v>
      </c>
      <c r="D12" s="37">
        <f t="shared" si="0"/>
        <v>4500</v>
      </c>
      <c r="E12" s="38">
        <v>1993</v>
      </c>
      <c r="F12" s="37">
        <v>58173</v>
      </c>
      <c r="G12" s="37">
        <v>31711</v>
      </c>
      <c r="H12" s="37">
        <f t="shared" si="1"/>
        <v>26462</v>
      </c>
      <c r="I12" s="39">
        <f t="shared" si="3"/>
        <v>2013</v>
      </c>
      <c r="J12" s="40">
        <v>94234</v>
      </c>
      <c r="K12" s="40">
        <v>42186</v>
      </c>
      <c r="L12" s="37">
        <f t="shared" si="2"/>
        <v>52048</v>
      </c>
    </row>
    <row r="13" spans="1:12">
      <c r="A13" s="12">
        <v>1974</v>
      </c>
      <c r="B13" s="8">
        <v>26992</v>
      </c>
      <c r="C13" s="8">
        <v>20770</v>
      </c>
      <c r="D13" s="8">
        <f t="shared" si="0"/>
        <v>6222</v>
      </c>
      <c r="E13" s="13">
        <v>1994</v>
      </c>
      <c r="F13" s="8">
        <v>58514</v>
      </c>
      <c r="G13" s="8">
        <v>31297</v>
      </c>
      <c r="H13" s="8">
        <f t="shared" si="1"/>
        <v>27217</v>
      </c>
      <c r="I13" s="15">
        <f t="shared" si="3"/>
        <v>2014</v>
      </c>
      <c r="J13" s="23">
        <v>93772</v>
      </c>
      <c r="K13" s="23">
        <v>38005</v>
      </c>
      <c r="L13" s="8">
        <f t="shared" si="2"/>
        <v>55767</v>
      </c>
    </row>
    <row r="14" spans="1:12">
      <c r="A14" s="36">
        <v>1975</v>
      </c>
      <c r="B14" s="37">
        <v>32792</v>
      </c>
      <c r="C14" s="37">
        <v>24324</v>
      </c>
      <c r="D14" s="37">
        <f t="shared" ref="D14:D23" si="4">B14-C14</f>
        <v>8468</v>
      </c>
      <c r="E14" s="38">
        <v>1995</v>
      </c>
      <c r="F14" s="37">
        <v>59111</v>
      </c>
      <c r="G14" s="37">
        <v>31417</v>
      </c>
      <c r="H14" s="37">
        <f t="shared" si="1"/>
        <v>27694</v>
      </c>
      <c r="I14" s="39">
        <f t="shared" si="3"/>
        <v>2015</v>
      </c>
      <c r="J14" s="40">
        <v>93074</v>
      </c>
      <c r="K14" s="40">
        <v>37580</v>
      </c>
      <c r="L14" s="37">
        <f t="shared" si="2"/>
        <v>55494</v>
      </c>
    </row>
    <row r="15" spans="1:12">
      <c r="A15" s="12">
        <v>1976</v>
      </c>
      <c r="B15" s="8">
        <v>32364</v>
      </c>
      <c r="C15" s="8">
        <v>23762</v>
      </c>
      <c r="D15" s="8">
        <f t="shared" si="4"/>
        <v>8602</v>
      </c>
      <c r="E15" s="13">
        <v>1996</v>
      </c>
      <c r="F15" s="8">
        <v>61642</v>
      </c>
      <c r="G15" s="8">
        <v>32602</v>
      </c>
      <c r="H15" s="8">
        <f t="shared" si="1"/>
        <v>29040</v>
      </c>
      <c r="I15" s="15">
        <f t="shared" si="3"/>
        <v>2016</v>
      </c>
      <c r="J15" s="23">
        <v>91430</v>
      </c>
      <c r="K15" s="23">
        <v>36151</v>
      </c>
      <c r="L15" s="8">
        <f t="shared" si="2"/>
        <v>55279</v>
      </c>
    </row>
    <row r="16" spans="1:12">
      <c r="A16" s="36">
        <v>1977</v>
      </c>
      <c r="B16" s="37">
        <v>32477</v>
      </c>
      <c r="C16" s="37">
        <v>22888</v>
      </c>
      <c r="D16" s="37">
        <f t="shared" si="4"/>
        <v>9589</v>
      </c>
      <c r="E16" s="38">
        <v>1997</v>
      </c>
      <c r="F16" s="37">
        <v>60620</v>
      </c>
      <c r="G16" s="37">
        <v>32889</v>
      </c>
      <c r="H16" s="37">
        <f t="shared" si="1"/>
        <v>27731</v>
      </c>
      <c r="I16" s="39" t="str">
        <f t="shared" si="3"/>
        <v/>
      </c>
      <c r="J16" s="40"/>
      <c r="K16" s="40"/>
      <c r="L16" s="37" t="str">
        <f t="shared" ref="L16:L23" si="5">IF(J16-K16=0," ",J16-K16)</f>
        <v xml:space="preserve"> </v>
      </c>
    </row>
    <row r="17" spans="1:12">
      <c r="A17" s="12">
        <v>1978</v>
      </c>
      <c r="B17" s="8">
        <v>32860</v>
      </c>
      <c r="C17" s="8">
        <v>22337</v>
      </c>
      <c r="D17" s="8">
        <f t="shared" si="4"/>
        <v>10523</v>
      </c>
      <c r="E17" s="13">
        <v>1998</v>
      </c>
      <c r="F17" s="8">
        <v>61479</v>
      </c>
      <c r="G17" s="8">
        <v>33048</v>
      </c>
      <c r="H17" s="8">
        <f t="shared" si="1"/>
        <v>28431</v>
      </c>
      <c r="I17" s="15" t="str">
        <f t="shared" si="3"/>
        <v/>
      </c>
      <c r="J17" s="23"/>
      <c r="K17" s="23"/>
      <c r="L17" s="8" t="str">
        <f t="shared" si="5"/>
        <v xml:space="preserve"> </v>
      </c>
    </row>
    <row r="18" spans="1:12">
      <c r="A18" s="36">
        <v>1979</v>
      </c>
      <c r="B18" s="37">
        <v>34051</v>
      </c>
      <c r="C18" s="37">
        <v>22610</v>
      </c>
      <c r="D18" s="37">
        <f t="shared" si="4"/>
        <v>11441</v>
      </c>
      <c r="E18" s="38">
        <v>1999</v>
      </c>
      <c r="F18" s="37">
        <v>63809</v>
      </c>
      <c r="G18" s="37">
        <v>33283</v>
      </c>
      <c r="H18" s="37">
        <f t="shared" si="1"/>
        <v>30526</v>
      </c>
      <c r="I18" s="39" t="str">
        <f t="shared" si="3"/>
        <v/>
      </c>
      <c r="J18" s="40"/>
      <c r="K18" s="40"/>
      <c r="L18" s="37" t="str">
        <f t="shared" si="5"/>
        <v xml:space="preserve"> </v>
      </c>
    </row>
    <row r="19" spans="1:12">
      <c r="A19" s="12">
        <v>1980</v>
      </c>
      <c r="B19" s="8">
        <v>37869</v>
      </c>
      <c r="C19" s="8">
        <v>24972</v>
      </c>
      <c r="D19" s="8">
        <f t="shared" si="4"/>
        <v>12897</v>
      </c>
      <c r="E19" s="13">
        <v>2000</v>
      </c>
      <c r="F19" s="8">
        <v>65473</v>
      </c>
      <c r="G19" s="8">
        <v>34047</v>
      </c>
      <c r="H19" s="8">
        <f t="shared" si="1"/>
        <v>31426</v>
      </c>
      <c r="I19" s="15" t="str">
        <f t="shared" si="3"/>
        <v/>
      </c>
      <c r="J19" s="23"/>
      <c r="K19" s="23"/>
      <c r="L19" s="8" t="str">
        <f t="shared" si="5"/>
        <v xml:space="preserve"> </v>
      </c>
    </row>
    <row r="20" spans="1:12">
      <c r="A20" s="36">
        <v>1981</v>
      </c>
      <c r="B20" s="37">
        <v>38900</v>
      </c>
      <c r="C20" s="37">
        <v>25416</v>
      </c>
      <c r="D20" s="37">
        <f t="shared" si="4"/>
        <v>13484</v>
      </c>
      <c r="E20" s="38">
        <v>2001</v>
      </c>
      <c r="F20" s="37">
        <v>68790</v>
      </c>
      <c r="G20" s="37">
        <v>35857</v>
      </c>
      <c r="H20" s="37">
        <f t="shared" si="1"/>
        <v>32933</v>
      </c>
      <c r="I20" s="39" t="str">
        <f t="shared" si="3"/>
        <v/>
      </c>
      <c r="J20" s="40"/>
      <c r="K20" s="40"/>
      <c r="L20" s="37" t="str">
        <f t="shared" si="5"/>
        <v xml:space="preserve"> </v>
      </c>
    </row>
    <row r="21" spans="1:12">
      <c r="A21" s="12">
        <v>1982</v>
      </c>
      <c r="B21" s="8">
        <v>40432</v>
      </c>
      <c r="C21" s="8">
        <v>26551</v>
      </c>
      <c r="D21" s="8">
        <f t="shared" si="4"/>
        <v>13881</v>
      </c>
      <c r="E21" s="13">
        <v>2002</v>
      </c>
      <c r="F21" s="8">
        <v>73947</v>
      </c>
      <c r="G21" s="8">
        <v>38660</v>
      </c>
      <c r="H21" s="8">
        <f t="shared" si="1"/>
        <v>35287</v>
      </c>
      <c r="I21" s="15" t="str">
        <f t="shared" si="3"/>
        <v/>
      </c>
      <c r="J21" s="23"/>
      <c r="K21" s="23"/>
      <c r="L21" s="8" t="str">
        <f t="shared" si="5"/>
        <v xml:space="preserve"> </v>
      </c>
    </row>
    <row r="22" spans="1:12">
      <c r="A22" s="36">
        <v>1983</v>
      </c>
      <c r="B22" s="37">
        <v>41820</v>
      </c>
      <c r="C22" s="37">
        <v>26957</v>
      </c>
      <c r="D22" s="37">
        <f t="shared" si="4"/>
        <v>14863</v>
      </c>
      <c r="E22" s="38">
        <v>2003</v>
      </c>
      <c r="F22" s="37">
        <v>78281</v>
      </c>
      <c r="G22" s="37">
        <v>41028</v>
      </c>
      <c r="H22" s="37">
        <f t="shared" si="1"/>
        <v>37253</v>
      </c>
      <c r="I22" s="39" t="str">
        <f t="shared" si="3"/>
        <v/>
      </c>
      <c r="J22" s="40"/>
      <c r="K22" s="40"/>
      <c r="L22" s="37" t="str">
        <f t="shared" si="5"/>
        <v xml:space="preserve"> </v>
      </c>
    </row>
    <row r="23" spans="1:12">
      <c r="A23" s="12">
        <v>1984</v>
      </c>
      <c r="B23" s="8">
        <v>40953</v>
      </c>
      <c r="C23" s="8">
        <v>25999</v>
      </c>
      <c r="D23" s="8">
        <f t="shared" si="4"/>
        <v>14954</v>
      </c>
      <c r="E23" s="13">
        <v>2004</v>
      </c>
      <c r="F23" s="8">
        <v>81803</v>
      </c>
      <c r="G23" s="8">
        <v>41778</v>
      </c>
      <c r="H23" s="8">
        <f t="shared" si="1"/>
        <v>40025</v>
      </c>
      <c r="I23" s="15" t="str">
        <f t="shared" si="3"/>
        <v/>
      </c>
      <c r="J23" s="23"/>
      <c r="K23" s="23"/>
      <c r="L23" s="8" t="str">
        <f t="shared" si="5"/>
        <v xml:space="preserve"> </v>
      </c>
    </row>
    <row r="25" spans="1:12" ht="13.8">
      <c r="A25" s="32"/>
      <c r="B25" s="33"/>
      <c r="C25" s="33"/>
      <c r="D25" s="33"/>
    </row>
    <row r="43" spans="5:8">
      <c r="E43" s="17"/>
      <c r="F43" s="11"/>
      <c r="G43" s="11"/>
      <c r="H43" s="11"/>
    </row>
    <row r="44" spans="5:8">
      <c r="E44" s="17"/>
      <c r="F44" s="11"/>
      <c r="G44" s="11"/>
      <c r="H44" s="11"/>
    </row>
    <row r="45" spans="5:8">
      <c r="E45" s="17"/>
      <c r="F45" s="11"/>
      <c r="G45" s="11"/>
      <c r="H45" s="1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7"/>
  <sheetViews>
    <sheetView zoomScaleNormal="100" workbookViewId="0">
      <selection activeCell="A6" sqref="A6"/>
    </sheetView>
  </sheetViews>
  <sheetFormatPr defaultRowHeight="14.4"/>
  <cols>
    <col min="1" max="1" width="15" bestFit="1" customWidth="1"/>
    <col min="2" max="2" width="8.5546875" customWidth="1"/>
    <col min="3" max="4" width="8.88671875" bestFit="1" customWidth="1"/>
    <col min="5" max="6" width="7.44140625" bestFit="1" customWidth="1"/>
  </cols>
  <sheetData>
    <row r="1" spans="1:6">
      <c r="A1" s="34" t="s">
        <v>5</v>
      </c>
      <c r="B1" s="34"/>
      <c r="C1" s="34"/>
      <c r="D1" s="34"/>
      <c r="E1" s="34"/>
      <c r="F1" s="34"/>
    </row>
    <row r="2" spans="1:6">
      <c r="A2" s="4" t="s">
        <v>6</v>
      </c>
      <c r="B2" s="4">
        <v>2012</v>
      </c>
      <c r="C2" s="4">
        <f>1+B2</f>
        <v>2013</v>
      </c>
      <c r="D2" s="4">
        <f t="shared" ref="D2:F2" si="0">1+C2</f>
        <v>2014</v>
      </c>
      <c r="E2" s="4">
        <f t="shared" si="0"/>
        <v>2015</v>
      </c>
      <c r="F2" s="4">
        <f t="shared" si="0"/>
        <v>2016</v>
      </c>
    </row>
    <row r="3" spans="1:6">
      <c r="A3" s="41" t="s">
        <v>7</v>
      </c>
      <c r="B3" s="42">
        <v>5025</v>
      </c>
      <c r="C3" s="42">
        <v>5201</v>
      </c>
      <c r="D3" s="42">
        <v>4934</v>
      </c>
      <c r="E3" s="42">
        <v>4865</v>
      </c>
      <c r="F3" s="42">
        <v>4730</v>
      </c>
    </row>
    <row r="4" spans="1:6">
      <c r="A4" s="2" t="s">
        <v>8</v>
      </c>
      <c r="B4" s="3">
        <v>3278</v>
      </c>
      <c r="C4" s="3">
        <v>3207</v>
      </c>
      <c r="D4" s="3">
        <v>2950</v>
      </c>
      <c r="E4" s="3">
        <v>2947</v>
      </c>
      <c r="F4" s="3">
        <v>3023</v>
      </c>
    </row>
    <row r="5" spans="1:6">
      <c r="A5" s="41" t="s">
        <v>9</v>
      </c>
      <c r="B5" s="42">
        <v>3041</v>
      </c>
      <c r="C5" s="42">
        <v>2650</v>
      </c>
      <c r="D5" s="42">
        <v>2391</v>
      </c>
      <c r="E5" s="42">
        <v>2366</v>
      </c>
      <c r="F5" s="42">
        <v>2160</v>
      </c>
    </row>
    <row r="6" spans="1:6">
      <c r="A6" s="2" t="s">
        <v>10</v>
      </c>
      <c r="B6" s="3">
        <v>1605</v>
      </c>
      <c r="C6" s="3">
        <v>1607</v>
      </c>
      <c r="D6" s="3">
        <v>1576</v>
      </c>
      <c r="E6" s="3">
        <v>1624</v>
      </c>
      <c r="F6" s="3">
        <v>1638</v>
      </c>
    </row>
    <row r="7" spans="1:6">
      <c r="A7" s="41" t="s">
        <v>11</v>
      </c>
      <c r="B7" s="42">
        <v>6216</v>
      </c>
      <c r="C7" s="42">
        <v>5697</v>
      </c>
      <c r="D7" s="42">
        <v>5686</v>
      </c>
      <c r="E7" s="42">
        <v>5634</v>
      </c>
      <c r="F7" s="42">
        <v>5718</v>
      </c>
    </row>
    <row r="8" spans="1:6" ht="15" customHeight="1">
      <c r="A8" s="2" t="s">
        <v>12</v>
      </c>
      <c r="B8" s="3">
        <v>3117</v>
      </c>
      <c r="C8" s="3">
        <v>3141</v>
      </c>
      <c r="D8" s="3">
        <v>2987</v>
      </c>
      <c r="E8" s="3">
        <v>2761</v>
      </c>
      <c r="F8" s="3">
        <v>2873</v>
      </c>
    </row>
    <row r="9" spans="1:6">
      <c r="A9" s="41" t="s">
        <v>13</v>
      </c>
      <c r="B9" s="42">
        <v>5963</v>
      </c>
      <c r="C9" s="42">
        <v>5802</v>
      </c>
      <c r="D9" s="42">
        <v>5291</v>
      </c>
      <c r="E9" s="42">
        <v>5371</v>
      </c>
      <c r="F9" s="42">
        <v>5531</v>
      </c>
    </row>
    <row r="10" spans="1:6">
      <c r="A10" s="2" t="s">
        <v>14</v>
      </c>
      <c r="B10" s="3">
        <v>8474</v>
      </c>
      <c r="C10" s="3">
        <v>8694</v>
      </c>
      <c r="D10" s="3">
        <v>8143</v>
      </c>
      <c r="E10" s="3">
        <v>8383</v>
      </c>
      <c r="F10" s="3">
        <v>7872</v>
      </c>
    </row>
    <row r="11" spans="1:6">
      <c r="A11" s="41" t="s">
        <v>15</v>
      </c>
      <c r="B11" s="42">
        <v>16661</v>
      </c>
      <c r="C11" s="42">
        <v>15345</v>
      </c>
      <c r="D11" s="42">
        <v>14268</v>
      </c>
      <c r="E11" s="42">
        <v>14814</v>
      </c>
      <c r="F11" s="42">
        <v>14745</v>
      </c>
    </row>
    <row r="12" spans="1:6">
      <c r="A12" s="2" t="s">
        <v>16</v>
      </c>
      <c r="B12" s="3">
        <v>23685</v>
      </c>
      <c r="C12" s="3">
        <v>20167</v>
      </c>
      <c r="D12" s="3">
        <v>23526</v>
      </c>
      <c r="E12" s="3">
        <v>22298</v>
      </c>
      <c r="F12" s="3">
        <v>22446</v>
      </c>
    </row>
    <row r="13" spans="1:6">
      <c r="A13" s="41" t="s">
        <v>17</v>
      </c>
      <c r="B13" s="42">
        <v>6424</v>
      </c>
      <c r="C13" s="42">
        <v>6330</v>
      </c>
      <c r="D13" s="42">
        <v>6398</v>
      </c>
      <c r="E13" s="42">
        <v>6152</v>
      </c>
      <c r="F13" s="42">
        <v>5660</v>
      </c>
    </row>
    <row r="14" spans="1:6">
      <c r="A14" s="2" t="s">
        <v>18</v>
      </c>
      <c r="B14" s="3">
        <v>7367</v>
      </c>
      <c r="C14" s="3">
        <v>6991</v>
      </c>
      <c r="D14" s="3">
        <v>6623</v>
      </c>
      <c r="E14" s="3">
        <v>6562</v>
      </c>
      <c r="F14" s="3">
        <v>6178</v>
      </c>
    </row>
    <row r="15" spans="1:6">
      <c r="A15" s="41" t="s">
        <v>19</v>
      </c>
      <c r="B15" s="42">
        <v>1666</v>
      </c>
      <c r="C15" s="42">
        <v>1573</v>
      </c>
      <c r="D15" s="42">
        <v>1600</v>
      </c>
      <c r="E15" s="42">
        <v>1656</v>
      </c>
      <c r="F15" s="42">
        <v>1646</v>
      </c>
    </row>
    <row r="16" spans="1:6">
      <c r="A16" s="2" t="s">
        <v>20</v>
      </c>
      <c r="B16" s="3">
        <v>4885</v>
      </c>
      <c r="C16" s="3">
        <v>4604</v>
      </c>
      <c r="D16" s="3">
        <v>4412</v>
      </c>
      <c r="E16" s="3">
        <v>4773</v>
      </c>
      <c r="F16" s="3">
        <v>4366</v>
      </c>
    </row>
    <row r="17" spans="1:6">
      <c r="A17" s="41" t="s">
        <v>21</v>
      </c>
      <c r="B17" s="42">
        <v>3112</v>
      </c>
      <c r="C17" s="42">
        <v>3225</v>
      </c>
      <c r="D17" s="42">
        <v>2987</v>
      </c>
      <c r="E17" s="42">
        <v>2868</v>
      </c>
      <c r="F17" s="42">
        <v>2844</v>
      </c>
    </row>
    <row r="18" spans="1:6">
      <c r="A18" s="4" t="s">
        <v>2</v>
      </c>
      <c r="B18" s="5">
        <f>SUM(B3:B17)</f>
        <v>100519</v>
      </c>
      <c r="C18" s="5">
        <f>SUM(C3:C17)</f>
        <v>94234</v>
      </c>
      <c r="D18" s="5">
        <f>SUM(D3:D17)</f>
        <v>93772</v>
      </c>
      <c r="E18" s="5">
        <v>93772</v>
      </c>
      <c r="F18" s="5">
        <v>93074</v>
      </c>
    </row>
    <row r="19" spans="1:6" s="1" customFormat="1">
      <c r="A19" s="4"/>
      <c r="B19" s="5"/>
      <c r="C19" s="5"/>
      <c r="D19" s="5"/>
      <c r="E19" s="5"/>
      <c r="F19" s="5"/>
    </row>
    <row r="20" spans="1:6">
      <c r="A20" s="34" t="s">
        <v>22</v>
      </c>
      <c r="B20" s="34"/>
      <c r="C20" s="34"/>
      <c r="D20" s="34"/>
      <c r="E20" s="34"/>
      <c r="F20" s="34"/>
    </row>
    <row r="21" spans="1:6">
      <c r="A21" s="4" t="s">
        <v>6</v>
      </c>
      <c r="B21" s="4">
        <f>B2</f>
        <v>2012</v>
      </c>
      <c r="C21" s="4">
        <f>C2</f>
        <v>2013</v>
      </c>
      <c r="D21" s="4">
        <f>D2</f>
        <v>2014</v>
      </c>
      <c r="E21" s="4">
        <f>E2</f>
        <v>2015</v>
      </c>
      <c r="F21" s="4">
        <f>F2</f>
        <v>2016</v>
      </c>
    </row>
    <row r="22" spans="1:6">
      <c r="A22" s="41" t="s">
        <v>7</v>
      </c>
      <c r="B22" s="42">
        <v>45643.75</v>
      </c>
      <c r="C22" s="42">
        <v>44382.25</v>
      </c>
      <c r="D22" s="42">
        <v>41322.5</v>
      </c>
      <c r="E22" s="42">
        <v>39768</v>
      </c>
      <c r="F22" s="42">
        <v>37232.75</v>
      </c>
    </row>
    <row r="23" spans="1:6">
      <c r="A23" s="2" t="s">
        <v>8</v>
      </c>
      <c r="B23" s="3">
        <v>32800</v>
      </c>
      <c r="C23" s="3">
        <v>31282</v>
      </c>
      <c r="D23" s="3">
        <v>28546</v>
      </c>
      <c r="E23" s="3">
        <v>28220</v>
      </c>
      <c r="F23" s="3">
        <v>28066</v>
      </c>
    </row>
    <row r="24" spans="1:6">
      <c r="A24" s="41" t="s">
        <v>9</v>
      </c>
      <c r="B24" s="42">
        <v>31939.5</v>
      </c>
      <c r="C24" s="42">
        <v>27585.5</v>
      </c>
      <c r="D24" s="42">
        <v>24519</v>
      </c>
      <c r="E24" s="42">
        <v>23379</v>
      </c>
      <c r="F24" s="42">
        <v>21809</v>
      </c>
    </row>
    <row r="25" spans="1:6">
      <c r="A25" s="2" t="s">
        <v>10</v>
      </c>
      <c r="B25" s="3">
        <v>15161</v>
      </c>
      <c r="C25" s="3">
        <v>14551</v>
      </c>
      <c r="D25" s="3">
        <v>13887</v>
      </c>
      <c r="E25" s="3">
        <v>13874</v>
      </c>
      <c r="F25" s="3">
        <v>14113</v>
      </c>
    </row>
    <row r="26" spans="1:6">
      <c r="A26" s="41" t="s">
        <v>11</v>
      </c>
      <c r="B26" s="42">
        <v>64287</v>
      </c>
      <c r="C26" s="42">
        <v>58038.1</v>
      </c>
      <c r="D26" s="42">
        <v>58303.3</v>
      </c>
      <c r="E26" s="42">
        <v>57874</v>
      </c>
      <c r="F26" s="42">
        <v>57840</v>
      </c>
    </row>
    <row r="27" spans="1:6">
      <c r="A27" s="2" t="s">
        <v>12</v>
      </c>
      <c r="B27" s="3">
        <v>33574.5</v>
      </c>
      <c r="C27" s="3">
        <v>32104</v>
      </c>
      <c r="D27" s="3">
        <v>30258</v>
      </c>
      <c r="E27" s="3">
        <v>27865</v>
      </c>
      <c r="F27" s="3">
        <v>28445</v>
      </c>
    </row>
    <row r="28" spans="1:6">
      <c r="A28" s="41" t="s">
        <v>13</v>
      </c>
      <c r="B28" s="42">
        <v>61214</v>
      </c>
      <c r="C28" s="42">
        <v>58713</v>
      </c>
      <c r="D28" s="42">
        <v>52961</v>
      </c>
      <c r="E28" s="42">
        <v>52251</v>
      </c>
      <c r="F28" s="42">
        <v>52874</v>
      </c>
    </row>
    <row r="29" spans="1:6">
      <c r="A29" s="2" t="s">
        <v>14</v>
      </c>
      <c r="B29" s="3">
        <v>73161.25</v>
      </c>
      <c r="C29" s="3">
        <v>71886.75</v>
      </c>
      <c r="D29" s="3">
        <v>65437.75</v>
      </c>
      <c r="E29" s="3">
        <v>65842</v>
      </c>
      <c r="F29" s="3">
        <v>64817.75</v>
      </c>
    </row>
    <row r="30" spans="1:6">
      <c r="A30" s="41" t="s">
        <v>15</v>
      </c>
      <c r="B30" s="42">
        <v>160560.25</v>
      </c>
      <c r="C30" s="42">
        <v>146892</v>
      </c>
      <c r="D30" s="42">
        <v>122765.75</v>
      </c>
      <c r="E30" s="42">
        <v>135816</v>
      </c>
      <c r="F30" s="42">
        <v>134392.5</v>
      </c>
    </row>
    <row r="31" spans="1:6">
      <c r="A31" s="2" t="s">
        <v>16</v>
      </c>
      <c r="B31" s="3">
        <v>200689</v>
      </c>
      <c r="C31" s="3">
        <v>177957</v>
      </c>
      <c r="D31" s="3">
        <v>190915</v>
      </c>
      <c r="E31" s="3">
        <v>179193</v>
      </c>
      <c r="F31" s="3">
        <v>179641</v>
      </c>
    </row>
    <row r="32" spans="1:6">
      <c r="A32" s="41" t="s">
        <v>17</v>
      </c>
      <c r="B32" s="42">
        <v>57527.5</v>
      </c>
      <c r="C32" s="42">
        <v>55509</v>
      </c>
      <c r="D32" s="42">
        <v>55985</v>
      </c>
      <c r="E32" s="42">
        <v>53607</v>
      </c>
      <c r="F32" s="42">
        <v>47728</v>
      </c>
    </row>
    <row r="33" spans="1:7">
      <c r="A33" s="2" t="s">
        <v>18</v>
      </c>
      <c r="B33" s="3">
        <v>76351</v>
      </c>
      <c r="C33" s="3">
        <v>72170</v>
      </c>
      <c r="D33" s="3">
        <v>69219.5</v>
      </c>
      <c r="E33" s="3">
        <v>66909</v>
      </c>
      <c r="F33" s="3">
        <v>62223</v>
      </c>
      <c r="G33" s="1"/>
    </row>
    <row r="34" spans="1:7">
      <c r="A34" s="41" t="s">
        <v>19</v>
      </c>
      <c r="B34" s="42">
        <v>16418.5</v>
      </c>
      <c r="C34" s="42">
        <v>15303.5</v>
      </c>
      <c r="D34" s="42">
        <v>15855</v>
      </c>
      <c r="E34" s="42">
        <v>16401</v>
      </c>
      <c r="F34" s="42">
        <v>15643.5</v>
      </c>
      <c r="G34" s="1"/>
    </row>
    <row r="35" spans="1:7">
      <c r="A35" s="2" t="s">
        <v>20</v>
      </c>
      <c r="B35" s="3">
        <v>37897.5</v>
      </c>
      <c r="C35" s="3">
        <v>34623.5</v>
      </c>
      <c r="D35" s="3">
        <v>33331</v>
      </c>
      <c r="E35" s="3">
        <v>35428</v>
      </c>
      <c r="F35" s="3">
        <v>33618</v>
      </c>
      <c r="G35" s="1"/>
    </row>
    <row r="36" spans="1:7">
      <c r="A36" s="41" t="s">
        <v>21</v>
      </c>
      <c r="B36" s="42">
        <v>31231.599999999999</v>
      </c>
      <c r="C36" s="42">
        <v>31746.5</v>
      </c>
      <c r="D36" s="42">
        <v>28926.7</v>
      </c>
      <c r="E36" s="42">
        <v>26882</v>
      </c>
      <c r="F36" s="42">
        <v>27044.799999999999</v>
      </c>
      <c r="G36" s="1"/>
    </row>
    <row r="37" spans="1:7">
      <c r="A37" s="4" t="s">
        <v>2</v>
      </c>
      <c r="B37" s="5">
        <f t="shared" ref="B37:D37" si="1">SUM(B22:B36)</f>
        <v>938456.35</v>
      </c>
      <c r="C37" s="5">
        <f t="shared" si="1"/>
        <v>872744.1</v>
      </c>
      <c r="D37" s="5">
        <f t="shared" si="1"/>
        <v>832232.5</v>
      </c>
      <c r="E37" s="5">
        <v>832232.5</v>
      </c>
      <c r="F37" s="5">
        <v>823306</v>
      </c>
      <c r="G37" s="18"/>
    </row>
    <row r="38" spans="1:7" s="1" customFormat="1"/>
    <row r="39" spans="1:7">
      <c r="A39" s="34" t="s">
        <v>23</v>
      </c>
      <c r="B39" s="34"/>
      <c r="C39" s="34"/>
      <c r="D39" s="34"/>
      <c r="E39" s="34"/>
      <c r="F39" s="34"/>
      <c r="G39" s="1"/>
    </row>
    <row r="40" spans="1:7">
      <c r="A40" s="4" t="s">
        <v>6</v>
      </c>
      <c r="B40" s="4">
        <f>B2</f>
        <v>2012</v>
      </c>
      <c r="C40" s="4">
        <f t="shared" ref="C40:F40" si="2">C2</f>
        <v>2013</v>
      </c>
      <c r="D40" s="4">
        <f t="shared" si="2"/>
        <v>2014</v>
      </c>
      <c r="E40" s="4">
        <f t="shared" si="2"/>
        <v>2015</v>
      </c>
      <c r="F40" s="4">
        <f t="shared" si="2"/>
        <v>2016</v>
      </c>
      <c r="G40" s="1"/>
    </row>
    <row r="41" spans="1:7">
      <c r="A41" s="41" t="s">
        <v>7</v>
      </c>
      <c r="B41" s="43">
        <f t="shared" ref="B41:F55" si="3">B22/B3</f>
        <v>9.0833333333333339</v>
      </c>
      <c r="C41" s="43">
        <f t="shared" si="3"/>
        <v>8.5334070371082476</v>
      </c>
      <c r="D41" s="43">
        <f t="shared" si="3"/>
        <v>8.3750506688285373</v>
      </c>
      <c r="E41" s="43">
        <f t="shared" si="3"/>
        <v>8.1743062692702981</v>
      </c>
      <c r="F41" s="43">
        <f t="shared" si="3"/>
        <v>7.8716173361522195</v>
      </c>
      <c r="G41" s="1"/>
    </row>
    <row r="42" spans="1:7">
      <c r="A42" s="2" t="s">
        <v>8</v>
      </c>
      <c r="B42" s="6">
        <f t="shared" si="3"/>
        <v>10.006101281269066</v>
      </c>
      <c r="C42" s="6">
        <f t="shared" si="3"/>
        <v>9.7542874961022754</v>
      </c>
      <c r="D42" s="6">
        <f t="shared" si="3"/>
        <v>9.676610169491525</v>
      </c>
      <c r="E42" s="6">
        <f t="shared" si="3"/>
        <v>9.5758398371224978</v>
      </c>
      <c r="F42" s="6">
        <f t="shared" si="3"/>
        <v>9.2841548130995708</v>
      </c>
      <c r="G42" s="1"/>
    </row>
    <row r="43" spans="1:7">
      <c r="A43" s="41" t="s">
        <v>9</v>
      </c>
      <c r="B43" s="43">
        <f t="shared" si="3"/>
        <v>10.502959552778691</v>
      </c>
      <c r="C43" s="43">
        <f t="shared" si="3"/>
        <v>10.409622641509435</v>
      </c>
      <c r="D43" s="43">
        <f t="shared" si="3"/>
        <v>10.254705144291092</v>
      </c>
      <c r="E43" s="43">
        <f t="shared" si="3"/>
        <v>9.8812341504649197</v>
      </c>
      <c r="F43" s="43">
        <f t="shared" si="3"/>
        <v>10.09675925925926</v>
      </c>
      <c r="G43" s="1"/>
    </row>
    <row r="44" spans="1:7">
      <c r="A44" s="2" t="s">
        <v>10</v>
      </c>
      <c r="B44" s="6">
        <f t="shared" si="3"/>
        <v>9.4461059190031147</v>
      </c>
      <c r="C44" s="6">
        <f t="shared" si="3"/>
        <v>9.0547604231487249</v>
      </c>
      <c r="D44" s="6">
        <f t="shared" si="3"/>
        <v>8.811548223350254</v>
      </c>
      <c r="E44" s="6">
        <f t="shared" si="3"/>
        <v>8.5431034482758612</v>
      </c>
      <c r="F44" s="6">
        <f t="shared" si="3"/>
        <v>8.6159951159951156</v>
      </c>
      <c r="G44" s="1"/>
    </row>
    <row r="45" spans="1:7">
      <c r="A45" s="41" t="s">
        <v>11</v>
      </c>
      <c r="B45" s="43">
        <f t="shared" si="3"/>
        <v>10.342181467181467</v>
      </c>
      <c r="C45" s="43">
        <f t="shared" si="3"/>
        <v>10.187484641039143</v>
      </c>
      <c r="D45" s="43">
        <f t="shared" si="3"/>
        <v>10.253833978192052</v>
      </c>
      <c r="E45" s="43">
        <f t="shared" si="3"/>
        <v>10.272275470358537</v>
      </c>
      <c r="F45" s="43">
        <f t="shared" si="3"/>
        <v>10.115424973767052</v>
      </c>
      <c r="G45" s="1"/>
    </row>
    <row r="46" spans="1:7">
      <c r="A46" s="2" t="s">
        <v>12</v>
      </c>
      <c r="B46" s="6">
        <f t="shared" si="3"/>
        <v>10.771414821944177</v>
      </c>
      <c r="C46" s="6">
        <f t="shared" si="3"/>
        <v>10.220948742438713</v>
      </c>
      <c r="D46" s="6">
        <f t="shared" si="3"/>
        <v>10.129896216940073</v>
      </c>
      <c r="E46" s="6">
        <f t="shared" si="3"/>
        <v>10.092357841361826</v>
      </c>
      <c r="F46" s="6">
        <f t="shared" si="3"/>
        <v>9.9008005569091537</v>
      </c>
      <c r="G46" s="1"/>
    </row>
    <row r="47" spans="1:7">
      <c r="A47" s="41" t="s">
        <v>13</v>
      </c>
      <c r="B47" s="43">
        <f t="shared" si="3"/>
        <v>10.265638101626697</v>
      </c>
      <c r="C47" s="43">
        <f t="shared" si="3"/>
        <v>10.119441571871768</v>
      </c>
      <c r="D47" s="43">
        <f t="shared" si="3"/>
        <v>10.00963900963901</v>
      </c>
      <c r="E47" s="43">
        <f t="shared" si="3"/>
        <v>9.7283559858499355</v>
      </c>
      <c r="F47" s="43">
        <f t="shared" si="3"/>
        <v>9.5595733140480927</v>
      </c>
      <c r="G47" s="1"/>
    </row>
    <row r="48" spans="1:7">
      <c r="A48" s="2" t="s">
        <v>14</v>
      </c>
      <c r="B48" s="6">
        <f t="shared" si="3"/>
        <v>8.6336145857918343</v>
      </c>
      <c r="C48" s="6">
        <f t="shared" si="3"/>
        <v>8.2685472739820565</v>
      </c>
      <c r="D48" s="6">
        <f t="shared" si="3"/>
        <v>8.0360739285275695</v>
      </c>
      <c r="E48" s="6">
        <f t="shared" si="3"/>
        <v>7.8542287963736133</v>
      </c>
      <c r="F48" s="6">
        <f t="shared" si="3"/>
        <v>8.2339621443089435</v>
      </c>
      <c r="G48" s="1"/>
    </row>
    <row r="49" spans="1:6">
      <c r="A49" s="41" t="s">
        <v>15</v>
      </c>
      <c r="B49" s="43">
        <f t="shared" si="3"/>
        <v>9.636891543124662</v>
      </c>
      <c r="C49" s="43">
        <f t="shared" si="3"/>
        <v>9.5726295210166175</v>
      </c>
      <c r="D49" s="43">
        <f t="shared" si="3"/>
        <v>8.6042717970283142</v>
      </c>
      <c r="E49" s="43">
        <f t="shared" si="3"/>
        <v>9.1680842446334552</v>
      </c>
      <c r="F49" s="43">
        <f t="shared" si="3"/>
        <v>9.1144455747711088</v>
      </c>
    </row>
    <row r="50" spans="1:6">
      <c r="A50" s="2" t="s">
        <v>16</v>
      </c>
      <c r="B50" s="6">
        <f t="shared" si="3"/>
        <v>8.4732531137850966</v>
      </c>
      <c r="C50" s="6">
        <f t="shared" si="3"/>
        <v>8.8241681955670153</v>
      </c>
      <c r="D50" s="6">
        <f t="shared" si="3"/>
        <v>8.1150641843067248</v>
      </c>
      <c r="E50" s="6">
        <f t="shared" si="3"/>
        <v>8.0362812808323625</v>
      </c>
      <c r="F50" s="6">
        <f t="shared" si="3"/>
        <v>8.0032522498440706</v>
      </c>
    </row>
    <row r="51" spans="1:6">
      <c r="A51" s="41" t="s">
        <v>17</v>
      </c>
      <c r="B51" s="43">
        <f t="shared" si="3"/>
        <v>8.9550902864259037</v>
      </c>
      <c r="C51" s="43">
        <f t="shared" si="3"/>
        <v>8.7691943127962091</v>
      </c>
      <c r="D51" s="43">
        <f t="shared" si="3"/>
        <v>8.7503907471084705</v>
      </c>
      <c r="E51" s="43">
        <f t="shared" si="3"/>
        <v>8.7137516254876459</v>
      </c>
      <c r="F51" s="43">
        <f t="shared" si="3"/>
        <v>8.4325088339222614</v>
      </c>
    </row>
    <row r="52" spans="1:6">
      <c r="A52" s="2" t="s">
        <v>18</v>
      </c>
      <c r="B52" s="6">
        <f t="shared" si="3"/>
        <v>10.363920184607032</v>
      </c>
      <c r="C52" s="6">
        <f t="shared" si="3"/>
        <v>10.323272779287656</v>
      </c>
      <c r="D52" s="6">
        <f t="shared" si="3"/>
        <v>10.451381549146912</v>
      </c>
      <c r="E52" s="6">
        <f t="shared" si="3"/>
        <v>10.196434014020117</v>
      </c>
      <c r="F52" s="6">
        <f t="shared" si="3"/>
        <v>10.071706053739074</v>
      </c>
    </row>
    <row r="53" spans="1:6">
      <c r="A53" s="41" t="s">
        <v>19</v>
      </c>
      <c r="B53" s="43">
        <f t="shared" si="3"/>
        <v>9.8550420168067223</v>
      </c>
      <c r="C53" s="43">
        <f t="shared" si="3"/>
        <v>9.7288620470438651</v>
      </c>
      <c r="D53" s="43">
        <f t="shared" si="3"/>
        <v>9.9093750000000007</v>
      </c>
      <c r="E53" s="43">
        <f t="shared" si="3"/>
        <v>9.9039855072463769</v>
      </c>
      <c r="F53" s="43">
        <f t="shared" si="3"/>
        <v>9.503948967193196</v>
      </c>
    </row>
    <row r="54" spans="1:6">
      <c r="A54" s="2" t="s">
        <v>20</v>
      </c>
      <c r="B54" s="6">
        <f t="shared" si="3"/>
        <v>7.757932446264074</v>
      </c>
      <c r="C54" s="6">
        <f t="shared" si="3"/>
        <v>7.5203084274543874</v>
      </c>
      <c r="D54" s="6">
        <f t="shared" si="3"/>
        <v>7.5546237533998184</v>
      </c>
      <c r="E54" s="6">
        <f t="shared" si="3"/>
        <v>7.4225853760737479</v>
      </c>
      <c r="F54" s="6">
        <f t="shared" si="3"/>
        <v>7.6999541914796152</v>
      </c>
    </row>
    <row r="55" spans="1:6">
      <c r="A55" s="41" t="s">
        <v>21</v>
      </c>
      <c r="B55" s="43">
        <f t="shared" si="3"/>
        <v>10.03586118251928</v>
      </c>
      <c r="C55" s="43">
        <f t="shared" si="3"/>
        <v>9.8438759689922488</v>
      </c>
      <c r="D55" s="43">
        <f t="shared" si="3"/>
        <v>9.6841981921660523</v>
      </c>
      <c r="E55" s="43">
        <f t="shared" si="3"/>
        <v>9.3730822873082289</v>
      </c>
      <c r="F55" s="43">
        <f t="shared" si="3"/>
        <v>9.5094233473980303</v>
      </c>
    </row>
    <row r="56" spans="1:6">
      <c r="A56" s="4" t="s">
        <v>2</v>
      </c>
      <c r="B56" s="7">
        <f t="shared" ref="B56" si="4">B37/B18</f>
        <v>9.3361090938031612</v>
      </c>
      <c r="C56" s="7">
        <f t="shared" ref="C56:F56" si="5">C37/C18</f>
        <v>9.2614565867945746</v>
      </c>
      <c r="D56" s="7">
        <f t="shared" si="5"/>
        <v>8.8750639849848572</v>
      </c>
      <c r="E56" s="7">
        <f t="shared" si="5"/>
        <v>8.8750639849848572</v>
      </c>
      <c r="F56" s="7">
        <f t="shared" si="5"/>
        <v>8.8457141629241249</v>
      </c>
    </row>
    <row r="57" spans="1:6">
      <c r="A57" s="35"/>
      <c r="B57" s="35"/>
      <c r="C57" s="35"/>
      <c r="D57" s="35"/>
      <c r="E57" s="35"/>
      <c r="F57" s="35"/>
    </row>
  </sheetData>
  <pageMargins left="0.7" right="0.7" top="0.75" bottom="0.75" header="0.3" footer="0.3"/>
  <pageSetup orientation="portrait" r:id="rId1"/>
  <rowBreaks count="1" manualBreakCount="1">
    <brk id="3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95"/>
  <sheetViews>
    <sheetView zoomScaleNormal="100" workbookViewId="0">
      <selection activeCell="I7" sqref="I7"/>
    </sheetView>
  </sheetViews>
  <sheetFormatPr defaultColWidth="9.109375" defaultRowHeight="11.4"/>
  <cols>
    <col min="1" max="1" width="15" style="2" bestFit="1" customWidth="1"/>
    <col min="2" max="2" width="7.6640625" style="2" bestFit="1" customWidth="1"/>
    <col min="3" max="3" width="8.109375" style="2" bestFit="1" customWidth="1"/>
    <col min="4" max="4" width="6.44140625" style="2" bestFit="1" customWidth="1"/>
    <col min="5" max="16384" width="9.109375" style="2"/>
  </cols>
  <sheetData>
    <row r="1" spans="1:4" ht="14.25" customHeight="1">
      <c r="A1" s="34" t="s">
        <v>24</v>
      </c>
      <c r="B1" s="34"/>
      <c r="C1" s="34"/>
      <c r="D1" s="34"/>
    </row>
    <row r="2" spans="1:4" ht="14.25" customHeight="1">
      <c r="A2" s="47" t="s">
        <v>25</v>
      </c>
      <c r="B2" s="47"/>
      <c r="C2" s="47"/>
      <c r="D2" s="47"/>
    </row>
    <row r="3" spans="1:4" ht="14.25" customHeight="1">
      <c r="A3" s="28" t="s">
        <v>6</v>
      </c>
      <c r="B3" s="29" t="s">
        <v>26</v>
      </c>
      <c r="C3" s="29" t="s">
        <v>27</v>
      </c>
      <c r="D3" s="29" t="s">
        <v>2</v>
      </c>
    </row>
    <row r="4" spans="1:4" ht="14.25" customHeight="1">
      <c r="A4" s="44" t="s">
        <v>7</v>
      </c>
      <c r="B4" s="40">
        <v>1307</v>
      </c>
      <c r="C4" s="40">
        <v>3423</v>
      </c>
      <c r="D4" s="40">
        <f>SUM(B4:C4)</f>
        <v>4730</v>
      </c>
    </row>
    <row r="5" spans="1:4" ht="14.25" customHeight="1">
      <c r="A5" s="27" t="s">
        <v>8</v>
      </c>
      <c r="B5" s="30">
        <v>1370</v>
      </c>
      <c r="C5" s="30">
        <v>1653</v>
      </c>
      <c r="D5" s="30">
        <f t="shared" ref="D5:D19" si="0">SUM(B5:C5)</f>
        <v>3023</v>
      </c>
    </row>
    <row r="6" spans="1:4" ht="14.25" customHeight="1">
      <c r="A6" s="44" t="s">
        <v>9</v>
      </c>
      <c r="B6" s="40">
        <v>1050</v>
      </c>
      <c r="C6" s="40">
        <v>1110</v>
      </c>
      <c r="D6" s="40">
        <f t="shared" si="0"/>
        <v>2160</v>
      </c>
    </row>
    <row r="7" spans="1:4" ht="14.25" customHeight="1">
      <c r="A7" s="27" t="s">
        <v>10</v>
      </c>
      <c r="B7" s="27">
        <v>588</v>
      </c>
      <c r="C7" s="30">
        <v>1050</v>
      </c>
      <c r="D7" s="30">
        <f t="shared" si="0"/>
        <v>1638</v>
      </c>
    </row>
    <row r="8" spans="1:4" ht="14.25" customHeight="1">
      <c r="A8" s="44" t="s">
        <v>11</v>
      </c>
      <c r="B8" s="40">
        <v>2899</v>
      </c>
      <c r="C8" s="40">
        <v>2819</v>
      </c>
      <c r="D8" s="40">
        <f t="shared" si="0"/>
        <v>5718</v>
      </c>
    </row>
    <row r="9" spans="1:4" ht="14.25" customHeight="1">
      <c r="A9" s="27" t="s">
        <v>12</v>
      </c>
      <c r="B9" s="30">
        <v>1428</v>
      </c>
      <c r="C9" s="30">
        <v>1445</v>
      </c>
      <c r="D9" s="30">
        <f t="shared" si="0"/>
        <v>2873</v>
      </c>
    </row>
    <row r="10" spans="1:4" ht="14.25" customHeight="1">
      <c r="A10" s="44" t="s">
        <v>13</v>
      </c>
      <c r="B10" s="40">
        <v>2620</v>
      </c>
      <c r="C10" s="40">
        <v>2911</v>
      </c>
      <c r="D10" s="40">
        <f t="shared" si="0"/>
        <v>5531</v>
      </c>
    </row>
    <row r="11" spans="1:4" ht="14.25" customHeight="1">
      <c r="A11" s="27" t="s">
        <v>14</v>
      </c>
      <c r="B11" s="30">
        <v>2635</v>
      </c>
      <c r="C11" s="30">
        <v>5237</v>
      </c>
      <c r="D11" s="30">
        <f t="shared" si="0"/>
        <v>7872</v>
      </c>
    </row>
    <row r="12" spans="1:4" ht="14.25" customHeight="1">
      <c r="A12" s="44" t="s">
        <v>15</v>
      </c>
      <c r="B12" s="40">
        <v>6083</v>
      </c>
      <c r="C12" s="40">
        <v>8662</v>
      </c>
      <c r="D12" s="40">
        <f t="shared" si="0"/>
        <v>14745</v>
      </c>
    </row>
    <row r="13" spans="1:4" ht="14.25" customHeight="1">
      <c r="A13" s="27" t="s">
        <v>16</v>
      </c>
      <c r="B13" s="30">
        <v>6644</v>
      </c>
      <c r="C13" s="30">
        <v>15802</v>
      </c>
      <c r="D13" s="30">
        <f t="shared" si="0"/>
        <v>22446</v>
      </c>
    </row>
    <row r="14" spans="1:4" ht="14.25" customHeight="1">
      <c r="A14" s="44" t="s">
        <v>17</v>
      </c>
      <c r="B14" s="40">
        <v>1988</v>
      </c>
      <c r="C14" s="40">
        <v>3672</v>
      </c>
      <c r="D14" s="40">
        <f t="shared" si="0"/>
        <v>5660</v>
      </c>
    </row>
    <row r="15" spans="1:4" ht="14.25" customHeight="1">
      <c r="A15" s="27" t="s">
        <v>18</v>
      </c>
      <c r="B15" s="30">
        <v>3087</v>
      </c>
      <c r="C15" s="30">
        <v>3091</v>
      </c>
      <c r="D15" s="30">
        <f t="shared" si="0"/>
        <v>6178</v>
      </c>
    </row>
    <row r="16" spans="1:4" ht="14.25" customHeight="1">
      <c r="A16" s="44" t="s">
        <v>19</v>
      </c>
      <c r="B16" s="44">
        <v>728</v>
      </c>
      <c r="C16" s="44">
        <v>918</v>
      </c>
      <c r="D16" s="40">
        <f t="shared" si="0"/>
        <v>1646</v>
      </c>
    </row>
    <row r="17" spans="1:4" ht="14.25" customHeight="1">
      <c r="A17" s="27" t="s">
        <v>20</v>
      </c>
      <c r="B17" s="30">
        <v>2412</v>
      </c>
      <c r="C17" s="30">
        <v>1954</v>
      </c>
      <c r="D17" s="30">
        <f t="shared" si="0"/>
        <v>4366</v>
      </c>
    </row>
    <row r="18" spans="1:4" ht="14.25" customHeight="1">
      <c r="A18" s="44" t="s">
        <v>21</v>
      </c>
      <c r="B18" s="40">
        <v>1312</v>
      </c>
      <c r="C18" s="40">
        <v>1532</v>
      </c>
      <c r="D18" s="40">
        <f t="shared" si="0"/>
        <v>2844</v>
      </c>
    </row>
    <row r="19" spans="1:4" ht="14.25" customHeight="1">
      <c r="A19" s="27" t="s">
        <v>2</v>
      </c>
      <c r="B19" s="30">
        <f>SUM(B4:B18)</f>
        <v>36151</v>
      </c>
      <c r="C19" s="30">
        <f>SUM(C4:C18)</f>
        <v>55279</v>
      </c>
      <c r="D19" s="30">
        <f t="shared" si="0"/>
        <v>91430</v>
      </c>
    </row>
    <row r="20" spans="1:4" ht="14.25" customHeight="1">
      <c r="A20" s="34"/>
      <c r="B20" s="34"/>
      <c r="C20" s="34"/>
      <c r="D20" s="34"/>
    </row>
    <row r="21" spans="1:4" ht="14.25" customHeight="1">
      <c r="A21" s="47" t="s">
        <v>28</v>
      </c>
      <c r="B21" s="47"/>
      <c r="C21" s="47"/>
      <c r="D21" s="47"/>
    </row>
    <row r="22" spans="1:4" ht="14.25" customHeight="1">
      <c r="A22" s="44" t="s">
        <v>7</v>
      </c>
      <c r="B22" s="40">
        <v>1477</v>
      </c>
      <c r="C22" s="40">
        <v>3388</v>
      </c>
      <c r="D22" s="40">
        <f t="shared" ref="D22:D37" si="1">SUM(B22:C22)</f>
        <v>4865</v>
      </c>
    </row>
    <row r="23" spans="1:4" ht="14.25" customHeight="1">
      <c r="A23" s="27" t="s">
        <v>8</v>
      </c>
      <c r="B23" s="30">
        <v>1379</v>
      </c>
      <c r="C23" s="30">
        <v>1568</v>
      </c>
      <c r="D23" s="30">
        <f t="shared" si="1"/>
        <v>2947</v>
      </c>
    </row>
    <row r="24" spans="1:4" ht="14.25" customHeight="1">
      <c r="A24" s="44" t="s">
        <v>9</v>
      </c>
      <c r="B24" s="40">
        <v>1114</v>
      </c>
      <c r="C24" s="40">
        <v>1252</v>
      </c>
      <c r="D24" s="40">
        <f t="shared" si="1"/>
        <v>2366</v>
      </c>
    </row>
    <row r="25" spans="1:4" ht="14.25" customHeight="1">
      <c r="A25" s="27" t="s">
        <v>10</v>
      </c>
      <c r="B25" s="27">
        <v>573</v>
      </c>
      <c r="C25" s="30">
        <v>1051</v>
      </c>
      <c r="D25" s="30">
        <f t="shared" si="1"/>
        <v>1624</v>
      </c>
    </row>
    <row r="26" spans="1:4" ht="14.25" customHeight="1">
      <c r="A26" s="44" t="s">
        <v>11</v>
      </c>
      <c r="B26" s="40">
        <v>2969</v>
      </c>
      <c r="C26" s="40">
        <v>2665</v>
      </c>
      <c r="D26" s="40">
        <f t="shared" si="1"/>
        <v>5634</v>
      </c>
    </row>
    <row r="27" spans="1:4" ht="14.25" customHeight="1">
      <c r="A27" s="27" t="s">
        <v>12</v>
      </c>
      <c r="B27" s="30">
        <v>1395</v>
      </c>
      <c r="C27" s="30">
        <v>1366</v>
      </c>
      <c r="D27" s="30">
        <f t="shared" si="1"/>
        <v>2761</v>
      </c>
    </row>
    <row r="28" spans="1:4" ht="14.25" customHeight="1">
      <c r="A28" s="44" t="s">
        <v>13</v>
      </c>
      <c r="B28" s="40">
        <v>2567</v>
      </c>
      <c r="C28" s="40">
        <v>2804</v>
      </c>
      <c r="D28" s="40">
        <f t="shared" si="1"/>
        <v>5371</v>
      </c>
    </row>
    <row r="29" spans="1:4" ht="14.25" customHeight="1">
      <c r="A29" s="27" t="s">
        <v>14</v>
      </c>
      <c r="B29" s="30">
        <v>2605</v>
      </c>
      <c r="C29" s="30">
        <v>5778</v>
      </c>
      <c r="D29" s="30">
        <f t="shared" si="1"/>
        <v>8383</v>
      </c>
    </row>
    <row r="30" spans="1:4" ht="14.25" customHeight="1">
      <c r="A30" s="44" t="s">
        <v>15</v>
      </c>
      <c r="B30" s="40">
        <v>6229</v>
      </c>
      <c r="C30" s="40">
        <v>8585</v>
      </c>
      <c r="D30" s="40">
        <f t="shared" si="1"/>
        <v>14814</v>
      </c>
    </row>
    <row r="31" spans="1:4" ht="14.25" customHeight="1">
      <c r="A31" s="27" t="s">
        <v>16</v>
      </c>
      <c r="B31" s="30">
        <v>6931</v>
      </c>
      <c r="C31" s="30">
        <v>15367</v>
      </c>
      <c r="D31" s="30">
        <f t="shared" si="1"/>
        <v>22298</v>
      </c>
    </row>
    <row r="32" spans="1:4" ht="14.25" customHeight="1">
      <c r="A32" s="44" t="s">
        <v>17</v>
      </c>
      <c r="B32" s="40">
        <v>2292</v>
      </c>
      <c r="C32" s="40">
        <v>3860</v>
      </c>
      <c r="D32" s="40">
        <f t="shared" si="1"/>
        <v>6152</v>
      </c>
    </row>
    <row r="33" spans="1:4" ht="14.25" customHeight="1">
      <c r="A33" s="27" t="s">
        <v>18</v>
      </c>
      <c r="B33" s="30">
        <v>3337</v>
      </c>
      <c r="C33" s="30">
        <v>3225</v>
      </c>
      <c r="D33" s="30">
        <f t="shared" si="1"/>
        <v>6562</v>
      </c>
    </row>
    <row r="34" spans="1:4" ht="14.25" customHeight="1">
      <c r="A34" s="44" t="s">
        <v>19</v>
      </c>
      <c r="B34" s="44">
        <v>793</v>
      </c>
      <c r="C34" s="44">
        <v>863</v>
      </c>
      <c r="D34" s="40">
        <f t="shared" si="1"/>
        <v>1656</v>
      </c>
    </row>
    <row r="35" spans="1:4" ht="14.25" customHeight="1">
      <c r="A35" s="27" t="s">
        <v>20</v>
      </c>
      <c r="B35" s="30">
        <v>2639</v>
      </c>
      <c r="C35" s="30">
        <v>2134</v>
      </c>
      <c r="D35" s="30">
        <f t="shared" si="1"/>
        <v>4773</v>
      </c>
    </row>
    <row r="36" spans="1:4" ht="14.25" customHeight="1">
      <c r="A36" s="44" t="s">
        <v>21</v>
      </c>
      <c r="B36" s="40">
        <v>1280</v>
      </c>
      <c r="C36" s="40">
        <v>1588</v>
      </c>
      <c r="D36" s="40">
        <f t="shared" si="1"/>
        <v>2868</v>
      </c>
    </row>
    <row r="37" spans="1:4" ht="14.25" customHeight="1">
      <c r="A37" s="27" t="s">
        <v>2</v>
      </c>
      <c r="B37" s="30">
        <f>SUM(B22:B36)</f>
        <v>37580</v>
      </c>
      <c r="C37" s="30">
        <f>SUM(C22:C36)</f>
        <v>55494</v>
      </c>
      <c r="D37" s="30">
        <f t="shared" si="1"/>
        <v>93074</v>
      </c>
    </row>
    <row r="38" spans="1:4" ht="14.25" customHeight="1">
      <c r="A38" s="27"/>
      <c r="B38" s="30"/>
      <c r="C38" s="30"/>
      <c r="D38" s="30"/>
    </row>
    <row r="39" spans="1:4" ht="14.25" customHeight="1">
      <c r="A39" s="34" t="s">
        <v>29</v>
      </c>
      <c r="B39" s="30"/>
      <c r="C39" s="30"/>
      <c r="D39" s="30"/>
    </row>
    <row r="40" spans="1:4" ht="12">
      <c r="A40" s="48" t="s">
        <v>30</v>
      </c>
      <c r="B40" s="48"/>
      <c r="C40" s="48"/>
      <c r="D40" s="48"/>
    </row>
    <row r="41" spans="1:4" ht="12">
      <c r="A41" s="28" t="s">
        <v>6</v>
      </c>
      <c r="B41" s="29" t="s">
        <v>26</v>
      </c>
      <c r="C41" s="29" t="s">
        <v>27</v>
      </c>
      <c r="D41" s="29" t="s">
        <v>2</v>
      </c>
    </row>
    <row r="42" spans="1:4">
      <c r="A42" s="44" t="s">
        <v>7</v>
      </c>
      <c r="B42" s="40">
        <v>1642</v>
      </c>
      <c r="C42" s="40">
        <v>3292</v>
      </c>
      <c r="D42" s="40">
        <f t="shared" ref="D42:D57" si="2">SUM(B42:C42)</f>
        <v>4934</v>
      </c>
    </row>
    <row r="43" spans="1:4">
      <c r="A43" s="27" t="s">
        <v>8</v>
      </c>
      <c r="B43" s="30">
        <v>1420</v>
      </c>
      <c r="C43" s="30">
        <v>1530</v>
      </c>
      <c r="D43" s="30">
        <f t="shared" si="2"/>
        <v>2950</v>
      </c>
    </row>
    <row r="44" spans="1:4">
      <c r="A44" s="44" t="s">
        <v>9</v>
      </c>
      <c r="B44" s="40">
        <v>1154</v>
      </c>
      <c r="C44" s="40">
        <v>1237</v>
      </c>
      <c r="D44" s="40">
        <f t="shared" si="2"/>
        <v>2391</v>
      </c>
    </row>
    <row r="45" spans="1:4">
      <c r="A45" s="27" t="s">
        <v>10</v>
      </c>
      <c r="B45" s="27">
        <v>575</v>
      </c>
      <c r="C45" s="30">
        <v>1001</v>
      </c>
      <c r="D45" s="30">
        <f t="shared" si="2"/>
        <v>1576</v>
      </c>
    </row>
    <row r="46" spans="1:4">
      <c r="A46" s="44" t="s">
        <v>11</v>
      </c>
      <c r="B46" s="40">
        <v>3011</v>
      </c>
      <c r="C46" s="40">
        <v>2675</v>
      </c>
      <c r="D46" s="40">
        <f t="shared" si="2"/>
        <v>5686</v>
      </c>
    </row>
    <row r="47" spans="1:4">
      <c r="A47" s="27" t="s">
        <v>12</v>
      </c>
      <c r="B47" s="30">
        <v>1545</v>
      </c>
      <c r="C47" s="30">
        <v>1442</v>
      </c>
      <c r="D47" s="30">
        <f t="shared" si="2"/>
        <v>2987</v>
      </c>
    </row>
    <row r="48" spans="1:4">
      <c r="A48" s="44" t="s">
        <v>13</v>
      </c>
      <c r="B48" s="40">
        <v>2655</v>
      </c>
      <c r="C48" s="40">
        <v>2636</v>
      </c>
      <c r="D48" s="40">
        <f t="shared" si="2"/>
        <v>5291</v>
      </c>
    </row>
    <row r="49" spans="1:4">
      <c r="A49" s="27" t="s">
        <v>14</v>
      </c>
      <c r="B49" s="30">
        <v>2657</v>
      </c>
      <c r="C49" s="30">
        <v>5486</v>
      </c>
      <c r="D49" s="30">
        <f t="shared" si="2"/>
        <v>8143</v>
      </c>
    </row>
    <row r="50" spans="1:4">
      <c r="A50" s="44" t="s">
        <v>15</v>
      </c>
      <c r="B50" s="40">
        <v>5110</v>
      </c>
      <c r="C50" s="40">
        <v>9158</v>
      </c>
      <c r="D50" s="40">
        <f t="shared" si="2"/>
        <v>14268</v>
      </c>
    </row>
    <row r="51" spans="1:4">
      <c r="A51" s="27" t="s">
        <v>16</v>
      </c>
      <c r="B51" s="30">
        <v>7566</v>
      </c>
      <c r="C51" s="30">
        <v>15960</v>
      </c>
      <c r="D51" s="30">
        <f t="shared" si="2"/>
        <v>23526</v>
      </c>
    </row>
    <row r="52" spans="1:4">
      <c r="A52" s="44" t="s">
        <v>17</v>
      </c>
      <c r="B52" s="40">
        <v>2412</v>
      </c>
      <c r="C52" s="40">
        <v>3986</v>
      </c>
      <c r="D52" s="40">
        <f t="shared" si="2"/>
        <v>6398</v>
      </c>
    </row>
    <row r="53" spans="1:4">
      <c r="A53" s="27" t="s">
        <v>18</v>
      </c>
      <c r="B53" s="30">
        <v>3611</v>
      </c>
      <c r="C53" s="30">
        <v>3012</v>
      </c>
      <c r="D53" s="30">
        <f t="shared" si="2"/>
        <v>6623</v>
      </c>
    </row>
    <row r="54" spans="1:4">
      <c r="A54" s="44" t="s">
        <v>19</v>
      </c>
      <c r="B54" s="44">
        <v>764</v>
      </c>
      <c r="C54" s="44">
        <v>836</v>
      </c>
      <c r="D54" s="40">
        <f t="shared" si="2"/>
        <v>1600</v>
      </c>
    </row>
    <row r="55" spans="1:4">
      <c r="A55" s="27" t="s">
        <v>20</v>
      </c>
      <c r="B55" s="30">
        <v>2456</v>
      </c>
      <c r="C55" s="30">
        <v>1956</v>
      </c>
      <c r="D55" s="30">
        <f t="shared" si="2"/>
        <v>4412</v>
      </c>
    </row>
    <row r="56" spans="1:4">
      <c r="A56" s="44" t="s">
        <v>21</v>
      </c>
      <c r="B56" s="40">
        <v>1427</v>
      </c>
      <c r="C56" s="40">
        <v>1560</v>
      </c>
      <c r="D56" s="40">
        <f t="shared" si="2"/>
        <v>2987</v>
      </c>
    </row>
    <row r="57" spans="1:4">
      <c r="A57" s="27" t="s">
        <v>2</v>
      </c>
      <c r="B57" s="30">
        <f>SUM(B42:B56)</f>
        <v>38005</v>
      </c>
      <c r="C57" s="30">
        <f>SUM(C42:C56)</f>
        <v>55767</v>
      </c>
      <c r="D57" s="30">
        <f t="shared" si="2"/>
        <v>93772</v>
      </c>
    </row>
    <row r="58" spans="1:4">
      <c r="A58" s="27"/>
      <c r="B58" s="30"/>
      <c r="C58" s="30"/>
      <c r="D58" s="30"/>
    </row>
    <row r="59" spans="1:4" ht="12">
      <c r="A59" s="48" t="s">
        <v>31</v>
      </c>
      <c r="B59" s="48"/>
      <c r="C59" s="48"/>
      <c r="D59" s="48"/>
    </row>
    <row r="60" spans="1:4">
      <c r="A60" s="44" t="s">
        <v>7</v>
      </c>
      <c r="B60" s="40">
        <v>1856</v>
      </c>
      <c r="C60" s="40">
        <v>3345</v>
      </c>
      <c r="D60" s="40">
        <f t="shared" ref="D60:D75" si="3">SUM(B60:C60)</f>
        <v>5201</v>
      </c>
    </row>
    <row r="61" spans="1:4">
      <c r="A61" s="27" t="s">
        <v>8</v>
      </c>
      <c r="B61" s="30">
        <v>1565</v>
      </c>
      <c r="C61" s="30">
        <v>1642</v>
      </c>
      <c r="D61" s="30">
        <f t="shared" si="3"/>
        <v>3207</v>
      </c>
    </row>
    <row r="62" spans="1:4">
      <c r="A62" s="44" t="s">
        <v>9</v>
      </c>
      <c r="B62" s="40">
        <v>1359</v>
      </c>
      <c r="C62" s="40">
        <v>1291</v>
      </c>
      <c r="D62" s="40">
        <f t="shared" si="3"/>
        <v>2650</v>
      </c>
    </row>
    <row r="63" spans="1:4">
      <c r="A63" s="27" t="s">
        <v>10</v>
      </c>
      <c r="B63" s="27">
        <v>620</v>
      </c>
      <c r="C63" s="27">
        <v>987</v>
      </c>
      <c r="D63" s="30">
        <f t="shared" si="3"/>
        <v>1607</v>
      </c>
    </row>
    <row r="64" spans="1:4">
      <c r="A64" s="44" t="s">
        <v>11</v>
      </c>
      <c r="B64" s="40">
        <v>2998</v>
      </c>
      <c r="C64" s="40">
        <v>2699</v>
      </c>
      <c r="D64" s="40">
        <f t="shared" si="3"/>
        <v>5697</v>
      </c>
    </row>
    <row r="65" spans="1:4">
      <c r="A65" s="27" t="s">
        <v>12</v>
      </c>
      <c r="B65" s="30">
        <v>1661</v>
      </c>
      <c r="C65" s="30">
        <v>1480</v>
      </c>
      <c r="D65" s="30">
        <f t="shared" si="3"/>
        <v>3141</v>
      </c>
    </row>
    <row r="66" spans="1:4">
      <c r="A66" s="44" t="s">
        <v>13</v>
      </c>
      <c r="B66" s="40">
        <v>3061</v>
      </c>
      <c r="C66" s="40">
        <v>2741</v>
      </c>
      <c r="D66" s="40">
        <f t="shared" si="3"/>
        <v>5802</v>
      </c>
    </row>
    <row r="67" spans="1:4">
      <c r="A67" s="27" t="s">
        <v>14</v>
      </c>
      <c r="B67" s="30">
        <v>3019</v>
      </c>
      <c r="C67" s="30">
        <v>5675</v>
      </c>
      <c r="D67" s="30">
        <f t="shared" si="3"/>
        <v>8694</v>
      </c>
    </row>
    <row r="68" spans="1:4">
      <c r="A68" s="44" t="s">
        <v>15</v>
      </c>
      <c r="B68" s="40">
        <v>7205</v>
      </c>
      <c r="C68" s="40">
        <v>8140</v>
      </c>
      <c r="D68" s="40">
        <f t="shared" si="3"/>
        <v>15345</v>
      </c>
    </row>
    <row r="69" spans="1:4">
      <c r="A69" s="27" t="s">
        <v>16</v>
      </c>
      <c r="B69" s="30">
        <v>7735</v>
      </c>
      <c r="C69" s="30">
        <v>12432</v>
      </c>
      <c r="D69" s="30">
        <f t="shared" si="3"/>
        <v>20167</v>
      </c>
    </row>
    <row r="70" spans="1:4">
      <c r="A70" s="44" t="s">
        <v>17</v>
      </c>
      <c r="B70" s="40">
        <v>2459</v>
      </c>
      <c r="C70" s="40">
        <v>3871</v>
      </c>
      <c r="D70" s="40">
        <f t="shared" si="3"/>
        <v>6330</v>
      </c>
    </row>
    <row r="71" spans="1:4">
      <c r="A71" s="27" t="s">
        <v>18</v>
      </c>
      <c r="B71" s="30">
        <v>3733</v>
      </c>
      <c r="C71" s="30">
        <v>3258</v>
      </c>
      <c r="D71" s="30">
        <f t="shared" si="3"/>
        <v>6991</v>
      </c>
    </row>
    <row r="72" spans="1:4">
      <c r="A72" s="44" t="s">
        <v>19</v>
      </c>
      <c r="B72" s="44">
        <v>739</v>
      </c>
      <c r="C72" s="44">
        <v>834</v>
      </c>
      <c r="D72" s="40">
        <f t="shared" si="3"/>
        <v>1573</v>
      </c>
    </row>
    <row r="73" spans="1:4">
      <c r="A73" s="27" t="s">
        <v>20</v>
      </c>
      <c r="B73" s="30">
        <v>2564</v>
      </c>
      <c r="C73" s="30">
        <v>2040</v>
      </c>
      <c r="D73" s="30">
        <f t="shared" si="3"/>
        <v>4604</v>
      </c>
    </row>
    <row r="74" spans="1:4">
      <c r="A74" s="44" t="s">
        <v>21</v>
      </c>
      <c r="B74" s="40">
        <v>1612</v>
      </c>
      <c r="C74" s="40">
        <v>1613</v>
      </c>
      <c r="D74" s="40">
        <f t="shared" si="3"/>
        <v>3225</v>
      </c>
    </row>
    <row r="75" spans="1:4">
      <c r="A75" s="27" t="s">
        <v>2</v>
      </c>
      <c r="B75" s="30">
        <f>SUM(B60:B74)</f>
        <v>42186</v>
      </c>
      <c r="C75" s="30">
        <f>SUM(C60:C74)</f>
        <v>52048</v>
      </c>
      <c r="D75" s="30">
        <f t="shared" si="3"/>
        <v>94234</v>
      </c>
    </row>
    <row r="77" spans="1:4" ht="13.8">
      <c r="A77" s="34" t="s">
        <v>29</v>
      </c>
    </row>
    <row r="78" spans="1:4" ht="12">
      <c r="A78" s="48" t="s">
        <v>32</v>
      </c>
      <c r="B78" s="48"/>
      <c r="C78" s="48"/>
      <c r="D78" s="48"/>
    </row>
    <row r="79" spans="1:4" ht="12">
      <c r="A79" s="28" t="s">
        <v>6</v>
      </c>
      <c r="B79" s="29" t="s">
        <v>26</v>
      </c>
      <c r="C79" s="29" t="s">
        <v>27</v>
      </c>
      <c r="D79" s="29" t="s">
        <v>2</v>
      </c>
    </row>
    <row r="80" spans="1:4">
      <c r="A80" s="44" t="s">
        <v>7</v>
      </c>
      <c r="B80" s="40">
        <v>2071</v>
      </c>
      <c r="C80" s="40">
        <v>2954</v>
      </c>
      <c r="D80" s="40">
        <f>SUM(B80:C80)</f>
        <v>5025</v>
      </c>
    </row>
    <row r="81" spans="1:4">
      <c r="A81" s="27" t="s">
        <v>8</v>
      </c>
      <c r="B81" s="30">
        <v>1684</v>
      </c>
      <c r="C81" s="30">
        <v>1594</v>
      </c>
      <c r="D81" s="30">
        <f t="shared" ref="D81:D95" si="4">SUM(B81:C81)</f>
        <v>3278</v>
      </c>
    </row>
    <row r="82" spans="1:4">
      <c r="A82" s="44" t="s">
        <v>9</v>
      </c>
      <c r="B82" s="40">
        <v>1579</v>
      </c>
      <c r="C82" s="40">
        <v>1462</v>
      </c>
      <c r="D82" s="40">
        <f t="shared" si="4"/>
        <v>3041</v>
      </c>
    </row>
    <row r="83" spans="1:4">
      <c r="A83" s="27" t="s">
        <v>10</v>
      </c>
      <c r="B83" s="27">
        <v>689</v>
      </c>
      <c r="C83" s="27">
        <v>916</v>
      </c>
      <c r="D83" s="30">
        <f t="shared" si="4"/>
        <v>1605</v>
      </c>
    </row>
    <row r="84" spans="1:4">
      <c r="A84" s="44" t="s">
        <v>11</v>
      </c>
      <c r="B84" s="40">
        <v>3395</v>
      </c>
      <c r="C84" s="40">
        <v>2821</v>
      </c>
      <c r="D84" s="40">
        <f t="shared" si="4"/>
        <v>6216</v>
      </c>
    </row>
    <row r="85" spans="1:4">
      <c r="A85" s="27" t="s">
        <v>12</v>
      </c>
      <c r="B85" s="30">
        <v>1817</v>
      </c>
      <c r="C85" s="30">
        <v>1300</v>
      </c>
      <c r="D85" s="30">
        <f t="shared" si="4"/>
        <v>3117</v>
      </c>
    </row>
    <row r="86" spans="1:4">
      <c r="A86" s="44" t="s">
        <v>13</v>
      </c>
      <c r="B86" s="40">
        <v>3305</v>
      </c>
      <c r="C86" s="40">
        <v>2658</v>
      </c>
      <c r="D86" s="40">
        <f t="shared" si="4"/>
        <v>5963</v>
      </c>
    </row>
    <row r="87" spans="1:4">
      <c r="A87" s="27" t="s">
        <v>14</v>
      </c>
      <c r="B87" s="30">
        <v>3287</v>
      </c>
      <c r="C87" s="30">
        <v>5187</v>
      </c>
      <c r="D87" s="30">
        <f t="shared" si="4"/>
        <v>8474</v>
      </c>
    </row>
    <row r="88" spans="1:4">
      <c r="A88" s="44" t="s">
        <v>15</v>
      </c>
      <c r="B88" s="40">
        <v>8045</v>
      </c>
      <c r="C88" s="40">
        <v>8616</v>
      </c>
      <c r="D88" s="40">
        <f t="shared" si="4"/>
        <v>16661</v>
      </c>
    </row>
    <row r="89" spans="1:4">
      <c r="A89" s="27" t="s">
        <v>16</v>
      </c>
      <c r="B89" s="30">
        <v>8433</v>
      </c>
      <c r="C89" s="30">
        <v>15252</v>
      </c>
      <c r="D89" s="30">
        <f t="shared" si="4"/>
        <v>23685</v>
      </c>
    </row>
    <row r="90" spans="1:4">
      <c r="A90" s="44" t="s">
        <v>17</v>
      </c>
      <c r="B90" s="40">
        <v>2686</v>
      </c>
      <c r="C90" s="40">
        <v>3738</v>
      </c>
      <c r="D90" s="40">
        <f t="shared" si="4"/>
        <v>6424</v>
      </c>
    </row>
    <row r="91" spans="1:4">
      <c r="A91" s="27" t="s">
        <v>18</v>
      </c>
      <c r="B91" s="30">
        <v>3981</v>
      </c>
      <c r="C91" s="30">
        <v>3386</v>
      </c>
      <c r="D91" s="30">
        <f t="shared" si="4"/>
        <v>7367</v>
      </c>
    </row>
    <row r="92" spans="1:4">
      <c r="A92" s="44" t="s">
        <v>19</v>
      </c>
      <c r="B92" s="44">
        <v>807</v>
      </c>
      <c r="C92" s="44">
        <v>859</v>
      </c>
      <c r="D92" s="40">
        <f t="shared" si="4"/>
        <v>1666</v>
      </c>
    </row>
    <row r="93" spans="1:4">
      <c r="A93" s="27" t="s">
        <v>20</v>
      </c>
      <c r="B93" s="30">
        <v>2954</v>
      </c>
      <c r="C93" s="30">
        <v>1931</v>
      </c>
      <c r="D93" s="30">
        <f t="shared" si="4"/>
        <v>4885</v>
      </c>
    </row>
    <row r="94" spans="1:4">
      <c r="A94" s="44" t="s">
        <v>21</v>
      </c>
      <c r="B94" s="40">
        <v>1621</v>
      </c>
      <c r="C94" s="40">
        <v>1491</v>
      </c>
      <c r="D94" s="40">
        <f t="shared" si="4"/>
        <v>3112</v>
      </c>
    </row>
    <row r="95" spans="1:4">
      <c r="A95" s="27" t="s">
        <v>2</v>
      </c>
      <c r="B95" s="30">
        <f>SUM(B80:B94)</f>
        <v>46354</v>
      </c>
      <c r="C95" s="30">
        <f>SUM(C80:C94)</f>
        <v>54165</v>
      </c>
      <c r="D95" s="30">
        <f t="shared" si="4"/>
        <v>100519</v>
      </c>
    </row>
  </sheetData>
  <mergeCells count="5">
    <mergeCell ref="A2:D2"/>
    <mergeCell ref="A40:D40"/>
    <mergeCell ref="A78:D78"/>
    <mergeCell ref="A59:D59"/>
    <mergeCell ref="A21:D21"/>
  </mergeCells>
  <pageMargins left="0.7" right="0.7" top="0.75" bottom="0.75" header="0.3" footer="0.3"/>
  <pageSetup scale="87" orientation="portrait" r:id="rId1"/>
  <rowBreaks count="2" manualBreakCount="2">
    <brk id="38" max="16383" man="1"/>
    <brk id="7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2"/>
  <sheetViews>
    <sheetView zoomScaleNormal="100" workbookViewId="0"/>
  </sheetViews>
  <sheetFormatPr defaultColWidth="9.109375" defaultRowHeight="11.4"/>
  <cols>
    <col min="1" max="1" width="15" style="3" bestFit="1" customWidth="1"/>
    <col min="2" max="2" width="12.44140625" style="3" bestFit="1" customWidth="1"/>
    <col min="3" max="3" width="11.5546875" style="3" bestFit="1" customWidth="1"/>
    <col min="4" max="4" width="6.5546875" style="3" customWidth="1"/>
    <col min="5" max="5" width="10.6640625" style="2" bestFit="1" customWidth="1"/>
    <col min="6" max="6" width="6.44140625" style="2" bestFit="1" customWidth="1"/>
    <col min="7" max="16384" width="9.109375" style="2"/>
  </cols>
  <sheetData>
    <row r="1" spans="1:6" ht="13.8">
      <c r="A1" s="34" t="s">
        <v>33</v>
      </c>
      <c r="B1" s="34"/>
      <c r="C1" s="34"/>
      <c r="D1" s="34"/>
      <c r="E1" s="34"/>
      <c r="F1" s="34"/>
    </row>
    <row r="2" spans="1:6" ht="12">
      <c r="A2" s="49" t="s">
        <v>25</v>
      </c>
      <c r="B2" s="49"/>
      <c r="C2" s="49"/>
      <c r="D2" s="49"/>
      <c r="E2" s="49"/>
      <c r="F2" s="49"/>
    </row>
    <row r="3" spans="1:6" ht="12">
      <c r="A3" s="4" t="s">
        <v>6</v>
      </c>
      <c r="B3" s="24" t="s">
        <v>34</v>
      </c>
      <c r="C3" s="24" t="s">
        <v>35</v>
      </c>
      <c r="D3" s="24" t="s">
        <v>36</v>
      </c>
      <c r="E3" s="24" t="s">
        <v>37</v>
      </c>
      <c r="F3" s="24" t="s">
        <v>2</v>
      </c>
    </row>
    <row r="4" spans="1:6">
      <c r="A4" s="41" t="s">
        <v>7</v>
      </c>
      <c r="B4" s="45">
        <v>3570</v>
      </c>
      <c r="C4" s="45">
        <v>0</v>
      </c>
      <c r="D4" s="45">
        <v>1158</v>
      </c>
      <c r="E4" s="45">
        <v>2</v>
      </c>
      <c r="F4" s="45">
        <f t="shared" ref="F4:F18" si="0">SUM(B4:E4)</f>
        <v>4730</v>
      </c>
    </row>
    <row r="5" spans="1:6">
      <c r="A5" s="2" t="s">
        <v>8</v>
      </c>
      <c r="B5" s="25">
        <v>2443</v>
      </c>
      <c r="C5" s="25">
        <v>0</v>
      </c>
      <c r="D5" s="25">
        <v>580</v>
      </c>
      <c r="E5" s="25">
        <v>0</v>
      </c>
      <c r="F5" s="25">
        <f t="shared" si="0"/>
        <v>3023</v>
      </c>
    </row>
    <row r="6" spans="1:6">
      <c r="A6" s="41" t="s">
        <v>9</v>
      </c>
      <c r="B6" s="45">
        <v>1446</v>
      </c>
      <c r="C6" s="45">
        <v>0</v>
      </c>
      <c r="D6" s="45">
        <v>707</v>
      </c>
      <c r="E6" s="45">
        <v>7</v>
      </c>
      <c r="F6" s="45">
        <f t="shared" si="0"/>
        <v>2160</v>
      </c>
    </row>
    <row r="7" spans="1:6">
      <c r="A7" s="2" t="s">
        <v>10</v>
      </c>
      <c r="B7" s="25">
        <v>1107</v>
      </c>
      <c r="C7" s="25">
        <v>0</v>
      </c>
      <c r="D7" s="25">
        <v>531</v>
      </c>
      <c r="E7" s="25">
        <v>0</v>
      </c>
      <c r="F7" s="25">
        <f t="shared" si="0"/>
        <v>1638</v>
      </c>
    </row>
    <row r="8" spans="1:6">
      <c r="A8" s="41" t="s">
        <v>11</v>
      </c>
      <c r="B8" s="45">
        <v>4191</v>
      </c>
      <c r="C8" s="45">
        <v>0</v>
      </c>
      <c r="D8" s="45">
        <v>1526</v>
      </c>
      <c r="E8" s="45">
        <v>1</v>
      </c>
      <c r="F8" s="45">
        <f t="shared" si="0"/>
        <v>5718</v>
      </c>
    </row>
    <row r="9" spans="1:6">
      <c r="A9" s="2" t="s">
        <v>12</v>
      </c>
      <c r="B9" s="25">
        <v>2358</v>
      </c>
      <c r="C9" s="25">
        <v>0</v>
      </c>
      <c r="D9" s="25">
        <v>515</v>
      </c>
      <c r="E9" s="25">
        <v>0</v>
      </c>
      <c r="F9" s="25">
        <f t="shared" si="0"/>
        <v>2873</v>
      </c>
    </row>
    <row r="10" spans="1:6">
      <c r="A10" s="41" t="s">
        <v>13</v>
      </c>
      <c r="B10" s="45">
        <v>3911</v>
      </c>
      <c r="C10" s="45">
        <v>0</v>
      </c>
      <c r="D10" s="45">
        <v>1620</v>
      </c>
      <c r="E10" s="45">
        <v>0</v>
      </c>
      <c r="F10" s="45">
        <f t="shared" si="0"/>
        <v>5531</v>
      </c>
    </row>
    <row r="11" spans="1:6">
      <c r="A11" s="2" t="s">
        <v>14</v>
      </c>
      <c r="B11" s="25">
        <v>5382</v>
      </c>
      <c r="C11" s="25">
        <v>0</v>
      </c>
      <c r="D11" s="25">
        <v>2489</v>
      </c>
      <c r="E11" s="25">
        <v>1</v>
      </c>
      <c r="F11" s="25">
        <f t="shared" si="0"/>
        <v>7872</v>
      </c>
    </row>
    <row r="12" spans="1:6">
      <c r="A12" s="41" t="s">
        <v>15</v>
      </c>
      <c r="B12" s="45">
        <v>9159</v>
      </c>
      <c r="C12" s="45">
        <v>0</v>
      </c>
      <c r="D12" s="45">
        <v>5586</v>
      </c>
      <c r="E12" s="45">
        <v>0</v>
      </c>
      <c r="F12" s="45">
        <f t="shared" si="0"/>
        <v>14745</v>
      </c>
    </row>
    <row r="13" spans="1:6">
      <c r="A13" s="2" t="s">
        <v>16</v>
      </c>
      <c r="B13" s="25">
        <v>17746</v>
      </c>
      <c r="C13" s="25">
        <v>240</v>
      </c>
      <c r="D13" s="25">
        <v>4460</v>
      </c>
      <c r="E13" s="25">
        <v>0</v>
      </c>
      <c r="F13" s="25">
        <f t="shared" si="0"/>
        <v>22446</v>
      </c>
    </row>
    <row r="14" spans="1:6">
      <c r="A14" s="41" t="s">
        <v>17</v>
      </c>
      <c r="B14" s="45">
        <v>3791</v>
      </c>
      <c r="C14" s="45">
        <v>0</v>
      </c>
      <c r="D14" s="45">
        <v>1869</v>
      </c>
      <c r="E14" s="45">
        <v>0</v>
      </c>
      <c r="F14" s="45">
        <f t="shared" si="0"/>
        <v>5660</v>
      </c>
    </row>
    <row r="15" spans="1:6">
      <c r="A15" s="2" t="s">
        <v>18</v>
      </c>
      <c r="B15" s="25">
        <v>4357</v>
      </c>
      <c r="C15" s="25">
        <v>0</v>
      </c>
      <c r="D15" s="25">
        <v>1821</v>
      </c>
      <c r="E15" s="25">
        <v>0</v>
      </c>
      <c r="F15" s="25">
        <f t="shared" si="0"/>
        <v>6178</v>
      </c>
    </row>
    <row r="16" spans="1:6">
      <c r="A16" s="41" t="s">
        <v>19</v>
      </c>
      <c r="B16" s="45">
        <v>1134</v>
      </c>
      <c r="C16" s="45">
        <v>0</v>
      </c>
      <c r="D16" s="45">
        <v>512</v>
      </c>
      <c r="E16" s="45">
        <v>0</v>
      </c>
      <c r="F16" s="45">
        <f t="shared" si="0"/>
        <v>1646</v>
      </c>
    </row>
    <row r="17" spans="1:6">
      <c r="A17" s="2" t="s">
        <v>20</v>
      </c>
      <c r="B17" s="25">
        <v>1966</v>
      </c>
      <c r="C17" s="25">
        <v>0</v>
      </c>
      <c r="D17" s="25">
        <v>2400</v>
      </c>
      <c r="E17" s="25">
        <v>0</v>
      </c>
      <c r="F17" s="25">
        <f t="shared" si="0"/>
        <v>4366</v>
      </c>
    </row>
    <row r="18" spans="1:6">
      <c r="A18" s="41" t="s">
        <v>21</v>
      </c>
      <c r="B18" s="45">
        <v>2201</v>
      </c>
      <c r="C18" s="45">
        <v>0</v>
      </c>
      <c r="D18" s="45">
        <v>643</v>
      </c>
      <c r="E18" s="45">
        <v>0</v>
      </c>
      <c r="F18" s="45">
        <f t="shared" si="0"/>
        <v>2844</v>
      </c>
    </row>
    <row r="19" spans="1:6">
      <c r="A19" s="2" t="s">
        <v>2</v>
      </c>
      <c r="B19" s="25">
        <f>SUM(B4:B18)</f>
        <v>64762</v>
      </c>
      <c r="C19" s="25">
        <f>SUM(C4:C18)</f>
        <v>240</v>
      </c>
      <c r="D19" s="25">
        <f>SUM(D4:D18)</f>
        <v>26417</v>
      </c>
      <c r="E19" s="25">
        <f>SUM(E4:E18)</f>
        <v>11</v>
      </c>
      <c r="F19" s="25">
        <f t="shared" ref="F19" si="1">SUM(B19:E19)</f>
        <v>91430</v>
      </c>
    </row>
    <row r="20" spans="1:6">
      <c r="A20" s="2"/>
      <c r="B20" s="25"/>
      <c r="C20" s="25"/>
      <c r="D20" s="25"/>
      <c r="E20" s="25"/>
      <c r="F20" s="25"/>
    </row>
    <row r="21" spans="1:6" ht="12">
      <c r="A21" s="49" t="s">
        <v>28</v>
      </c>
      <c r="B21" s="49"/>
      <c r="C21" s="49"/>
      <c r="D21" s="49"/>
      <c r="E21" s="49"/>
      <c r="F21" s="49"/>
    </row>
    <row r="22" spans="1:6">
      <c r="A22" s="41" t="s">
        <v>7</v>
      </c>
      <c r="B22" s="45">
        <v>3286</v>
      </c>
      <c r="C22" s="45">
        <v>0</v>
      </c>
      <c r="D22" s="45">
        <v>1579</v>
      </c>
      <c r="E22" s="45">
        <v>0</v>
      </c>
      <c r="F22" s="45">
        <f t="shared" ref="F22:F36" si="2">SUM(B22:E22)</f>
        <v>4865</v>
      </c>
    </row>
    <row r="23" spans="1:6">
      <c r="A23" s="2" t="s">
        <v>8</v>
      </c>
      <c r="B23" s="25">
        <v>2271</v>
      </c>
      <c r="C23" s="25">
        <v>1</v>
      </c>
      <c r="D23" s="25">
        <v>675</v>
      </c>
      <c r="E23" s="25">
        <v>0</v>
      </c>
      <c r="F23" s="25">
        <f t="shared" si="2"/>
        <v>2947</v>
      </c>
    </row>
    <row r="24" spans="1:6">
      <c r="A24" s="41" t="s">
        <v>9</v>
      </c>
      <c r="B24" s="45">
        <v>1537</v>
      </c>
      <c r="C24" s="45">
        <v>16</v>
      </c>
      <c r="D24" s="45">
        <v>798</v>
      </c>
      <c r="E24" s="45">
        <v>15</v>
      </c>
      <c r="F24" s="45">
        <f t="shared" si="2"/>
        <v>2366</v>
      </c>
    </row>
    <row r="25" spans="1:6">
      <c r="A25" s="2" t="s">
        <v>10</v>
      </c>
      <c r="B25" s="25">
        <v>1108</v>
      </c>
      <c r="C25" s="25">
        <v>3</v>
      </c>
      <c r="D25" s="25">
        <v>513</v>
      </c>
      <c r="E25" s="25">
        <v>0</v>
      </c>
      <c r="F25" s="25">
        <f t="shared" si="2"/>
        <v>1624</v>
      </c>
    </row>
    <row r="26" spans="1:6">
      <c r="A26" s="41" t="s">
        <v>11</v>
      </c>
      <c r="B26" s="45">
        <v>4160</v>
      </c>
      <c r="C26" s="45">
        <v>178</v>
      </c>
      <c r="D26" s="45">
        <v>1295</v>
      </c>
      <c r="E26" s="45">
        <v>1</v>
      </c>
      <c r="F26" s="45">
        <f t="shared" si="2"/>
        <v>5634</v>
      </c>
    </row>
    <row r="27" spans="1:6">
      <c r="A27" s="2" t="s">
        <v>12</v>
      </c>
      <c r="B27" s="25">
        <v>2229</v>
      </c>
      <c r="C27" s="25">
        <v>35</v>
      </c>
      <c r="D27" s="25">
        <v>497</v>
      </c>
      <c r="E27" s="25">
        <v>0</v>
      </c>
      <c r="F27" s="25">
        <f t="shared" si="2"/>
        <v>2761</v>
      </c>
    </row>
    <row r="28" spans="1:6">
      <c r="A28" s="41" t="s">
        <v>13</v>
      </c>
      <c r="B28" s="45">
        <v>3752</v>
      </c>
      <c r="C28" s="45">
        <v>0</v>
      </c>
      <c r="D28" s="45">
        <v>1619</v>
      </c>
      <c r="E28" s="45">
        <v>0</v>
      </c>
      <c r="F28" s="45">
        <f t="shared" si="2"/>
        <v>5371</v>
      </c>
    </row>
    <row r="29" spans="1:6">
      <c r="A29" s="2" t="s">
        <v>14</v>
      </c>
      <c r="B29" s="25">
        <v>5066</v>
      </c>
      <c r="C29" s="25">
        <v>0</v>
      </c>
      <c r="D29" s="25">
        <v>3317</v>
      </c>
      <c r="E29" s="25">
        <v>0</v>
      </c>
      <c r="F29" s="25">
        <f t="shared" si="2"/>
        <v>8383</v>
      </c>
    </row>
    <row r="30" spans="1:6">
      <c r="A30" s="41" t="s">
        <v>15</v>
      </c>
      <c r="B30" s="45">
        <v>9513</v>
      </c>
      <c r="C30" s="45">
        <v>1</v>
      </c>
      <c r="D30" s="45">
        <v>5300</v>
      </c>
      <c r="E30" s="45">
        <v>0</v>
      </c>
      <c r="F30" s="45">
        <f t="shared" si="2"/>
        <v>14814</v>
      </c>
    </row>
    <row r="31" spans="1:6">
      <c r="A31" s="2" t="s">
        <v>16</v>
      </c>
      <c r="B31" s="25">
        <v>17047</v>
      </c>
      <c r="C31" s="25">
        <v>816</v>
      </c>
      <c r="D31" s="25">
        <v>4435</v>
      </c>
      <c r="E31" s="25">
        <v>0</v>
      </c>
      <c r="F31" s="25">
        <f t="shared" si="2"/>
        <v>22298</v>
      </c>
    </row>
    <row r="32" spans="1:6">
      <c r="A32" s="41" t="s">
        <v>17</v>
      </c>
      <c r="B32" s="45">
        <v>4047</v>
      </c>
      <c r="C32" s="45">
        <v>0</v>
      </c>
      <c r="D32" s="45">
        <v>2105</v>
      </c>
      <c r="E32" s="45">
        <v>0</v>
      </c>
      <c r="F32" s="45">
        <f t="shared" si="2"/>
        <v>6152</v>
      </c>
    </row>
    <row r="33" spans="1:6">
      <c r="A33" s="2" t="s">
        <v>18</v>
      </c>
      <c r="B33" s="25">
        <v>4623</v>
      </c>
      <c r="C33" s="25">
        <v>0</v>
      </c>
      <c r="D33" s="25">
        <v>1939</v>
      </c>
      <c r="E33" s="25">
        <v>0</v>
      </c>
      <c r="F33" s="25">
        <f t="shared" si="2"/>
        <v>6562</v>
      </c>
    </row>
    <row r="34" spans="1:6">
      <c r="A34" s="41" t="s">
        <v>19</v>
      </c>
      <c r="B34" s="45">
        <v>1155</v>
      </c>
      <c r="C34" s="45">
        <v>0</v>
      </c>
      <c r="D34" s="45">
        <v>501</v>
      </c>
      <c r="E34" s="45">
        <v>0</v>
      </c>
      <c r="F34" s="45">
        <f t="shared" si="2"/>
        <v>1656</v>
      </c>
    </row>
    <row r="35" spans="1:6">
      <c r="A35" s="2" t="s">
        <v>20</v>
      </c>
      <c r="B35" s="25">
        <v>2234</v>
      </c>
      <c r="C35" s="25">
        <v>0</v>
      </c>
      <c r="D35" s="25">
        <v>2539</v>
      </c>
      <c r="E35" s="25">
        <v>0</v>
      </c>
      <c r="F35" s="25">
        <f t="shared" si="2"/>
        <v>4773</v>
      </c>
    </row>
    <row r="36" spans="1:6">
      <c r="A36" s="41" t="s">
        <v>21</v>
      </c>
      <c r="B36" s="45">
        <v>2207</v>
      </c>
      <c r="C36" s="45">
        <v>31</v>
      </c>
      <c r="D36" s="45">
        <v>630</v>
      </c>
      <c r="E36" s="45">
        <v>0</v>
      </c>
      <c r="F36" s="45">
        <f t="shared" si="2"/>
        <v>2868</v>
      </c>
    </row>
    <row r="37" spans="1:6">
      <c r="A37" s="2" t="s">
        <v>2</v>
      </c>
      <c r="B37" s="25">
        <f>SUM(B22:B36)</f>
        <v>64235</v>
      </c>
      <c r="C37" s="25">
        <f>SUM(C22:C36)</f>
        <v>1081</v>
      </c>
      <c r="D37" s="25">
        <f>SUM(D22:D36)</f>
        <v>27742</v>
      </c>
      <c r="E37" s="25">
        <f>SUM(E22:E36)</f>
        <v>16</v>
      </c>
      <c r="F37" s="25">
        <f t="shared" ref="F37" si="3">SUM(B37:E37)</f>
        <v>93074</v>
      </c>
    </row>
    <row r="38" spans="1:6">
      <c r="A38" s="2"/>
      <c r="B38" s="25"/>
      <c r="C38" s="25"/>
      <c r="D38" s="25"/>
      <c r="E38" s="25"/>
      <c r="F38" s="25"/>
    </row>
    <row r="39" spans="1:6" ht="12">
      <c r="A39" s="49" t="s">
        <v>30</v>
      </c>
      <c r="B39" s="49"/>
      <c r="C39" s="49"/>
      <c r="D39" s="49"/>
      <c r="E39" s="49"/>
      <c r="F39" s="49"/>
    </row>
    <row r="40" spans="1:6">
      <c r="A40" s="41" t="s">
        <v>7</v>
      </c>
      <c r="B40" s="45">
        <v>3208</v>
      </c>
      <c r="C40" s="45">
        <v>0</v>
      </c>
      <c r="D40" s="45">
        <v>1726</v>
      </c>
      <c r="E40" s="45">
        <v>0</v>
      </c>
      <c r="F40" s="45">
        <f>SUM(B40:E40)</f>
        <v>4934</v>
      </c>
    </row>
    <row r="41" spans="1:6">
      <c r="A41" s="2" t="s">
        <v>8</v>
      </c>
      <c r="B41" s="25">
        <v>2298</v>
      </c>
      <c r="C41" s="25">
        <v>8</v>
      </c>
      <c r="D41" s="25">
        <v>644</v>
      </c>
      <c r="E41" s="25">
        <v>0</v>
      </c>
      <c r="F41" s="25">
        <f t="shared" ref="F41:F55" si="4">SUM(B41:E41)</f>
        <v>2950</v>
      </c>
    </row>
    <row r="42" spans="1:6">
      <c r="A42" s="41" t="s">
        <v>9</v>
      </c>
      <c r="B42" s="45">
        <v>1325</v>
      </c>
      <c r="C42" s="45">
        <v>204</v>
      </c>
      <c r="D42" s="45">
        <v>837</v>
      </c>
      <c r="E42" s="45">
        <v>25</v>
      </c>
      <c r="F42" s="45">
        <f t="shared" si="4"/>
        <v>2391</v>
      </c>
    </row>
    <row r="43" spans="1:6">
      <c r="A43" s="2" t="s">
        <v>10</v>
      </c>
      <c r="B43" s="25">
        <v>1011</v>
      </c>
      <c r="C43" s="25">
        <v>27</v>
      </c>
      <c r="D43" s="25">
        <v>538</v>
      </c>
      <c r="E43" s="25">
        <v>0</v>
      </c>
      <c r="F43" s="25">
        <f t="shared" si="4"/>
        <v>1576</v>
      </c>
    </row>
    <row r="44" spans="1:6">
      <c r="A44" s="41" t="s">
        <v>11</v>
      </c>
      <c r="B44" s="45">
        <v>4184</v>
      </c>
      <c r="C44" s="45">
        <v>238</v>
      </c>
      <c r="D44" s="45">
        <v>1264</v>
      </c>
      <c r="E44" s="45">
        <v>0</v>
      </c>
      <c r="F44" s="45">
        <f t="shared" si="4"/>
        <v>5686</v>
      </c>
    </row>
    <row r="45" spans="1:6">
      <c r="A45" s="2" t="s">
        <v>12</v>
      </c>
      <c r="B45" s="25">
        <v>2368</v>
      </c>
      <c r="C45" s="25">
        <v>34</v>
      </c>
      <c r="D45" s="25">
        <v>585</v>
      </c>
      <c r="E45" s="25">
        <v>0</v>
      </c>
      <c r="F45" s="25">
        <f t="shared" si="4"/>
        <v>2987</v>
      </c>
    </row>
    <row r="46" spans="1:6">
      <c r="A46" s="41" t="s">
        <v>13</v>
      </c>
      <c r="B46" s="45">
        <v>3521</v>
      </c>
      <c r="C46" s="45">
        <v>0</v>
      </c>
      <c r="D46" s="45">
        <v>1769</v>
      </c>
      <c r="E46" s="45">
        <v>1</v>
      </c>
      <c r="F46" s="45">
        <f t="shared" si="4"/>
        <v>5291</v>
      </c>
    </row>
    <row r="47" spans="1:6">
      <c r="A47" s="2" t="s">
        <v>14</v>
      </c>
      <c r="B47" s="25">
        <v>4856</v>
      </c>
      <c r="C47" s="25">
        <v>0</v>
      </c>
      <c r="D47" s="25">
        <v>3286</v>
      </c>
      <c r="E47" s="25">
        <v>1</v>
      </c>
      <c r="F47" s="25">
        <f t="shared" si="4"/>
        <v>8143</v>
      </c>
    </row>
    <row r="48" spans="1:6">
      <c r="A48" s="41" t="s">
        <v>15</v>
      </c>
      <c r="B48" s="45">
        <v>9035</v>
      </c>
      <c r="C48" s="45">
        <v>41</v>
      </c>
      <c r="D48" s="45">
        <v>5192</v>
      </c>
      <c r="E48" s="45">
        <v>0</v>
      </c>
      <c r="F48" s="45">
        <f t="shared" si="4"/>
        <v>14268</v>
      </c>
    </row>
    <row r="49" spans="1:6">
      <c r="A49" s="2" t="s">
        <v>16</v>
      </c>
      <c r="B49" s="25">
        <v>17973</v>
      </c>
      <c r="C49" s="25">
        <v>1734</v>
      </c>
      <c r="D49" s="25">
        <v>3819</v>
      </c>
      <c r="E49" s="25">
        <v>0</v>
      </c>
      <c r="F49" s="25">
        <f t="shared" si="4"/>
        <v>23526</v>
      </c>
    </row>
    <row r="50" spans="1:6">
      <c r="A50" s="41" t="s">
        <v>17</v>
      </c>
      <c r="B50" s="45">
        <v>4089</v>
      </c>
      <c r="C50" s="45">
        <v>0</v>
      </c>
      <c r="D50" s="45">
        <v>2309</v>
      </c>
      <c r="E50" s="45">
        <v>0</v>
      </c>
      <c r="F50" s="45">
        <f t="shared" si="4"/>
        <v>6398</v>
      </c>
    </row>
    <row r="51" spans="1:6">
      <c r="A51" s="2" t="s">
        <v>18</v>
      </c>
      <c r="B51" s="25">
        <v>4451</v>
      </c>
      <c r="C51" s="25">
        <v>0</v>
      </c>
      <c r="D51" s="25">
        <v>2172</v>
      </c>
      <c r="E51" s="25">
        <v>0</v>
      </c>
      <c r="F51" s="25">
        <f t="shared" si="4"/>
        <v>6623</v>
      </c>
    </row>
    <row r="52" spans="1:6">
      <c r="A52" s="41" t="s">
        <v>19</v>
      </c>
      <c r="B52" s="45">
        <v>1096</v>
      </c>
      <c r="C52" s="45">
        <v>0</v>
      </c>
      <c r="D52" s="45">
        <v>504</v>
      </c>
      <c r="E52" s="45">
        <v>0</v>
      </c>
      <c r="F52" s="45">
        <f t="shared" si="4"/>
        <v>1600</v>
      </c>
    </row>
    <row r="53" spans="1:6">
      <c r="A53" s="2" t="s">
        <v>20</v>
      </c>
      <c r="B53" s="25">
        <v>1700</v>
      </c>
      <c r="C53" s="25">
        <v>3</v>
      </c>
      <c r="D53" s="25">
        <v>2709</v>
      </c>
      <c r="E53" s="25">
        <v>0</v>
      </c>
      <c r="F53" s="25">
        <f t="shared" si="4"/>
        <v>4412</v>
      </c>
    </row>
    <row r="54" spans="1:6">
      <c r="A54" s="41" t="s">
        <v>21</v>
      </c>
      <c r="B54" s="45">
        <v>2242</v>
      </c>
      <c r="C54" s="45">
        <v>79</v>
      </c>
      <c r="D54" s="45">
        <v>666</v>
      </c>
      <c r="E54" s="45">
        <v>0</v>
      </c>
      <c r="F54" s="45">
        <f t="shared" si="4"/>
        <v>2987</v>
      </c>
    </row>
    <row r="55" spans="1:6">
      <c r="A55" s="2" t="s">
        <v>2</v>
      </c>
      <c r="B55" s="25">
        <f>SUM(B40:B54)</f>
        <v>63357</v>
      </c>
      <c r="C55" s="25">
        <f t="shared" ref="C55:E55" si="5">SUM(C40:C54)</f>
        <v>2368</v>
      </c>
      <c r="D55" s="25">
        <f t="shared" si="5"/>
        <v>28020</v>
      </c>
      <c r="E55" s="25">
        <f t="shared" si="5"/>
        <v>27</v>
      </c>
      <c r="F55" s="25">
        <f t="shared" si="4"/>
        <v>93772</v>
      </c>
    </row>
    <row r="56" spans="1:6" ht="13.8">
      <c r="A56" s="34" t="s">
        <v>38</v>
      </c>
      <c r="B56" s="25"/>
      <c r="C56" s="25"/>
      <c r="D56" s="25"/>
      <c r="E56" s="25"/>
      <c r="F56" s="25"/>
    </row>
    <row r="57" spans="1:6" ht="12">
      <c r="A57" s="49" t="s">
        <v>31</v>
      </c>
      <c r="B57" s="49"/>
      <c r="C57" s="49"/>
      <c r="D57" s="49"/>
      <c r="E57" s="49"/>
      <c r="F57" s="49"/>
    </row>
    <row r="58" spans="1:6" ht="12">
      <c r="A58" s="4" t="s">
        <v>6</v>
      </c>
      <c r="B58" s="24" t="s">
        <v>34</v>
      </c>
      <c r="C58" s="24" t="s">
        <v>35</v>
      </c>
      <c r="D58" s="24" t="s">
        <v>36</v>
      </c>
      <c r="E58" s="24" t="s">
        <v>37</v>
      </c>
      <c r="F58" s="24" t="s">
        <v>2</v>
      </c>
    </row>
    <row r="59" spans="1:6">
      <c r="A59" s="41" t="s">
        <v>7</v>
      </c>
      <c r="B59" s="45">
        <v>3280</v>
      </c>
      <c r="C59" s="46">
        <v>0</v>
      </c>
      <c r="D59" s="45">
        <v>1921</v>
      </c>
      <c r="E59" s="45">
        <v>0</v>
      </c>
      <c r="F59" s="45">
        <f>SUM(B59:E59)</f>
        <v>5201</v>
      </c>
    </row>
    <row r="60" spans="1:6">
      <c r="A60" s="2" t="s">
        <v>8</v>
      </c>
      <c r="B60" s="25">
        <v>2371</v>
      </c>
      <c r="C60" s="26">
        <v>95</v>
      </c>
      <c r="D60" s="25">
        <v>679</v>
      </c>
      <c r="E60" s="25">
        <v>62</v>
      </c>
      <c r="F60" s="25">
        <f t="shared" ref="F60:F74" si="6">SUM(B60:E60)</f>
        <v>3207</v>
      </c>
    </row>
    <row r="61" spans="1:6">
      <c r="A61" s="41" t="s">
        <v>9</v>
      </c>
      <c r="B61" s="45">
        <v>1193</v>
      </c>
      <c r="C61" s="46">
        <v>546</v>
      </c>
      <c r="D61" s="45">
        <v>888</v>
      </c>
      <c r="E61" s="45">
        <v>23</v>
      </c>
      <c r="F61" s="45">
        <f t="shared" si="6"/>
        <v>2650</v>
      </c>
    </row>
    <row r="62" spans="1:6">
      <c r="A62" s="2" t="s">
        <v>10</v>
      </c>
      <c r="B62" s="25">
        <v>988</v>
      </c>
      <c r="C62" s="26">
        <v>51</v>
      </c>
      <c r="D62" s="25">
        <v>568</v>
      </c>
      <c r="E62" s="25">
        <v>0</v>
      </c>
      <c r="F62" s="25">
        <f t="shared" si="6"/>
        <v>1607</v>
      </c>
    </row>
    <row r="63" spans="1:6">
      <c r="A63" s="41" t="s">
        <v>11</v>
      </c>
      <c r="B63" s="45">
        <v>4211</v>
      </c>
      <c r="C63" s="46">
        <v>299</v>
      </c>
      <c r="D63" s="45">
        <v>1186</v>
      </c>
      <c r="E63" s="45">
        <v>1</v>
      </c>
      <c r="F63" s="45">
        <f t="shared" si="6"/>
        <v>5697</v>
      </c>
    </row>
    <row r="64" spans="1:6">
      <c r="A64" s="2" t="s">
        <v>12</v>
      </c>
      <c r="B64" s="25">
        <v>2558</v>
      </c>
      <c r="C64" s="26">
        <v>147</v>
      </c>
      <c r="D64" s="25">
        <v>436</v>
      </c>
      <c r="E64" s="25">
        <v>0</v>
      </c>
      <c r="F64" s="25">
        <f t="shared" si="6"/>
        <v>3141</v>
      </c>
    </row>
    <row r="65" spans="1:6">
      <c r="A65" s="41" t="s">
        <v>13</v>
      </c>
      <c r="B65" s="45">
        <v>3847</v>
      </c>
      <c r="C65" s="46">
        <v>0</v>
      </c>
      <c r="D65" s="45">
        <v>1955</v>
      </c>
      <c r="E65" s="45">
        <v>0</v>
      </c>
      <c r="F65" s="45">
        <f t="shared" si="6"/>
        <v>5802</v>
      </c>
    </row>
    <row r="66" spans="1:6">
      <c r="A66" s="2" t="s">
        <v>14</v>
      </c>
      <c r="B66" s="25">
        <v>5310</v>
      </c>
      <c r="C66" s="26">
        <v>0</v>
      </c>
      <c r="D66" s="25">
        <v>3382</v>
      </c>
      <c r="E66" s="25">
        <v>2</v>
      </c>
      <c r="F66" s="25">
        <f t="shared" si="6"/>
        <v>8694</v>
      </c>
    </row>
    <row r="67" spans="1:6">
      <c r="A67" s="41" t="s">
        <v>15</v>
      </c>
      <c r="B67" s="45">
        <v>9619</v>
      </c>
      <c r="C67" s="46">
        <v>134</v>
      </c>
      <c r="D67" s="45">
        <v>5591</v>
      </c>
      <c r="E67" s="45">
        <v>1</v>
      </c>
      <c r="F67" s="45">
        <f t="shared" si="6"/>
        <v>15345</v>
      </c>
    </row>
    <row r="68" spans="1:6">
      <c r="A68" s="2" t="s">
        <v>16</v>
      </c>
      <c r="B68" s="25">
        <v>14553</v>
      </c>
      <c r="C68" s="25">
        <v>1907</v>
      </c>
      <c r="D68" s="25">
        <v>3707</v>
      </c>
      <c r="E68" s="25">
        <v>0</v>
      </c>
      <c r="F68" s="25">
        <f t="shared" si="6"/>
        <v>20167</v>
      </c>
    </row>
    <row r="69" spans="1:6">
      <c r="A69" s="41" t="s">
        <v>17</v>
      </c>
      <c r="B69" s="45">
        <v>4062</v>
      </c>
      <c r="C69" s="46">
        <v>1</v>
      </c>
      <c r="D69" s="45">
        <v>2267</v>
      </c>
      <c r="E69" s="45">
        <v>0</v>
      </c>
      <c r="F69" s="45">
        <f t="shared" si="6"/>
        <v>6330</v>
      </c>
    </row>
    <row r="70" spans="1:6">
      <c r="A70" s="2" t="s">
        <v>18</v>
      </c>
      <c r="B70" s="25">
        <v>4634</v>
      </c>
      <c r="C70" s="26">
        <v>0</v>
      </c>
      <c r="D70" s="25">
        <v>2357</v>
      </c>
      <c r="E70" s="25">
        <v>0</v>
      </c>
      <c r="F70" s="25">
        <f t="shared" si="6"/>
        <v>6991</v>
      </c>
    </row>
    <row r="71" spans="1:6">
      <c r="A71" s="41" t="s">
        <v>19</v>
      </c>
      <c r="B71" s="45">
        <v>1050</v>
      </c>
      <c r="C71" s="46">
        <v>7</v>
      </c>
      <c r="D71" s="45">
        <v>516</v>
      </c>
      <c r="E71" s="45">
        <v>0</v>
      </c>
      <c r="F71" s="45">
        <f t="shared" si="6"/>
        <v>1573</v>
      </c>
    </row>
    <row r="72" spans="1:6">
      <c r="A72" s="2" t="s">
        <v>20</v>
      </c>
      <c r="B72" s="25">
        <v>1845</v>
      </c>
      <c r="C72" s="26">
        <v>0</v>
      </c>
      <c r="D72" s="25">
        <v>2759</v>
      </c>
      <c r="E72" s="25">
        <v>0</v>
      </c>
      <c r="F72" s="25">
        <f t="shared" si="6"/>
        <v>4604</v>
      </c>
    </row>
    <row r="73" spans="1:6">
      <c r="A73" s="41" t="s">
        <v>21</v>
      </c>
      <c r="B73" s="45">
        <v>2345</v>
      </c>
      <c r="C73" s="46">
        <v>216</v>
      </c>
      <c r="D73" s="45">
        <v>664</v>
      </c>
      <c r="E73" s="45">
        <v>0</v>
      </c>
      <c r="F73" s="45">
        <f t="shared" si="6"/>
        <v>3225</v>
      </c>
    </row>
    <row r="74" spans="1:6">
      <c r="A74" s="2" t="s">
        <v>2</v>
      </c>
      <c r="B74" s="25">
        <f>SUM(B59:B73)</f>
        <v>61866</v>
      </c>
      <c r="C74" s="25">
        <f t="shared" ref="C74:E74" si="7">SUM(C59:C73)</f>
        <v>3403</v>
      </c>
      <c r="D74" s="25">
        <f t="shared" si="7"/>
        <v>28876</v>
      </c>
      <c r="E74" s="25">
        <f t="shared" si="7"/>
        <v>89</v>
      </c>
      <c r="F74" s="25">
        <f t="shared" si="6"/>
        <v>94234</v>
      </c>
    </row>
    <row r="75" spans="1:6">
      <c r="A75" s="2"/>
      <c r="B75" s="25"/>
      <c r="C75" s="25"/>
      <c r="D75" s="25"/>
      <c r="E75" s="25"/>
      <c r="F75" s="25"/>
    </row>
    <row r="76" spans="1:6" ht="12">
      <c r="A76" s="49" t="s">
        <v>32</v>
      </c>
      <c r="B76" s="49"/>
      <c r="C76" s="49"/>
      <c r="D76" s="49"/>
      <c r="E76" s="49"/>
      <c r="F76" s="49"/>
    </row>
    <row r="77" spans="1:6">
      <c r="A77" s="41" t="s">
        <v>7</v>
      </c>
      <c r="B77" s="45">
        <v>2992</v>
      </c>
      <c r="C77" s="45">
        <v>0</v>
      </c>
      <c r="D77" s="45">
        <v>2033</v>
      </c>
      <c r="E77" s="45">
        <v>0</v>
      </c>
      <c r="F77" s="45">
        <f>SUM(B77:E77)</f>
        <v>5025</v>
      </c>
    </row>
    <row r="78" spans="1:6">
      <c r="A78" s="2" t="s">
        <v>8</v>
      </c>
      <c r="B78" s="25">
        <v>2273</v>
      </c>
      <c r="C78" s="25">
        <v>275</v>
      </c>
      <c r="D78" s="25">
        <v>728</v>
      </c>
      <c r="E78" s="25">
        <v>2</v>
      </c>
      <c r="F78" s="25">
        <f t="shared" ref="F78:F92" si="8">SUM(B78:E78)</f>
        <v>3278</v>
      </c>
    </row>
    <row r="79" spans="1:6">
      <c r="A79" s="41" t="s">
        <v>9</v>
      </c>
      <c r="B79" s="45">
        <v>1415</v>
      </c>
      <c r="C79" s="45">
        <v>553</v>
      </c>
      <c r="D79" s="45">
        <v>1009</v>
      </c>
      <c r="E79" s="45">
        <v>64</v>
      </c>
      <c r="F79" s="45">
        <f t="shared" si="8"/>
        <v>3041</v>
      </c>
    </row>
    <row r="80" spans="1:6">
      <c r="A80" s="2" t="s">
        <v>10</v>
      </c>
      <c r="B80" s="25">
        <v>962</v>
      </c>
      <c r="C80" s="25">
        <v>55</v>
      </c>
      <c r="D80" s="25">
        <v>588</v>
      </c>
      <c r="E80" s="25">
        <v>0</v>
      </c>
      <c r="F80" s="25">
        <f t="shared" si="8"/>
        <v>1605</v>
      </c>
    </row>
    <row r="81" spans="1:6">
      <c r="A81" s="41" t="s">
        <v>11</v>
      </c>
      <c r="B81" s="45">
        <v>4456</v>
      </c>
      <c r="C81" s="45">
        <v>300</v>
      </c>
      <c r="D81" s="45">
        <v>1459</v>
      </c>
      <c r="E81" s="45">
        <v>1</v>
      </c>
      <c r="F81" s="45">
        <f t="shared" si="8"/>
        <v>6216</v>
      </c>
    </row>
    <row r="82" spans="1:6">
      <c r="A82" s="2" t="s">
        <v>12</v>
      </c>
      <c r="B82" s="25">
        <v>2514</v>
      </c>
      <c r="C82" s="25">
        <v>160</v>
      </c>
      <c r="D82" s="25">
        <v>443</v>
      </c>
      <c r="E82" s="25">
        <v>0</v>
      </c>
      <c r="F82" s="25">
        <f t="shared" si="8"/>
        <v>3117</v>
      </c>
    </row>
    <row r="83" spans="1:6">
      <c r="A83" s="41" t="s">
        <v>13</v>
      </c>
      <c r="B83" s="45">
        <v>3930</v>
      </c>
      <c r="C83" s="45">
        <v>0</v>
      </c>
      <c r="D83" s="45">
        <v>2033</v>
      </c>
      <c r="E83" s="45">
        <v>0</v>
      </c>
      <c r="F83" s="45">
        <f t="shared" si="8"/>
        <v>5963</v>
      </c>
    </row>
    <row r="84" spans="1:6">
      <c r="A84" s="2" t="s">
        <v>14</v>
      </c>
      <c r="B84" s="25">
        <v>5237</v>
      </c>
      <c r="C84" s="25">
        <v>0</v>
      </c>
      <c r="D84" s="25">
        <v>3231</v>
      </c>
      <c r="E84" s="25">
        <v>6</v>
      </c>
      <c r="F84" s="25">
        <f t="shared" si="8"/>
        <v>8474</v>
      </c>
    </row>
    <row r="85" spans="1:6">
      <c r="A85" s="41" t="s">
        <v>15</v>
      </c>
      <c r="B85" s="45">
        <v>10003</v>
      </c>
      <c r="C85" s="45">
        <v>503</v>
      </c>
      <c r="D85" s="45">
        <v>6155</v>
      </c>
      <c r="E85" s="45">
        <v>0</v>
      </c>
      <c r="F85" s="45">
        <f t="shared" si="8"/>
        <v>16661</v>
      </c>
    </row>
    <row r="86" spans="1:6">
      <c r="A86" s="2" t="s">
        <v>16</v>
      </c>
      <c r="B86" s="25">
        <v>17579</v>
      </c>
      <c r="C86" s="25">
        <v>2365</v>
      </c>
      <c r="D86" s="25">
        <v>3741</v>
      </c>
      <c r="E86" s="25">
        <v>0</v>
      </c>
      <c r="F86" s="25">
        <f t="shared" si="8"/>
        <v>23685</v>
      </c>
    </row>
    <row r="87" spans="1:6">
      <c r="A87" s="41" t="s">
        <v>17</v>
      </c>
      <c r="B87" s="45">
        <v>3990</v>
      </c>
      <c r="C87" s="45">
        <v>2</v>
      </c>
      <c r="D87" s="45">
        <v>2432</v>
      </c>
      <c r="E87" s="45">
        <v>0</v>
      </c>
      <c r="F87" s="45">
        <f t="shared" si="8"/>
        <v>6424</v>
      </c>
    </row>
    <row r="88" spans="1:6">
      <c r="A88" s="2" t="s">
        <v>18</v>
      </c>
      <c r="B88" s="25">
        <v>4963</v>
      </c>
      <c r="C88" s="25">
        <v>0</v>
      </c>
      <c r="D88" s="25">
        <v>2404</v>
      </c>
      <c r="E88" s="25">
        <v>0</v>
      </c>
      <c r="F88" s="25">
        <f t="shared" si="8"/>
        <v>7367</v>
      </c>
    </row>
    <row r="89" spans="1:6">
      <c r="A89" s="41" t="s">
        <v>19</v>
      </c>
      <c r="B89" s="45">
        <v>1159</v>
      </c>
      <c r="C89" s="45">
        <v>70</v>
      </c>
      <c r="D89" s="45">
        <v>437</v>
      </c>
      <c r="E89" s="45">
        <v>0</v>
      </c>
      <c r="F89" s="45">
        <f t="shared" si="8"/>
        <v>1666</v>
      </c>
    </row>
    <row r="90" spans="1:6">
      <c r="A90" s="2" t="s">
        <v>20</v>
      </c>
      <c r="B90" s="25">
        <v>2123</v>
      </c>
      <c r="C90" s="25">
        <v>10</v>
      </c>
      <c r="D90" s="25">
        <v>2752</v>
      </c>
      <c r="E90" s="25">
        <v>0</v>
      </c>
      <c r="F90" s="25">
        <f t="shared" si="8"/>
        <v>4885</v>
      </c>
    </row>
    <row r="91" spans="1:6">
      <c r="A91" s="41" t="s">
        <v>21</v>
      </c>
      <c r="B91" s="45">
        <v>2168</v>
      </c>
      <c r="C91" s="45">
        <v>254</v>
      </c>
      <c r="D91" s="45">
        <v>690</v>
      </c>
      <c r="E91" s="45">
        <v>0</v>
      </c>
      <c r="F91" s="45">
        <f t="shared" si="8"/>
        <v>3112</v>
      </c>
    </row>
    <row r="92" spans="1:6">
      <c r="A92" s="2" t="s">
        <v>2</v>
      </c>
      <c r="B92" s="25">
        <f>SUM(B77:B91)</f>
        <v>65764</v>
      </c>
      <c r="C92" s="25">
        <f t="shared" ref="C92:E92" si="9">SUM(C77:C91)</f>
        <v>4547</v>
      </c>
      <c r="D92" s="25">
        <f t="shared" si="9"/>
        <v>30135</v>
      </c>
      <c r="E92" s="25">
        <f t="shared" si="9"/>
        <v>73</v>
      </c>
      <c r="F92" s="25">
        <f t="shared" si="8"/>
        <v>100519</v>
      </c>
    </row>
  </sheetData>
  <mergeCells count="5">
    <mergeCell ref="A2:F2"/>
    <mergeCell ref="A21:F21"/>
    <mergeCell ref="A76:F76"/>
    <mergeCell ref="A57:F57"/>
    <mergeCell ref="A39:F39"/>
  </mergeCells>
  <pageMargins left="0.7" right="0.7" top="0.75" bottom="0.75" header="0.3" footer="0.3"/>
  <pageSetup orientation="portrait" r:id="rId1"/>
  <rowBreaks count="1" manualBreakCount="1">
    <brk id="5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395ED51-6948-45DD-8D1B-5792EC3D8D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2A6177-FAD2-4C6C-9B59-AD938CFE97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94C5F827-651D-43F2-AD09-B33E0B0E259C}">
  <ds:schemaRefs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Enrollment since 1965</vt:lpstr>
      <vt:lpstr>Summaries</vt:lpstr>
      <vt:lpstr>5yrs enrollment by college</vt:lpstr>
      <vt:lpstr>5yrs program by college</vt:lpstr>
      <vt:lpstr>'5yrs enrollment by college'!Print_Titles</vt:lpstr>
      <vt:lpstr>'5yrs program by college'!Print_Titles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Schenk Jr.</dc:creator>
  <cp:lastModifiedBy>Bassis, Vladimir [IDOE]</cp:lastModifiedBy>
  <cp:lastPrinted>2015-05-19T15:30:42Z</cp:lastPrinted>
  <dcterms:created xsi:type="dcterms:W3CDTF">2008-11-28T19:40:02Z</dcterms:created>
  <dcterms:modified xsi:type="dcterms:W3CDTF">2021-03-29T13:11:32Z</dcterms:modified>
</cp:coreProperties>
</file>