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Website\Community Colleges - Converted &amp; Updated Docs\Publications\"/>
    </mc:Choice>
  </mc:AlternateContent>
  <xr:revisionPtr revIDLastSave="0" documentId="8_{89FB0F39-493F-433A-A506-8152575D745B}" xr6:coauthVersionLast="36" xr6:coauthVersionMax="36" xr10:uidLastSave="{00000000-0000-0000-0000-000000000000}"/>
  <bookViews>
    <workbookView xWindow="0" yWindow="0" windowWidth="19200" windowHeight="8010" tabRatio="752" activeTab="4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 " sheetId="43" r:id="rId5"/>
  </sheets>
  <definedNames>
    <definedName name="_xlnm.Print_Titles" localSheetId="2">'5yrs enrollment by college'!#REF!</definedName>
    <definedName name="_xlnm.Print_Titles" localSheetId="3">'5yrs program by college'!#REF!</definedName>
  </definedNames>
  <calcPr calcId="191029"/>
</workbook>
</file>

<file path=xl/calcChain.xml><?xml version="1.0" encoding="utf-8"?>
<calcChain xmlns="http://schemas.openxmlformats.org/spreadsheetml/2006/main">
  <c r="D122" i="43" l="1"/>
  <c r="D123" i="43"/>
  <c r="D124" i="43"/>
  <c r="D125" i="43"/>
  <c r="D126" i="43"/>
  <c r="D127" i="43"/>
  <c r="D128" i="43"/>
  <c r="D129" i="43"/>
  <c r="D130" i="43"/>
  <c r="D131" i="43"/>
  <c r="D132" i="43"/>
  <c r="D133" i="43"/>
  <c r="D134" i="43"/>
  <c r="D135" i="43"/>
  <c r="D136" i="43"/>
  <c r="B137" i="43"/>
  <c r="D137" i="43"/>
  <c r="B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  <c r="G20" i="42"/>
  <c r="F20" i="42"/>
  <c r="E20" i="42"/>
  <c r="D20" i="42"/>
  <c r="C20" i="42"/>
  <c r="B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C19" i="41"/>
  <c r="B19" i="41"/>
  <c r="D19" i="41" s="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F40" i="12"/>
  <c r="E37" i="12"/>
  <c r="D37" i="12"/>
  <c r="C37" i="12"/>
  <c r="B37" i="12"/>
  <c r="D21" i="12"/>
  <c r="C21" i="12"/>
  <c r="B21" i="12"/>
  <c r="E18" i="12"/>
  <c r="D18" i="12"/>
  <c r="C18" i="12"/>
  <c r="B18" i="12"/>
  <c r="H20" i="42" l="1"/>
  <c r="E23" i="43" l="1"/>
  <c r="B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C40" i="42"/>
  <c r="D40" i="42"/>
  <c r="E40" i="42"/>
  <c r="F40" i="42"/>
  <c r="G40" i="42"/>
  <c r="B40" i="42"/>
  <c r="E19" i="43" l="1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C38" i="41"/>
  <c r="B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41" i="12"/>
  <c r="F37" i="12"/>
  <c r="F56" i="12" s="1"/>
  <c r="F18" i="12"/>
  <c r="H40" i="42" l="1"/>
  <c r="D38" i="41"/>
  <c r="D55" i="12" l="1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42" i="12"/>
  <c r="C42" i="12"/>
  <c r="B42" i="12"/>
  <c r="D41" i="12"/>
  <c r="C41" i="12"/>
  <c r="B41" i="12"/>
  <c r="H47" i="42" l="1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46" i="42"/>
  <c r="B61" i="42"/>
  <c r="D61" i="42" l="1"/>
  <c r="E61" i="42"/>
  <c r="F61" i="42"/>
  <c r="G61" i="42"/>
  <c r="H61" i="42" l="1"/>
  <c r="B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C57" i="41"/>
  <c r="B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E38" i="43" l="1"/>
  <c r="D57" i="41"/>
  <c r="E62" i="43"/>
  <c r="E63" i="43"/>
  <c r="E64" i="43"/>
  <c r="E65" i="43"/>
  <c r="E66" i="43"/>
  <c r="E67" i="43"/>
  <c r="E68" i="43"/>
  <c r="E69" i="43"/>
  <c r="E70" i="43"/>
  <c r="E71" i="43"/>
  <c r="E72" i="43"/>
  <c r="E73" i="43"/>
  <c r="E74" i="43"/>
  <c r="E75" i="43"/>
  <c r="E61" i="43"/>
  <c r="B76" i="43"/>
  <c r="E57" i="43" s="1"/>
  <c r="B81" i="42" l="1"/>
  <c r="H67" i="42"/>
  <c r="H68" i="42"/>
  <c r="H69" i="42"/>
  <c r="H70" i="42"/>
  <c r="H71" i="42"/>
  <c r="H72" i="42"/>
  <c r="H73" i="42"/>
  <c r="H74" i="42"/>
  <c r="H75" i="42"/>
  <c r="H76" i="42"/>
  <c r="H77" i="42"/>
  <c r="H78" i="42"/>
  <c r="H79" i="42"/>
  <c r="H80" i="42"/>
  <c r="H66" i="42"/>
  <c r="G81" i="42"/>
  <c r="H81" i="42" l="1"/>
  <c r="F81" i="42" l="1"/>
  <c r="E81" i="42"/>
  <c r="D81" i="42"/>
  <c r="C81" i="42"/>
  <c r="C76" i="41"/>
  <c r="B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76" i="41" l="1"/>
  <c r="E81" i="43" l="1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80" i="43"/>
  <c r="D115" i="43" l="1"/>
  <c r="B115" i="43" l="1"/>
  <c r="B95" i="43" l="1"/>
  <c r="E95" i="43" l="1"/>
  <c r="E76" i="43"/>
  <c r="F100" i="42"/>
  <c r="E100" i="42"/>
  <c r="D100" i="42"/>
  <c r="C100" i="42"/>
  <c r="B100" i="42"/>
  <c r="G99" i="42"/>
  <c r="G98" i="42"/>
  <c r="G97" i="42"/>
  <c r="G96" i="42"/>
  <c r="G95" i="42"/>
  <c r="G94" i="42"/>
  <c r="G93" i="42"/>
  <c r="G92" i="42"/>
  <c r="G91" i="42"/>
  <c r="G90" i="42"/>
  <c r="G89" i="42"/>
  <c r="G88" i="42"/>
  <c r="G87" i="42"/>
  <c r="G86" i="42"/>
  <c r="G85" i="42"/>
  <c r="C98" i="41"/>
  <c r="B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G100" i="42" l="1"/>
  <c r="D98" i="41"/>
  <c r="F119" i="42" l="1"/>
  <c r="E119" i="42"/>
  <c r="G105" i="42"/>
  <c r="G106" i="42"/>
  <c r="G107" i="42"/>
  <c r="G108" i="42"/>
  <c r="G109" i="42"/>
  <c r="G110" i="42"/>
  <c r="G111" i="42"/>
  <c r="G112" i="42"/>
  <c r="G113" i="42"/>
  <c r="G114" i="42"/>
  <c r="G115" i="42"/>
  <c r="G116" i="42"/>
  <c r="G117" i="42"/>
  <c r="G118" i="42"/>
  <c r="G104" i="42"/>
  <c r="D119" i="42"/>
  <c r="C119" i="42"/>
  <c r="B119" i="42"/>
  <c r="C56" i="12" l="1"/>
  <c r="E56" i="12"/>
  <c r="B56" i="12"/>
  <c r="D56" i="12"/>
  <c r="G119" i="42"/>
  <c r="I23" i="3"/>
  <c r="I22" i="3"/>
  <c r="I18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40" i="12" l="1"/>
  <c r="D40" i="12" l="1"/>
  <c r="E40" i="12" l="1"/>
</calcChain>
</file>

<file path=xl/sharedStrings.xml><?xml version="1.0" encoding="utf-8"?>
<sst xmlns="http://schemas.openxmlformats.org/spreadsheetml/2006/main" count="489" uniqueCount="48">
  <si>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</si>
  <si>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</si>
  <si>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</si>
  <si>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</si>
  <si>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</si>
  <si>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</si>
  <si>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</si>
  <si>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</si>
  <si>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</si>
  <si>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</si>
  <si>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</si>
  <si>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</si>
  <si>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</si>
  <si>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</si>
  <si>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</si>
  <si>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</si>
  <si>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</si>
  <si>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</si>
  <si>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</si>
  <si>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</si>
  <si>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</si>
  <si>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</si>
  <si>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</si>
  <si>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</si>
  <si>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</si>
  <si>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</si>
  <si>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</si>
  <si>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</si>
  <si>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</si>
  <si>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</si>
  <si>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CTE</t>
  </si>
  <si>
    <t>Fall 2017</t>
  </si>
  <si>
    <t>Fall 2016</t>
  </si>
  <si>
    <t>General Studies</t>
  </si>
  <si>
    <t>No POS</t>
  </si>
  <si>
    <t>Two or More Programs</t>
  </si>
  <si>
    <t>Fall 2018</t>
  </si>
  <si>
    <t>Hours</t>
  </si>
  <si>
    <t>FT(%)</t>
  </si>
  <si>
    <t>PT(%)</t>
  </si>
  <si>
    <t>Change (%)</t>
  </si>
  <si>
    <t>TABLE A-3: SUMMARY OF FALL SEMESTER HOURS BY COLLEGE</t>
  </si>
  <si>
    <t>Transfer Major College Parallel</t>
  </si>
  <si>
    <t>Fall 2019</t>
  </si>
  <si>
    <t>General College Parallel</t>
  </si>
  <si>
    <t>Fall 2020</t>
  </si>
  <si>
    <t>Fall 2021</t>
  </si>
  <si>
    <t>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</si>
</sst>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64" fontId="0" fillId="0" borderId="0" xfId="0" applyNumberFormat="1"/>
    <xf numFmtId="1" fontId="0" fillId="0" borderId="0" xfId="0" applyNumberFormat="1"/>
    <xf numFmtId="0" fontId="8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opLeftCell="B1" zoomScaleNormal="100" workbookViewId="0">
      <selection activeCell="J22" sqref="J22"/>
    </sheetView>
  </sheetViews>
  <sheetFormatPr defaultColWidth="9.1796875" defaultRowHeight="12.5"/>
  <cols>
    <col min="1" max="1" width="7.7265625" style="20" customWidth="1"/>
    <col min="2" max="4" width="7.7265625" style="19" customWidth="1"/>
    <col min="5" max="5" width="7.7265625" style="14" customWidth="1"/>
    <col min="6" max="11" width="7.7265625" style="8" customWidth="1"/>
    <col min="12" max="12" width="8" style="8" bestFit="1" customWidth="1"/>
    <col min="13" max="16384" width="9.1796875" style="8"/>
  </cols>
  <sheetData>
    <row r="1" spans="1:12" ht="1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4.5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3">
        <v>1965</v>
      </c>
      <c r="B4" s="34">
        <v>9110</v>
      </c>
      <c r="C4" s="34">
        <v>8269</v>
      </c>
      <c r="D4" s="34">
        <f t="shared" ref="D4:D13" si="0">B4-C4</f>
        <v>841</v>
      </c>
      <c r="E4" s="35">
        <v>1985</v>
      </c>
      <c r="F4" s="34">
        <v>40858</v>
      </c>
      <c r="G4" s="34">
        <v>25667</v>
      </c>
      <c r="H4" s="34">
        <f t="shared" ref="H4:H23" si="1">F4-G4</f>
        <v>15191</v>
      </c>
      <c r="I4" s="35">
        <v>2005</v>
      </c>
      <c r="J4" s="34">
        <v>82499</v>
      </c>
      <c r="K4" s="34">
        <v>41435</v>
      </c>
      <c r="L4" s="34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3">
        <v>1967</v>
      </c>
      <c r="B6" s="34">
        <v>15411</v>
      </c>
      <c r="C6" s="34">
        <v>13667</v>
      </c>
      <c r="D6" s="34">
        <f t="shared" si="0"/>
        <v>1744</v>
      </c>
      <c r="E6" s="35">
        <v>1987</v>
      </c>
      <c r="F6" s="34">
        <v>44703</v>
      </c>
      <c r="G6" s="34">
        <v>26571</v>
      </c>
      <c r="H6" s="34">
        <f t="shared" si="1"/>
        <v>18132</v>
      </c>
      <c r="I6" s="36">
        <f t="shared" si="3"/>
        <v>2007</v>
      </c>
      <c r="J6" s="34">
        <v>87072</v>
      </c>
      <c r="K6" s="34">
        <v>42307</v>
      </c>
      <c r="L6" s="34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3">
        <v>1969</v>
      </c>
      <c r="B8" s="34">
        <v>18427</v>
      </c>
      <c r="C8" s="34">
        <v>16831</v>
      </c>
      <c r="D8" s="34">
        <f t="shared" si="0"/>
        <v>1596</v>
      </c>
      <c r="E8" s="35">
        <v>1989</v>
      </c>
      <c r="F8" s="34">
        <v>49351</v>
      </c>
      <c r="G8" s="34">
        <v>28614</v>
      </c>
      <c r="H8" s="34">
        <f t="shared" si="1"/>
        <v>20737</v>
      </c>
      <c r="I8" s="36">
        <f t="shared" si="3"/>
        <v>2009</v>
      </c>
      <c r="J8" s="34">
        <v>100736</v>
      </c>
      <c r="K8" s="34">
        <v>50683</v>
      </c>
      <c r="L8" s="34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3">
        <v>1971</v>
      </c>
      <c r="B10" s="34">
        <v>20844</v>
      </c>
      <c r="C10" s="34">
        <v>18309</v>
      </c>
      <c r="D10" s="34">
        <f t="shared" si="0"/>
        <v>2535</v>
      </c>
      <c r="E10" s="35">
        <v>1991</v>
      </c>
      <c r="F10" s="34">
        <v>54160</v>
      </c>
      <c r="G10" s="34">
        <v>30095</v>
      </c>
      <c r="H10" s="34">
        <f t="shared" si="1"/>
        <v>24065</v>
      </c>
      <c r="I10" s="36">
        <f t="shared" si="3"/>
        <v>2011</v>
      </c>
      <c r="J10" s="34">
        <v>105975</v>
      </c>
      <c r="K10" s="34">
        <v>51107</v>
      </c>
      <c r="L10" s="34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3">
        <v>1973</v>
      </c>
      <c r="B12" s="34">
        <v>25452</v>
      </c>
      <c r="C12" s="34">
        <v>20952</v>
      </c>
      <c r="D12" s="34">
        <f t="shared" si="0"/>
        <v>4500</v>
      </c>
      <c r="E12" s="35">
        <v>1993</v>
      </c>
      <c r="F12" s="34">
        <v>58173</v>
      </c>
      <c r="G12" s="34">
        <v>31711</v>
      </c>
      <c r="H12" s="34">
        <f t="shared" si="1"/>
        <v>26462</v>
      </c>
      <c r="I12" s="36">
        <f t="shared" si="3"/>
        <v>2013</v>
      </c>
      <c r="J12" s="37">
        <v>94234</v>
      </c>
      <c r="K12" s="37">
        <v>42186</v>
      </c>
      <c r="L12" s="34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3">
        <v>1975</v>
      </c>
      <c r="B14" s="34">
        <v>32792</v>
      </c>
      <c r="C14" s="34">
        <v>24324</v>
      </c>
      <c r="D14" s="34">
        <f t="shared" ref="D14:D23" si="4">B14-C14</f>
        <v>8468</v>
      </c>
      <c r="E14" s="35">
        <v>1995</v>
      </c>
      <c r="F14" s="34">
        <v>59111</v>
      </c>
      <c r="G14" s="34">
        <v>31417</v>
      </c>
      <c r="H14" s="34">
        <f t="shared" si="1"/>
        <v>27694</v>
      </c>
      <c r="I14" s="36">
        <f t="shared" si="3"/>
        <v>2015</v>
      </c>
      <c r="J14" s="37">
        <v>93074</v>
      </c>
      <c r="K14" s="37">
        <v>37580</v>
      </c>
      <c r="L14" s="34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3">
        <v>1977</v>
      </c>
      <c r="B16" s="34">
        <v>32477</v>
      </c>
      <c r="C16" s="34">
        <v>22888</v>
      </c>
      <c r="D16" s="34">
        <f t="shared" si="4"/>
        <v>9589</v>
      </c>
      <c r="E16" s="35">
        <v>1997</v>
      </c>
      <c r="F16" s="34">
        <v>60620</v>
      </c>
      <c r="G16" s="34">
        <v>32889</v>
      </c>
      <c r="H16" s="34">
        <f t="shared" si="1"/>
        <v>27731</v>
      </c>
      <c r="I16" s="36">
        <v>2017</v>
      </c>
      <c r="J16" s="37">
        <v>90531</v>
      </c>
      <c r="K16" s="37">
        <v>34195</v>
      </c>
      <c r="L16" s="34">
        <f t="shared" ref="L16:L23" si="5">IF(J16-K16=0," ",J16-K16)</f>
        <v>56336</v>
      </c>
    </row>
    <row r="17" spans="1:1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2">
      <c r="A18" s="33">
        <v>1979</v>
      </c>
      <c r="B18" s="34">
        <v>34051</v>
      </c>
      <c r="C18" s="34">
        <v>22610</v>
      </c>
      <c r="D18" s="34">
        <f t="shared" si="4"/>
        <v>11441</v>
      </c>
      <c r="E18" s="35">
        <v>1999</v>
      </c>
      <c r="F18" s="34">
        <v>63809</v>
      </c>
      <c r="G18" s="34">
        <v>33283</v>
      </c>
      <c r="H18" s="34">
        <f t="shared" si="1"/>
        <v>30526</v>
      </c>
      <c r="I18" s="36">
        <f t="shared" si="3"/>
        <v>2019</v>
      </c>
      <c r="J18" s="37">
        <v>88375</v>
      </c>
      <c r="K18" s="37">
        <v>31580</v>
      </c>
      <c r="L18" s="34">
        <f t="shared" si="5"/>
        <v>56795</v>
      </c>
    </row>
    <row r="19" spans="1:1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>
        <v>2020</v>
      </c>
      <c r="J19" s="21">
        <v>83109</v>
      </c>
      <c r="K19" s="21">
        <v>29236</v>
      </c>
      <c r="L19" s="6">
        <f t="shared" si="5"/>
        <v>53873</v>
      </c>
    </row>
    <row r="20" spans="1:12">
      <c r="A20" s="33">
        <v>1981</v>
      </c>
      <c r="B20" s="34">
        <v>38900</v>
      </c>
      <c r="C20" s="34">
        <v>25416</v>
      </c>
      <c r="D20" s="34">
        <f t="shared" si="4"/>
        <v>13484</v>
      </c>
      <c r="E20" s="35">
        <v>2001</v>
      </c>
      <c r="F20" s="34">
        <v>68790</v>
      </c>
      <c r="G20" s="34">
        <v>35857</v>
      </c>
      <c r="H20" s="34">
        <f t="shared" si="1"/>
        <v>32933</v>
      </c>
      <c r="I20" s="36">
        <v>2021</v>
      </c>
      <c r="J20" s="37">
        <v>81749</v>
      </c>
      <c r="K20" s="37">
        <v>28549</v>
      </c>
      <c r="L20" s="34">
        <f t="shared" si="5"/>
        <v>53200</v>
      </c>
    </row>
    <row r="21" spans="1:1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>
        <v>2022</v>
      </c>
      <c r="J21" s="21">
        <v>82251</v>
      </c>
      <c r="K21" s="21">
        <v>28077</v>
      </c>
      <c r="L21" s="6">
        <f t="shared" si="5"/>
        <v>54174</v>
      </c>
    </row>
    <row r="22" spans="1:12">
      <c r="A22" s="33">
        <v>1983</v>
      </c>
      <c r="B22" s="34">
        <v>41820</v>
      </c>
      <c r="C22" s="34">
        <v>26957</v>
      </c>
      <c r="D22" s="34">
        <f t="shared" si="4"/>
        <v>14863</v>
      </c>
      <c r="E22" s="35">
        <v>2003</v>
      </c>
      <c r="F22" s="34">
        <v>78281</v>
      </c>
      <c r="G22" s="34">
        <v>41028</v>
      </c>
      <c r="H22" s="34">
        <f t="shared" si="1"/>
        <v>37253</v>
      </c>
      <c r="I22" s="36" t="str">
        <f t="shared" si="3"/>
        <v/>
      </c>
      <c r="J22" s="37"/>
      <c r="K22" s="37"/>
      <c r="L22" s="34" t="str">
        <f t="shared" si="5"/>
        <v xml:space="preserve"> </v>
      </c>
    </row>
    <row r="23" spans="1:1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>
      <c r="A25" s="29"/>
      <c r="B25" s="30"/>
      <c r="C25" s="30"/>
      <c r="D25" s="30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opLeftCell="A25" zoomScaleNormal="100" workbookViewId="0">
      <selection activeCell="F41" sqref="F41"/>
    </sheetView>
  </sheetViews>
  <sheetFormatPr defaultRowHeight="14.5"/>
  <cols>
    <col min="1" max="1" width="15" bestFit="1" customWidth="1"/>
    <col min="2" max="2" width="8.54296875" customWidth="1"/>
    <col min="3" max="4" width="8.81640625" bestFit="1" customWidth="1"/>
    <col min="5" max="5" width="7.453125" bestFit="1" customWidth="1"/>
    <col min="6" max="6" width="7.54296875" customWidth="1"/>
  </cols>
  <sheetData>
    <row r="1" spans="1:6">
      <c r="A1" s="31" t="s">
        <v>5</v>
      </c>
      <c r="B1" s="31"/>
      <c r="C1" s="31"/>
      <c r="D1" s="31"/>
      <c r="E1" s="31"/>
      <c r="F1" s="31"/>
    </row>
    <row r="2" spans="1:6">
      <c r="A2" s="4" t="s">
        <v>6</v>
      </c>
      <c r="B2" s="4" t="s">
        <v>36</v>
      </c>
      <c r="C2" s="4" t="s">
        <v>43</v>
      </c>
      <c r="D2" s="4" t="s">
        <v>45</v>
      </c>
      <c r="E2" s="4" t="s">
        <v>46</v>
      </c>
      <c r="F2" s="4" t="s">
        <v>47</v>
      </c>
    </row>
    <row r="3" spans="1:6">
      <c r="A3" s="38" t="s">
        <v>7</v>
      </c>
      <c r="B3" s="39">
        <v>4418</v>
      </c>
      <c r="C3" s="39">
        <v>4410</v>
      </c>
      <c r="D3" s="39">
        <v>4167</v>
      </c>
      <c r="E3" s="39">
        <v>4163</v>
      </c>
      <c r="F3" s="39">
        <v>4304</v>
      </c>
    </row>
    <row r="4" spans="1:6">
      <c r="A4" s="2" t="s">
        <v>8</v>
      </c>
      <c r="B4" s="3">
        <v>2995</v>
      </c>
      <c r="C4" s="3">
        <v>2894</v>
      </c>
      <c r="D4" s="3">
        <v>2681</v>
      </c>
      <c r="E4" s="3">
        <v>2482</v>
      </c>
      <c r="F4" s="3">
        <v>2479</v>
      </c>
    </row>
    <row r="5" spans="1:6">
      <c r="A5" s="38" t="s">
        <v>9</v>
      </c>
      <c r="B5" s="39">
        <v>2120</v>
      </c>
      <c r="C5" s="39">
        <v>2069</v>
      </c>
      <c r="D5" s="39">
        <v>1833</v>
      </c>
      <c r="E5" s="39">
        <v>1833</v>
      </c>
      <c r="F5" s="39">
        <v>1988</v>
      </c>
    </row>
    <row r="6" spans="1:6">
      <c r="A6" s="2" t="s">
        <v>10</v>
      </c>
      <c r="B6" s="3">
        <v>1747</v>
      </c>
      <c r="C6" s="3">
        <v>1773</v>
      </c>
      <c r="D6" s="3">
        <v>1670</v>
      </c>
      <c r="E6" s="3">
        <v>1706</v>
      </c>
      <c r="F6" s="3">
        <v>1798</v>
      </c>
    </row>
    <row r="7" spans="1:6">
      <c r="A7" s="38" t="s">
        <v>11</v>
      </c>
      <c r="B7" s="39">
        <v>5350</v>
      </c>
      <c r="C7" s="39">
        <v>4998</v>
      </c>
      <c r="D7" s="39">
        <v>4561</v>
      </c>
      <c r="E7" s="39">
        <v>5009</v>
      </c>
      <c r="F7" s="39">
        <v>5058</v>
      </c>
    </row>
    <row r="8" spans="1:6" ht="15" customHeight="1">
      <c r="A8" s="2" t="s">
        <v>12</v>
      </c>
      <c r="B8" s="3">
        <v>2754</v>
      </c>
      <c r="C8" s="3">
        <v>2708</v>
      </c>
      <c r="D8" s="3">
        <v>2557</v>
      </c>
      <c r="E8" s="3">
        <v>2486</v>
      </c>
      <c r="F8" s="3">
        <v>2442</v>
      </c>
    </row>
    <row r="9" spans="1:6">
      <c r="A9" s="38" t="s">
        <v>13</v>
      </c>
      <c r="B9" s="39">
        <v>5234</v>
      </c>
      <c r="C9" s="39">
        <v>5112</v>
      </c>
      <c r="D9" s="39">
        <v>5042</v>
      </c>
      <c r="E9" s="39">
        <v>5085</v>
      </c>
      <c r="F9" s="39">
        <v>4787</v>
      </c>
    </row>
    <row r="10" spans="1:6">
      <c r="A10" s="2" t="s">
        <v>14</v>
      </c>
      <c r="B10" s="3">
        <v>7771</v>
      </c>
      <c r="C10" s="3">
        <v>8002</v>
      </c>
      <c r="D10" s="3">
        <v>7081</v>
      </c>
      <c r="E10" s="3">
        <v>7460</v>
      </c>
      <c r="F10" s="3">
        <v>7145</v>
      </c>
    </row>
    <row r="11" spans="1:6">
      <c r="A11" s="38" t="s">
        <v>15</v>
      </c>
      <c r="B11" s="39">
        <v>14322</v>
      </c>
      <c r="C11" s="39">
        <v>14182</v>
      </c>
      <c r="D11" s="39">
        <v>12280</v>
      </c>
      <c r="E11" s="39">
        <v>12607</v>
      </c>
      <c r="F11" s="39">
        <v>12414</v>
      </c>
    </row>
    <row r="12" spans="1:6">
      <c r="A12" s="2" t="s">
        <v>16</v>
      </c>
      <c r="B12" s="3">
        <v>23474</v>
      </c>
      <c r="C12" s="3">
        <v>23258</v>
      </c>
      <c r="D12" s="3">
        <v>23051</v>
      </c>
      <c r="E12" s="3">
        <v>20536</v>
      </c>
      <c r="F12" s="3">
        <v>21637</v>
      </c>
    </row>
    <row r="13" spans="1:6">
      <c r="A13" s="38" t="s">
        <v>17</v>
      </c>
      <c r="B13" s="39">
        <v>5673</v>
      </c>
      <c r="C13" s="39">
        <v>5976</v>
      </c>
      <c r="D13" s="39">
        <v>5360</v>
      </c>
      <c r="E13" s="39">
        <v>5450</v>
      </c>
      <c r="F13" s="39">
        <v>5151</v>
      </c>
    </row>
    <row r="14" spans="1:6">
      <c r="A14" s="2" t="s">
        <v>18</v>
      </c>
      <c r="B14" s="3">
        <v>6023</v>
      </c>
      <c r="C14" s="3">
        <v>5322</v>
      </c>
      <c r="D14" s="3">
        <v>5784</v>
      </c>
      <c r="E14" s="3">
        <v>5684</v>
      </c>
      <c r="F14" s="3">
        <v>5630</v>
      </c>
    </row>
    <row r="15" spans="1:6">
      <c r="A15" s="38" t="s">
        <v>19</v>
      </c>
      <c r="B15" s="39">
        <v>1547</v>
      </c>
      <c r="C15" s="39">
        <v>1581</v>
      </c>
      <c r="D15" s="39">
        <v>1503</v>
      </c>
      <c r="E15" s="39">
        <v>1542</v>
      </c>
      <c r="F15" s="39">
        <v>1581</v>
      </c>
    </row>
    <row r="16" spans="1:6">
      <c r="A16" s="2" t="s">
        <v>20</v>
      </c>
      <c r="B16" s="3">
        <v>3918</v>
      </c>
      <c r="C16" s="3">
        <v>3612</v>
      </c>
      <c r="D16" s="3">
        <v>3279</v>
      </c>
      <c r="E16" s="3">
        <v>3385</v>
      </c>
      <c r="F16" s="3">
        <v>3361</v>
      </c>
    </row>
    <row r="17" spans="1:6">
      <c r="A17" s="38" t="s">
        <v>21</v>
      </c>
      <c r="B17" s="39">
        <v>2548</v>
      </c>
      <c r="C17" s="39">
        <v>2478</v>
      </c>
      <c r="D17" s="39">
        <v>2260</v>
      </c>
      <c r="E17" s="39">
        <v>2321</v>
      </c>
      <c r="F17" s="39">
        <v>2476</v>
      </c>
    </row>
    <row r="18" spans="1:6">
      <c r="A18" s="4" t="s">
        <v>2</v>
      </c>
      <c r="B18" s="5">
        <f t="shared" ref="B18:E18" si="0">SUM(B3:B17)</f>
        <v>89894</v>
      </c>
      <c r="C18" s="5">
        <f t="shared" si="0"/>
        <v>88375</v>
      </c>
      <c r="D18" s="5">
        <f t="shared" si="0"/>
        <v>83109</v>
      </c>
      <c r="E18" s="5">
        <f t="shared" si="0"/>
        <v>81749</v>
      </c>
      <c r="F18" s="5">
        <f t="shared" ref="F18" si="1">SUM(F3:F17)</f>
        <v>82251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1" t="s">
        <v>22</v>
      </c>
      <c r="B20" s="31"/>
      <c r="C20" s="31"/>
      <c r="D20" s="31"/>
      <c r="E20" s="31"/>
      <c r="F20" s="31"/>
    </row>
    <row r="21" spans="1:6">
      <c r="A21" s="4" t="s">
        <v>6</v>
      </c>
      <c r="B21" s="4" t="str">
        <f>B2</f>
        <v>Fall 2018</v>
      </c>
      <c r="C21" s="4" t="str">
        <f>C2</f>
        <v>Fall 2019</v>
      </c>
      <c r="D21" s="4" t="str">
        <f>D2</f>
        <v>Fall 2020</v>
      </c>
      <c r="E21" s="4" t="s">
        <v>46</v>
      </c>
      <c r="F21" s="4" t="s">
        <v>47</v>
      </c>
    </row>
    <row r="22" spans="1:6">
      <c r="A22" s="38" t="s">
        <v>7</v>
      </c>
      <c r="B22" s="39">
        <v>34220.5</v>
      </c>
      <c r="C22" s="39">
        <v>33925</v>
      </c>
      <c r="D22" s="39">
        <v>31697</v>
      </c>
      <c r="E22" s="39">
        <v>31923.25</v>
      </c>
      <c r="F22" s="39">
        <v>31591.75</v>
      </c>
    </row>
    <row r="23" spans="1:6">
      <c r="A23" s="2" t="s">
        <v>8</v>
      </c>
      <c r="B23" s="3">
        <v>28953</v>
      </c>
      <c r="C23" s="3">
        <v>28110</v>
      </c>
      <c r="D23" s="3">
        <v>25745</v>
      </c>
      <c r="E23" s="3">
        <v>23793</v>
      </c>
      <c r="F23" s="3">
        <v>23635.5</v>
      </c>
    </row>
    <row r="24" spans="1:6">
      <c r="A24" s="38" t="s">
        <v>9</v>
      </c>
      <c r="B24" s="39">
        <v>21173</v>
      </c>
      <c r="C24" s="39">
        <v>19922</v>
      </c>
      <c r="D24" s="39">
        <v>17513</v>
      </c>
      <c r="E24" s="39">
        <v>17339</v>
      </c>
      <c r="F24" s="39">
        <v>18919</v>
      </c>
    </row>
    <row r="25" spans="1:6">
      <c r="A25" s="2" t="s">
        <v>10</v>
      </c>
      <c r="B25" s="3">
        <v>14604.5</v>
      </c>
      <c r="C25" s="3">
        <v>15179</v>
      </c>
      <c r="D25" s="3">
        <v>14675</v>
      </c>
      <c r="E25" s="3">
        <v>14535.5</v>
      </c>
      <c r="F25" s="3">
        <v>15150</v>
      </c>
    </row>
    <row r="26" spans="1:6">
      <c r="A26" s="38" t="s">
        <v>11</v>
      </c>
      <c r="B26" s="39">
        <v>52723.5</v>
      </c>
      <c r="C26" s="39">
        <v>51009.5</v>
      </c>
      <c r="D26" s="39">
        <v>46285</v>
      </c>
      <c r="E26" s="39">
        <v>50511.5</v>
      </c>
      <c r="F26" s="39">
        <v>51257.5</v>
      </c>
    </row>
    <row r="27" spans="1:6">
      <c r="A27" s="2" t="s">
        <v>12</v>
      </c>
      <c r="B27" s="3">
        <v>27048</v>
      </c>
      <c r="C27" s="3">
        <v>26599.5</v>
      </c>
      <c r="D27" s="3">
        <v>25150</v>
      </c>
      <c r="E27" s="3">
        <v>24852.5</v>
      </c>
      <c r="F27" s="3">
        <v>24677</v>
      </c>
    </row>
    <row r="28" spans="1:6">
      <c r="A28" s="38" t="s">
        <v>13</v>
      </c>
      <c r="B28" s="39">
        <v>48803</v>
      </c>
      <c r="C28" s="39">
        <v>46501</v>
      </c>
      <c r="D28" s="39">
        <v>45311</v>
      </c>
      <c r="E28" s="39">
        <v>44980</v>
      </c>
      <c r="F28" s="39">
        <v>42700.5</v>
      </c>
    </row>
    <row r="29" spans="1:6">
      <c r="A29" s="2" t="s">
        <v>14</v>
      </c>
      <c r="B29" s="3">
        <v>61736</v>
      </c>
      <c r="C29" s="3">
        <v>61765</v>
      </c>
      <c r="D29" s="3">
        <v>58567</v>
      </c>
      <c r="E29" s="3">
        <v>57201.75</v>
      </c>
      <c r="F29" s="3">
        <v>55329</v>
      </c>
    </row>
    <row r="30" spans="1:6">
      <c r="A30" s="38" t="s">
        <v>15</v>
      </c>
      <c r="B30" s="39">
        <v>127010</v>
      </c>
      <c r="C30" s="39">
        <v>124619</v>
      </c>
      <c r="D30" s="39">
        <v>107790.5</v>
      </c>
      <c r="E30" s="39">
        <v>108482</v>
      </c>
      <c r="F30" s="39">
        <v>105506</v>
      </c>
    </row>
    <row r="31" spans="1:6">
      <c r="A31" s="2" t="s">
        <v>16</v>
      </c>
      <c r="B31" s="3">
        <v>182697</v>
      </c>
      <c r="C31" s="3">
        <v>178597</v>
      </c>
      <c r="D31" s="3">
        <v>171644</v>
      </c>
      <c r="E31" s="3">
        <v>156393</v>
      </c>
      <c r="F31" s="3">
        <v>159835</v>
      </c>
    </row>
    <row r="32" spans="1:6">
      <c r="A32" s="38" t="s">
        <v>17</v>
      </c>
      <c r="B32" s="39">
        <v>47002</v>
      </c>
      <c r="C32" s="39">
        <v>47964</v>
      </c>
      <c r="D32" s="39">
        <v>45021</v>
      </c>
      <c r="E32" s="39">
        <v>45839</v>
      </c>
      <c r="F32" s="39">
        <v>42785</v>
      </c>
    </row>
    <row r="33" spans="1:7">
      <c r="A33" s="2" t="s">
        <v>18</v>
      </c>
      <c r="B33" s="3">
        <v>58240</v>
      </c>
      <c r="C33" s="3">
        <v>54002</v>
      </c>
      <c r="D33" s="3">
        <v>54874</v>
      </c>
      <c r="E33" s="3">
        <v>54675.5</v>
      </c>
      <c r="F33" s="3">
        <v>53485.5</v>
      </c>
      <c r="G33" s="1"/>
    </row>
    <row r="34" spans="1:7">
      <c r="A34" s="38" t="s">
        <v>19</v>
      </c>
      <c r="B34" s="39">
        <v>14837</v>
      </c>
      <c r="C34" s="39">
        <v>14531</v>
      </c>
      <c r="D34" s="39">
        <v>13781</v>
      </c>
      <c r="E34" s="39">
        <v>13978</v>
      </c>
      <c r="F34" s="39">
        <v>14637</v>
      </c>
      <c r="G34" s="1"/>
    </row>
    <row r="35" spans="1:7">
      <c r="A35" s="2" t="s">
        <v>20</v>
      </c>
      <c r="B35" s="3">
        <v>29183.5</v>
      </c>
      <c r="C35" s="3">
        <v>27195.5</v>
      </c>
      <c r="D35" s="3">
        <v>24984.5</v>
      </c>
      <c r="E35" s="3">
        <v>25379</v>
      </c>
      <c r="F35" s="3">
        <v>24884</v>
      </c>
      <c r="G35" s="1"/>
    </row>
    <row r="36" spans="1:7">
      <c r="A36" s="38" t="s">
        <v>21</v>
      </c>
      <c r="B36" s="39">
        <v>24532.5</v>
      </c>
      <c r="C36" s="39">
        <v>24204</v>
      </c>
      <c r="D36" s="39">
        <v>22228.5</v>
      </c>
      <c r="E36" s="39">
        <v>22472.5</v>
      </c>
      <c r="F36" s="39">
        <v>24021.5</v>
      </c>
      <c r="G36" s="1"/>
    </row>
    <row r="37" spans="1:7">
      <c r="A37" s="4" t="s">
        <v>2</v>
      </c>
      <c r="B37" s="5">
        <f t="shared" ref="B37:E37" si="2">SUM(B22:B36)</f>
        <v>772763.5</v>
      </c>
      <c r="C37" s="5">
        <f t="shared" si="2"/>
        <v>754123.5</v>
      </c>
      <c r="D37" s="5">
        <f t="shared" si="2"/>
        <v>705266.5</v>
      </c>
      <c r="E37" s="5">
        <f t="shared" si="2"/>
        <v>692355.5</v>
      </c>
      <c r="F37" s="5">
        <f t="shared" ref="F37" si="3">SUM(F22:F36)</f>
        <v>688414.25</v>
      </c>
      <c r="G37" s="16"/>
    </row>
    <row r="38" spans="1:7" s="1" customFormat="1"/>
    <row r="39" spans="1:7">
      <c r="A39" s="31" t="s">
        <v>23</v>
      </c>
      <c r="B39" s="31"/>
      <c r="C39" s="31"/>
      <c r="D39" s="31"/>
      <c r="E39" s="31"/>
      <c r="F39" s="31"/>
      <c r="G39" s="1"/>
    </row>
    <row r="40" spans="1:7">
      <c r="A40" s="4" t="s">
        <v>6</v>
      </c>
      <c r="B40" s="4" t="str">
        <f>B2</f>
        <v>Fall 2018</v>
      </c>
      <c r="C40" s="4" t="str">
        <f>C2</f>
        <v>Fall 2019</v>
      </c>
      <c r="D40" s="4" t="str">
        <f>D2</f>
        <v>Fall 2020</v>
      </c>
      <c r="E40" s="4" t="str">
        <f>E2</f>
        <v>Fall 2021</v>
      </c>
      <c r="F40" s="4" t="str">
        <f>F21</f>
        <v>Fall 2022</v>
      </c>
      <c r="G40" s="1"/>
    </row>
    <row r="41" spans="1:7">
      <c r="A41" s="38" t="s">
        <v>7</v>
      </c>
      <c r="B41" s="42">
        <f t="shared" ref="B41:D41" si="4">B22/B3</f>
        <v>7.7456994114984159</v>
      </c>
      <c r="C41" s="42">
        <f t="shared" si="4"/>
        <v>7.6927437641723353</v>
      </c>
      <c r="D41" s="42">
        <f t="shared" si="4"/>
        <v>7.6066714662826973</v>
      </c>
      <c r="E41" s="42">
        <v>7.6066714662826973</v>
      </c>
      <c r="F41" s="42">
        <f>F22/F3</f>
        <v>7.3400906133829</v>
      </c>
      <c r="G41" s="1"/>
    </row>
    <row r="42" spans="1:7">
      <c r="A42" s="2" t="s">
        <v>8</v>
      </c>
      <c r="B42" s="43">
        <f t="shared" ref="B42:D42" si="5">B23/B4</f>
        <v>9.6671118530884801</v>
      </c>
      <c r="C42" s="43">
        <f t="shared" si="5"/>
        <v>9.7131997235659995</v>
      </c>
      <c r="D42" s="43">
        <f t="shared" si="5"/>
        <v>9.6027601641178659</v>
      </c>
      <c r="E42" s="43">
        <v>9.6027601641178659</v>
      </c>
      <c r="F42" s="43">
        <f t="shared" ref="F42:F56" si="6">F23/F4</f>
        <v>9.5342880193626467</v>
      </c>
      <c r="G42" s="1"/>
    </row>
    <row r="43" spans="1:7">
      <c r="A43" s="38" t="s">
        <v>9</v>
      </c>
      <c r="B43" s="42">
        <f t="shared" ref="B43:D43" si="7">B24/B5</f>
        <v>9.9872641509433961</v>
      </c>
      <c r="C43" s="42">
        <f t="shared" si="7"/>
        <v>9.6288061865635566</v>
      </c>
      <c r="D43" s="42">
        <f t="shared" si="7"/>
        <v>9.5542825968357885</v>
      </c>
      <c r="E43" s="42">
        <v>9.5542825968357885</v>
      </c>
      <c r="F43" s="42">
        <f t="shared" si="6"/>
        <v>9.5165995975855129</v>
      </c>
      <c r="G43" s="1"/>
    </row>
    <row r="44" spans="1:7">
      <c r="A44" s="2" t="s">
        <v>10</v>
      </c>
      <c r="B44" s="43">
        <f t="shared" ref="B44:D44" si="8">B25/B6</f>
        <v>8.3597595878649109</v>
      </c>
      <c r="C44" s="43">
        <f t="shared" si="8"/>
        <v>8.561195713479977</v>
      </c>
      <c r="D44" s="43">
        <f t="shared" si="8"/>
        <v>8.7874251497005993</v>
      </c>
      <c r="E44" s="43">
        <v>8.7874251497005993</v>
      </c>
      <c r="F44" s="43">
        <f t="shared" si="6"/>
        <v>8.4260289210233594</v>
      </c>
      <c r="G44" s="1"/>
    </row>
    <row r="45" spans="1:7">
      <c r="A45" s="38" t="s">
        <v>11</v>
      </c>
      <c r="B45" s="42">
        <f t="shared" ref="B45:D45" si="9">B26/B7</f>
        <v>9.8548598130841114</v>
      </c>
      <c r="C45" s="42">
        <f t="shared" si="9"/>
        <v>10.205982392957182</v>
      </c>
      <c r="D45" s="42">
        <f t="shared" si="9"/>
        <v>10.147993860995395</v>
      </c>
      <c r="E45" s="42">
        <v>10.147993860995395</v>
      </c>
      <c r="F45" s="42">
        <f t="shared" si="6"/>
        <v>10.133946223803875</v>
      </c>
      <c r="G45" s="1"/>
    </row>
    <row r="46" spans="1:7">
      <c r="A46" s="2" t="s">
        <v>12</v>
      </c>
      <c r="B46" s="43">
        <f t="shared" ref="B46:D46" si="10">B27/B8</f>
        <v>9.8213507625272332</v>
      </c>
      <c r="C46" s="43">
        <f t="shared" si="10"/>
        <v>9.8225627769571648</v>
      </c>
      <c r="D46" s="43">
        <f t="shared" si="10"/>
        <v>9.8357450136879159</v>
      </c>
      <c r="E46" s="43">
        <v>9.8357450136879159</v>
      </c>
      <c r="F46" s="43">
        <f t="shared" si="6"/>
        <v>10.105241605241606</v>
      </c>
      <c r="G46" s="1"/>
    </row>
    <row r="47" spans="1:7">
      <c r="A47" s="38" t="s">
        <v>13</v>
      </c>
      <c r="B47" s="42">
        <f t="shared" ref="B47:D47" si="11">B28/B9</f>
        <v>9.3242262132212463</v>
      </c>
      <c r="C47" s="42">
        <f t="shared" si="11"/>
        <v>9.0964397496087646</v>
      </c>
      <c r="D47" s="42">
        <f t="shared" si="11"/>
        <v>8.9867116223720753</v>
      </c>
      <c r="E47" s="42">
        <v>8.9867116223720753</v>
      </c>
      <c r="F47" s="42">
        <f t="shared" si="6"/>
        <v>8.9200960935867979</v>
      </c>
      <c r="G47" s="1"/>
    </row>
    <row r="48" spans="1:7">
      <c r="A48" s="2" t="s">
        <v>14</v>
      </c>
      <c r="B48" s="43">
        <f t="shared" ref="B48:D48" si="12">B29/B10</f>
        <v>7.9444086990091369</v>
      </c>
      <c r="C48" s="43">
        <f t="shared" si="12"/>
        <v>7.7186953261684579</v>
      </c>
      <c r="D48" s="43">
        <f t="shared" si="12"/>
        <v>8.2710069199265632</v>
      </c>
      <c r="E48" s="43">
        <v>8.2710069199265632</v>
      </c>
      <c r="F48" s="43">
        <f t="shared" si="6"/>
        <v>7.7437368789363195</v>
      </c>
      <c r="G48" s="1"/>
    </row>
    <row r="49" spans="1:6">
      <c r="A49" s="38" t="s">
        <v>15</v>
      </c>
      <c r="B49" s="42">
        <f t="shared" ref="B49:D49" si="13">B30/B11</f>
        <v>8.868174835916772</v>
      </c>
      <c r="C49" s="42">
        <f t="shared" si="13"/>
        <v>8.7871245240445628</v>
      </c>
      <c r="D49" s="42">
        <f t="shared" si="13"/>
        <v>8.777728013029316</v>
      </c>
      <c r="E49" s="42">
        <v>8.777728013029316</v>
      </c>
      <c r="F49" s="42">
        <f t="shared" si="6"/>
        <v>8.4989527952311903</v>
      </c>
    </row>
    <row r="50" spans="1:6">
      <c r="A50" s="2" t="s">
        <v>16</v>
      </c>
      <c r="B50" s="43">
        <f t="shared" ref="B50:D50" si="14">B31/B12</f>
        <v>7.7829513504302632</v>
      </c>
      <c r="C50" s="43">
        <f t="shared" si="14"/>
        <v>7.6789491787771951</v>
      </c>
      <c r="D50" s="43">
        <f t="shared" si="14"/>
        <v>7.4462713114398511</v>
      </c>
      <c r="E50" s="43">
        <v>7.4462713114398511</v>
      </c>
      <c r="F50" s="43">
        <f t="shared" si="6"/>
        <v>7.3871146646947361</v>
      </c>
    </row>
    <row r="51" spans="1:6">
      <c r="A51" s="38" t="s">
        <v>17</v>
      </c>
      <c r="B51" s="42">
        <f t="shared" ref="B51:D51" si="15">B32/B13</f>
        <v>8.2852106469240265</v>
      </c>
      <c r="C51" s="42">
        <f t="shared" si="15"/>
        <v>8.0261044176706822</v>
      </c>
      <c r="D51" s="42">
        <f t="shared" si="15"/>
        <v>8.3994402985074625</v>
      </c>
      <c r="E51" s="42">
        <v>8.3994402985074625</v>
      </c>
      <c r="F51" s="42">
        <f t="shared" si="6"/>
        <v>8.3061541448262481</v>
      </c>
    </row>
    <row r="52" spans="1:6">
      <c r="A52" s="2" t="s">
        <v>18</v>
      </c>
      <c r="B52" s="43">
        <f t="shared" ref="B52:D52" si="16">B33/B14</f>
        <v>9.6695998671758261</v>
      </c>
      <c r="C52" s="43">
        <f t="shared" si="16"/>
        <v>10.146937241638481</v>
      </c>
      <c r="D52" s="43">
        <f t="shared" si="16"/>
        <v>9.4872060857538028</v>
      </c>
      <c r="E52" s="43">
        <v>9.4872060857538028</v>
      </c>
      <c r="F52" s="43">
        <f t="shared" si="6"/>
        <v>9.500088809946714</v>
      </c>
    </row>
    <row r="53" spans="1:6">
      <c r="A53" s="38" t="s">
        <v>19</v>
      </c>
      <c r="B53" s="42">
        <f t="shared" ref="B53:D53" si="17">B34/B15</f>
        <v>9.5908209437621199</v>
      </c>
      <c r="C53" s="42">
        <f t="shared" si="17"/>
        <v>9.1910183428209997</v>
      </c>
      <c r="D53" s="42">
        <f t="shared" si="17"/>
        <v>9.1689953426480368</v>
      </c>
      <c r="E53" s="42">
        <v>9.1689953426480368</v>
      </c>
      <c r="F53" s="42">
        <f t="shared" si="6"/>
        <v>9.258064516129032</v>
      </c>
    </row>
    <row r="54" spans="1:6">
      <c r="A54" s="2" t="s">
        <v>20</v>
      </c>
      <c r="B54" s="43">
        <f t="shared" ref="B54:D54" si="18">B35/B16</f>
        <v>7.448570699336396</v>
      </c>
      <c r="C54" s="43">
        <f t="shared" si="18"/>
        <v>7.5292081949058689</v>
      </c>
      <c r="D54" s="43">
        <f t="shared" si="18"/>
        <v>7.6195486428789261</v>
      </c>
      <c r="E54" s="43">
        <v>7.6195486428789261</v>
      </c>
      <c r="F54" s="43">
        <f t="shared" si="6"/>
        <v>7.4037488842606365</v>
      </c>
    </row>
    <row r="55" spans="1:6">
      <c r="A55" s="38" t="s">
        <v>21</v>
      </c>
      <c r="B55" s="42">
        <f t="shared" ref="B55:D55" si="19">B36/B17</f>
        <v>9.628139717425432</v>
      </c>
      <c r="C55" s="42">
        <f t="shared" si="19"/>
        <v>9.7675544794188855</v>
      </c>
      <c r="D55" s="42">
        <f t="shared" si="19"/>
        <v>9.8356194690265486</v>
      </c>
      <c r="E55" s="42">
        <v>9.8356194690265486</v>
      </c>
      <c r="F55" s="42">
        <f t="shared" si="6"/>
        <v>9.7017366720516964</v>
      </c>
    </row>
    <row r="56" spans="1:6">
      <c r="A56" s="4" t="s">
        <v>2</v>
      </c>
      <c r="B56" s="44">
        <f t="shared" ref="B56:E56" si="20">B37/B18</f>
        <v>8.5963857432086677</v>
      </c>
      <c r="C56" s="44">
        <f t="shared" si="20"/>
        <v>8.533222065063649</v>
      </c>
      <c r="D56" s="44">
        <f t="shared" si="20"/>
        <v>8.4860424262113607</v>
      </c>
      <c r="E56" s="44">
        <f t="shared" si="20"/>
        <v>8.4692840279391799</v>
      </c>
      <c r="F56" s="44">
        <f t="shared" si="6"/>
        <v>8.3696763565184611</v>
      </c>
    </row>
    <row r="57" spans="1:6">
      <c r="A57" s="32"/>
      <c r="B57" s="32"/>
      <c r="C57" s="32"/>
      <c r="D57" s="32"/>
      <c r="E57" s="32"/>
      <c r="F57" s="32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1"/>
  <sheetViews>
    <sheetView zoomScaleNormal="100" workbookViewId="0">
      <selection activeCell="G17" sqref="G17"/>
    </sheetView>
  </sheetViews>
  <sheetFormatPr defaultColWidth="9.1796875" defaultRowHeight="11.5"/>
  <cols>
    <col min="1" max="1" width="15" style="2" bestFit="1" customWidth="1"/>
    <col min="2" max="2" width="7.7265625" style="2" bestFit="1" customWidth="1"/>
    <col min="3" max="3" width="8.1796875" style="2" bestFit="1" customWidth="1"/>
    <col min="4" max="4" width="6.453125" style="2" bestFit="1" customWidth="1"/>
    <col min="5" max="16384" width="9.1796875" style="2"/>
  </cols>
  <sheetData>
    <row r="1" spans="1:4" ht="14.25" customHeight="1">
      <c r="A1" s="31" t="s">
        <v>24</v>
      </c>
      <c r="B1" s="31"/>
      <c r="C1" s="31"/>
      <c r="D1" s="31"/>
    </row>
    <row r="2" spans="1:4" ht="14.25" customHeight="1">
      <c r="A2" s="59" t="s">
        <v>47</v>
      </c>
      <c r="B2" s="59"/>
      <c r="C2" s="59"/>
      <c r="D2" s="59"/>
    </row>
    <row r="3" spans="1:4" ht="14.25" customHeight="1">
      <c r="A3" s="25" t="s">
        <v>6</v>
      </c>
      <c r="B3" s="26" t="s">
        <v>25</v>
      </c>
      <c r="C3" s="26" t="s">
        <v>26</v>
      </c>
      <c r="D3" s="26" t="s">
        <v>2</v>
      </c>
    </row>
    <row r="4" spans="1:4" ht="14.25" customHeight="1">
      <c r="A4" s="40" t="s">
        <v>7</v>
      </c>
      <c r="B4" s="37">
        <v>942</v>
      </c>
      <c r="C4" s="37">
        <v>3362</v>
      </c>
      <c r="D4" s="37">
        <f>SUM(B4:C4)</f>
        <v>4304</v>
      </c>
    </row>
    <row r="5" spans="1:4" ht="14.25" customHeight="1">
      <c r="A5" s="24" t="s">
        <v>8</v>
      </c>
      <c r="B5" s="27">
        <v>1179</v>
      </c>
      <c r="C5" s="27">
        <v>1300</v>
      </c>
      <c r="D5" s="27">
        <f t="shared" ref="D5:D19" si="0">SUM(B5:C5)</f>
        <v>2479</v>
      </c>
    </row>
    <row r="6" spans="1:4" ht="14.25" customHeight="1">
      <c r="A6" s="40" t="s">
        <v>9</v>
      </c>
      <c r="B6" s="37">
        <v>872</v>
      </c>
      <c r="C6" s="37">
        <v>1116</v>
      </c>
      <c r="D6" s="37">
        <f t="shared" si="0"/>
        <v>1988</v>
      </c>
    </row>
    <row r="7" spans="1:4" ht="14.25" customHeight="1">
      <c r="A7" s="24" t="s">
        <v>10</v>
      </c>
      <c r="B7" s="27">
        <v>557</v>
      </c>
      <c r="C7" s="27">
        <v>1241</v>
      </c>
      <c r="D7" s="27">
        <f t="shared" si="0"/>
        <v>1798</v>
      </c>
    </row>
    <row r="8" spans="1:4" ht="14.25" customHeight="1">
      <c r="A8" s="40" t="s">
        <v>11</v>
      </c>
      <c r="B8" s="37">
        <v>2637</v>
      </c>
      <c r="C8" s="37">
        <v>2421</v>
      </c>
      <c r="D8" s="37">
        <f t="shared" si="0"/>
        <v>5058</v>
      </c>
    </row>
    <row r="9" spans="1:4" ht="14.25" customHeight="1">
      <c r="A9" s="24" t="s">
        <v>12</v>
      </c>
      <c r="B9" s="27">
        <v>1246</v>
      </c>
      <c r="C9" s="27">
        <v>1196</v>
      </c>
      <c r="D9" s="27">
        <f t="shared" si="0"/>
        <v>2442</v>
      </c>
    </row>
    <row r="10" spans="1:4" ht="14.25" customHeight="1">
      <c r="A10" s="40" t="s">
        <v>13</v>
      </c>
      <c r="B10" s="37">
        <v>1834</v>
      </c>
      <c r="C10" s="37">
        <v>2953</v>
      </c>
      <c r="D10" s="37">
        <f t="shared" si="0"/>
        <v>4787</v>
      </c>
    </row>
    <row r="11" spans="1:4" ht="14.25" customHeight="1">
      <c r="A11" s="24" t="s">
        <v>14</v>
      </c>
      <c r="B11" s="27">
        <v>1931</v>
      </c>
      <c r="C11" s="27">
        <v>5214</v>
      </c>
      <c r="D11" s="27">
        <f t="shared" si="0"/>
        <v>7145</v>
      </c>
    </row>
    <row r="12" spans="1:4" ht="14.25" customHeight="1">
      <c r="A12" s="40" t="s">
        <v>15</v>
      </c>
      <c r="B12" s="37">
        <v>4167</v>
      </c>
      <c r="C12" s="37">
        <v>8247</v>
      </c>
      <c r="D12" s="37">
        <f t="shared" si="0"/>
        <v>12414</v>
      </c>
    </row>
    <row r="13" spans="1:4" ht="14.25" customHeight="1">
      <c r="A13" s="24" t="s">
        <v>16</v>
      </c>
      <c r="B13" s="27">
        <v>5257</v>
      </c>
      <c r="C13" s="27">
        <v>16380</v>
      </c>
      <c r="D13" s="27">
        <f t="shared" si="0"/>
        <v>21637</v>
      </c>
    </row>
    <row r="14" spans="1:4" ht="14.25" customHeight="1">
      <c r="A14" s="40" t="s">
        <v>17</v>
      </c>
      <c r="B14" s="37">
        <v>1634</v>
      </c>
      <c r="C14" s="37">
        <v>3517</v>
      </c>
      <c r="D14" s="37">
        <f t="shared" si="0"/>
        <v>5151</v>
      </c>
    </row>
    <row r="15" spans="1:4" ht="14.25" customHeight="1">
      <c r="A15" s="24" t="s">
        <v>18</v>
      </c>
      <c r="B15" s="27">
        <v>2335</v>
      </c>
      <c r="C15" s="27">
        <v>3295</v>
      </c>
      <c r="D15" s="27">
        <f t="shared" si="0"/>
        <v>5630</v>
      </c>
    </row>
    <row r="16" spans="1:4" ht="14.25" customHeight="1">
      <c r="A16" s="40" t="s">
        <v>19</v>
      </c>
      <c r="B16" s="37">
        <v>652</v>
      </c>
      <c r="C16" s="37">
        <v>929</v>
      </c>
      <c r="D16" s="37">
        <f t="shared" si="0"/>
        <v>1581</v>
      </c>
    </row>
    <row r="17" spans="1:4" ht="14.25" customHeight="1">
      <c r="A17" s="24" t="s">
        <v>20</v>
      </c>
      <c r="B17" s="27">
        <v>1664</v>
      </c>
      <c r="C17" s="27">
        <v>1697</v>
      </c>
      <c r="D17" s="27">
        <f t="shared" si="0"/>
        <v>3361</v>
      </c>
    </row>
    <row r="18" spans="1:4" ht="14.25" customHeight="1">
      <c r="A18" s="40" t="s">
        <v>21</v>
      </c>
      <c r="B18" s="37">
        <v>1170</v>
      </c>
      <c r="C18" s="37">
        <v>1306</v>
      </c>
      <c r="D18" s="37">
        <f t="shared" si="0"/>
        <v>2476</v>
      </c>
    </row>
    <row r="19" spans="1:4" ht="14.25" customHeight="1">
      <c r="A19" s="45" t="s">
        <v>2</v>
      </c>
      <c r="B19" s="46">
        <f>SUM(B4:B18)</f>
        <v>28077</v>
      </c>
      <c r="C19" s="46">
        <f>SUM(C4:C18)</f>
        <v>54174</v>
      </c>
      <c r="D19" s="46">
        <f t="shared" si="0"/>
        <v>82251</v>
      </c>
    </row>
    <row r="20" spans="1:4" ht="14.25" customHeight="1">
      <c r="A20" s="31"/>
      <c r="B20" s="31"/>
      <c r="C20" s="31"/>
      <c r="D20" s="31"/>
    </row>
    <row r="21" spans="1:4" ht="14.25" customHeight="1">
      <c r="A21" s="59" t="s">
        <v>46</v>
      </c>
      <c r="B21" s="59"/>
      <c r="C21" s="59"/>
      <c r="D21" s="59"/>
    </row>
    <row r="22" spans="1:4" ht="14.25" customHeight="1">
      <c r="A22" s="25" t="s">
        <v>6</v>
      </c>
      <c r="B22" s="26" t="s">
        <v>25</v>
      </c>
      <c r="C22" s="26" t="s">
        <v>26</v>
      </c>
      <c r="D22" s="26" t="s">
        <v>2</v>
      </c>
    </row>
    <row r="23" spans="1:4" ht="14.25" customHeight="1">
      <c r="A23" s="40" t="s">
        <v>7</v>
      </c>
      <c r="B23" s="37">
        <v>1007</v>
      </c>
      <c r="C23" s="37">
        <v>3156</v>
      </c>
      <c r="D23" s="37">
        <f>SUM(B23:C23)</f>
        <v>4163</v>
      </c>
    </row>
    <row r="24" spans="1:4" ht="14.25" customHeight="1">
      <c r="A24" s="24" t="s">
        <v>8</v>
      </c>
      <c r="B24" s="27">
        <v>1173</v>
      </c>
      <c r="C24" s="27">
        <v>1309</v>
      </c>
      <c r="D24" s="27">
        <f t="shared" ref="D24:D38" si="1">SUM(B24:C24)</f>
        <v>2482</v>
      </c>
    </row>
    <row r="25" spans="1:4" ht="14.25" customHeight="1">
      <c r="A25" s="40" t="s">
        <v>9</v>
      </c>
      <c r="B25" s="37">
        <v>806</v>
      </c>
      <c r="C25" s="37">
        <v>1027</v>
      </c>
      <c r="D25" s="37">
        <f t="shared" si="1"/>
        <v>1833</v>
      </c>
    </row>
    <row r="26" spans="1:4" ht="14.25" customHeight="1">
      <c r="A26" s="24" t="s">
        <v>10</v>
      </c>
      <c r="B26" s="27">
        <v>560</v>
      </c>
      <c r="C26" s="27">
        <v>1146</v>
      </c>
      <c r="D26" s="27">
        <f t="shared" si="1"/>
        <v>1706</v>
      </c>
    </row>
    <row r="27" spans="1:4" ht="14.25" customHeight="1">
      <c r="A27" s="40" t="s">
        <v>11</v>
      </c>
      <c r="B27" s="37">
        <v>2497</v>
      </c>
      <c r="C27" s="37">
        <v>2512</v>
      </c>
      <c r="D27" s="37">
        <f t="shared" si="1"/>
        <v>5009</v>
      </c>
    </row>
    <row r="28" spans="1:4" ht="14.25" customHeight="1">
      <c r="A28" s="24" t="s">
        <v>12</v>
      </c>
      <c r="B28" s="27">
        <v>1208</v>
      </c>
      <c r="C28" s="27">
        <v>1278</v>
      </c>
      <c r="D28" s="27">
        <f t="shared" si="1"/>
        <v>2486</v>
      </c>
    </row>
    <row r="29" spans="1:4" ht="14.25" customHeight="1">
      <c r="A29" s="40" t="s">
        <v>13</v>
      </c>
      <c r="B29" s="37">
        <v>1921</v>
      </c>
      <c r="C29" s="37">
        <v>3164</v>
      </c>
      <c r="D29" s="37">
        <f t="shared" si="1"/>
        <v>5085</v>
      </c>
    </row>
    <row r="30" spans="1:4" ht="14.25" customHeight="1">
      <c r="A30" s="24" t="s">
        <v>14</v>
      </c>
      <c r="B30" s="27">
        <v>2091</v>
      </c>
      <c r="C30" s="27">
        <v>5369</v>
      </c>
      <c r="D30" s="27">
        <f t="shared" si="1"/>
        <v>7460</v>
      </c>
    </row>
    <row r="31" spans="1:4" ht="14.25" customHeight="1">
      <c r="A31" s="40" t="s">
        <v>15</v>
      </c>
      <c r="B31" s="37">
        <v>4338</v>
      </c>
      <c r="C31" s="37">
        <v>8269</v>
      </c>
      <c r="D31" s="37">
        <f t="shared" si="1"/>
        <v>12607</v>
      </c>
    </row>
    <row r="32" spans="1:4" ht="14.25" customHeight="1">
      <c r="A32" s="24" t="s">
        <v>16</v>
      </c>
      <c r="B32" s="27">
        <v>5414</v>
      </c>
      <c r="C32" s="27">
        <v>15122</v>
      </c>
      <c r="D32" s="27">
        <f t="shared" si="1"/>
        <v>20536</v>
      </c>
    </row>
    <row r="33" spans="1:4" ht="14.25" customHeight="1">
      <c r="A33" s="40" t="s">
        <v>17</v>
      </c>
      <c r="B33" s="37">
        <v>1690</v>
      </c>
      <c r="C33" s="37">
        <v>3760</v>
      </c>
      <c r="D33" s="37">
        <f t="shared" si="1"/>
        <v>5450</v>
      </c>
    </row>
    <row r="34" spans="1:4" ht="14.25" customHeight="1">
      <c r="A34" s="24" t="s">
        <v>18</v>
      </c>
      <c r="B34" s="27">
        <v>2429</v>
      </c>
      <c r="C34" s="27">
        <v>3255</v>
      </c>
      <c r="D34" s="27">
        <f t="shared" si="1"/>
        <v>5684</v>
      </c>
    </row>
    <row r="35" spans="1:4" ht="14.25" customHeight="1">
      <c r="A35" s="40" t="s">
        <v>19</v>
      </c>
      <c r="B35" s="37">
        <v>607</v>
      </c>
      <c r="C35" s="37">
        <v>935</v>
      </c>
      <c r="D35" s="37">
        <f t="shared" si="1"/>
        <v>1542</v>
      </c>
    </row>
    <row r="36" spans="1:4" ht="14.25" customHeight="1">
      <c r="A36" s="24" t="s">
        <v>20</v>
      </c>
      <c r="B36" s="27">
        <v>1703</v>
      </c>
      <c r="C36" s="27">
        <v>1682</v>
      </c>
      <c r="D36" s="27">
        <f t="shared" si="1"/>
        <v>3385</v>
      </c>
    </row>
    <row r="37" spans="1:4" ht="14.25" customHeight="1">
      <c r="A37" s="40" t="s">
        <v>21</v>
      </c>
      <c r="B37" s="37">
        <v>1105</v>
      </c>
      <c r="C37" s="37">
        <v>1216</v>
      </c>
      <c r="D37" s="37">
        <f t="shared" si="1"/>
        <v>2321</v>
      </c>
    </row>
    <row r="38" spans="1:4" ht="14.25" customHeight="1">
      <c r="A38" s="45" t="s">
        <v>2</v>
      </c>
      <c r="B38" s="46">
        <f>SUM(B23:B37)</f>
        <v>28549</v>
      </c>
      <c r="C38" s="46">
        <f>SUM(C23:C37)</f>
        <v>53200</v>
      </c>
      <c r="D38" s="46">
        <f t="shared" si="1"/>
        <v>81749</v>
      </c>
    </row>
    <row r="39" spans="1:4" ht="14.25" customHeight="1">
      <c r="A39" s="31"/>
      <c r="B39" s="31"/>
      <c r="C39" s="31"/>
      <c r="D39" s="31"/>
    </row>
    <row r="40" spans="1:4" ht="14.25" customHeight="1">
      <c r="A40" s="59" t="s">
        <v>45</v>
      </c>
      <c r="B40" s="59"/>
      <c r="C40" s="59"/>
      <c r="D40" s="59"/>
    </row>
    <row r="41" spans="1:4" ht="14.25" customHeight="1">
      <c r="A41" s="25" t="s">
        <v>6</v>
      </c>
      <c r="B41" s="26" t="s">
        <v>25</v>
      </c>
      <c r="C41" s="26" t="s">
        <v>26</v>
      </c>
      <c r="D41" s="26" t="s">
        <v>2</v>
      </c>
    </row>
    <row r="42" spans="1:4" ht="14.25" customHeight="1">
      <c r="A42" s="40" t="s">
        <v>7</v>
      </c>
      <c r="B42" s="37">
        <v>1032</v>
      </c>
      <c r="C42" s="37">
        <v>3135</v>
      </c>
      <c r="D42" s="37">
        <f>SUM(B42:C42)</f>
        <v>4167</v>
      </c>
    </row>
    <row r="43" spans="1:4" ht="14.25" customHeight="1">
      <c r="A43" s="24" t="s">
        <v>8</v>
      </c>
      <c r="B43" s="27">
        <v>1285</v>
      </c>
      <c r="C43" s="27">
        <v>1396</v>
      </c>
      <c r="D43" s="27">
        <f t="shared" ref="D43:D57" si="2">SUM(B43:C43)</f>
        <v>2681</v>
      </c>
    </row>
    <row r="44" spans="1:4" ht="14.25" customHeight="1">
      <c r="A44" s="40" t="s">
        <v>9</v>
      </c>
      <c r="B44" s="37">
        <v>828</v>
      </c>
      <c r="C44" s="37">
        <v>1005</v>
      </c>
      <c r="D44" s="37">
        <f t="shared" si="2"/>
        <v>1833</v>
      </c>
    </row>
    <row r="45" spans="1:4" ht="14.25" customHeight="1">
      <c r="A45" s="24" t="s">
        <v>10</v>
      </c>
      <c r="B45" s="27">
        <v>596</v>
      </c>
      <c r="C45" s="27">
        <v>1074</v>
      </c>
      <c r="D45" s="27">
        <f t="shared" si="2"/>
        <v>1670</v>
      </c>
    </row>
    <row r="46" spans="1:4" ht="14.25" customHeight="1">
      <c r="A46" s="40" t="s">
        <v>11</v>
      </c>
      <c r="B46" s="37">
        <v>2341</v>
      </c>
      <c r="C46" s="37">
        <v>2220</v>
      </c>
      <c r="D46" s="37">
        <f t="shared" si="2"/>
        <v>4561</v>
      </c>
    </row>
    <row r="47" spans="1:4" ht="14.25" customHeight="1">
      <c r="A47" s="24" t="s">
        <v>12</v>
      </c>
      <c r="B47" s="27">
        <v>1230</v>
      </c>
      <c r="C47" s="27">
        <v>1327</v>
      </c>
      <c r="D47" s="27">
        <f t="shared" si="2"/>
        <v>2557</v>
      </c>
    </row>
    <row r="48" spans="1:4" ht="14.25" customHeight="1">
      <c r="A48" s="40" t="s">
        <v>13</v>
      </c>
      <c r="B48" s="37">
        <v>1994</v>
      </c>
      <c r="C48" s="37">
        <v>3048</v>
      </c>
      <c r="D48" s="37">
        <f t="shared" si="2"/>
        <v>5042</v>
      </c>
    </row>
    <row r="49" spans="1:4" ht="14.25" customHeight="1">
      <c r="A49" s="24" t="s">
        <v>14</v>
      </c>
      <c r="B49" s="27">
        <v>2423</v>
      </c>
      <c r="C49" s="27">
        <v>4658</v>
      </c>
      <c r="D49" s="27">
        <f t="shared" si="2"/>
        <v>7081</v>
      </c>
    </row>
    <row r="50" spans="1:4" ht="14.25" customHeight="1">
      <c r="A50" s="40" t="s">
        <v>15</v>
      </c>
      <c r="B50" s="37">
        <v>4304</v>
      </c>
      <c r="C50" s="37">
        <v>7976</v>
      </c>
      <c r="D50" s="37">
        <f t="shared" si="2"/>
        <v>12280</v>
      </c>
    </row>
    <row r="51" spans="1:4" ht="14.25" customHeight="1">
      <c r="A51" s="24" t="s">
        <v>16</v>
      </c>
      <c r="B51" s="27">
        <v>5703</v>
      </c>
      <c r="C51" s="27">
        <v>17348</v>
      </c>
      <c r="D51" s="27">
        <f t="shared" si="2"/>
        <v>23051</v>
      </c>
    </row>
    <row r="52" spans="1:4" ht="14.25" customHeight="1">
      <c r="A52" s="40" t="s">
        <v>17</v>
      </c>
      <c r="B52" s="37">
        <v>1707</v>
      </c>
      <c r="C52" s="37">
        <v>3653</v>
      </c>
      <c r="D52" s="37">
        <f t="shared" si="2"/>
        <v>5360</v>
      </c>
    </row>
    <row r="53" spans="1:4" ht="14.25" customHeight="1">
      <c r="A53" s="24" t="s">
        <v>18</v>
      </c>
      <c r="B53" s="27">
        <v>2336</v>
      </c>
      <c r="C53" s="27">
        <v>3448</v>
      </c>
      <c r="D53" s="27">
        <f t="shared" si="2"/>
        <v>5784</v>
      </c>
    </row>
    <row r="54" spans="1:4" ht="14.25" customHeight="1">
      <c r="A54" s="40" t="s">
        <v>19</v>
      </c>
      <c r="B54" s="37">
        <v>621</v>
      </c>
      <c r="C54" s="37">
        <v>882</v>
      </c>
      <c r="D54" s="37">
        <f t="shared" si="2"/>
        <v>1503</v>
      </c>
    </row>
    <row r="55" spans="1:4" ht="14.25" customHeight="1">
      <c r="A55" s="24" t="s">
        <v>20</v>
      </c>
      <c r="B55" s="27">
        <v>1734</v>
      </c>
      <c r="C55" s="27">
        <v>1545</v>
      </c>
      <c r="D55" s="27">
        <f t="shared" si="2"/>
        <v>3279</v>
      </c>
    </row>
    <row r="56" spans="1:4" ht="14.25" customHeight="1">
      <c r="A56" s="40" t="s">
        <v>21</v>
      </c>
      <c r="B56" s="37">
        <v>1102</v>
      </c>
      <c r="C56" s="37">
        <v>1158</v>
      </c>
      <c r="D56" s="37">
        <f t="shared" si="2"/>
        <v>2260</v>
      </c>
    </row>
    <row r="57" spans="1:4" ht="14.25" customHeight="1">
      <c r="A57" s="45" t="s">
        <v>2</v>
      </c>
      <c r="B57" s="46">
        <f>SUM(B42:B56)</f>
        <v>29236</v>
      </c>
      <c r="C57" s="46">
        <f>SUM(C42:C56)</f>
        <v>53873</v>
      </c>
      <c r="D57" s="46">
        <f t="shared" si="2"/>
        <v>83109</v>
      </c>
    </row>
    <row r="58" spans="1:4" ht="14.25" customHeight="1">
      <c r="A58" s="31"/>
      <c r="B58" s="31"/>
      <c r="C58" s="31"/>
      <c r="D58" s="31"/>
    </row>
    <row r="59" spans="1:4" ht="14.25" customHeight="1">
      <c r="A59" s="59" t="s">
        <v>43</v>
      </c>
      <c r="B59" s="59"/>
      <c r="C59" s="59"/>
      <c r="D59" s="59"/>
    </row>
    <row r="60" spans="1:4" ht="14.25" customHeight="1">
      <c r="A60" s="25" t="s">
        <v>6</v>
      </c>
      <c r="B60" s="26" t="s">
        <v>25</v>
      </c>
      <c r="C60" s="26" t="s">
        <v>26</v>
      </c>
      <c r="D60" s="26" t="s">
        <v>2</v>
      </c>
    </row>
    <row r="61" spans="1:4" ht="14.25" customHeight="1">
      <c r="A61" s="40" t="s">
        <v>7</v>
      </c>
      <c r="B61" s="37">
        <v>1125</v>
      </c>
      <c r="C61" s="37">
        <v>3285</v>
      </c>
      <c r="D61" s="37">
        <f>SUM(B61:C61)</f>
        <v>4410</v>
      </c>
    </row>
    <row r="62" spans="1:4" ht="14.25" customHeight="1">
      <c r="A62" s="24" t="s">
        <v>8</v>
      </c>
      <c r="B62" s="27">
        <v>1389</v>
      </c>
      <c r="C62" s="27">
        <v>1505</v>
      </c>
      <c r="D62" s="27">
        <f t="shared" ref="D62:D76" si="3">SUM(B62:C62)</f>
        <v>2894</v>
      </c>
    </row>
    <row r="63" spans="1:4" ht="14.25" customHeight="1">
      <c r="A63" s="40" t="s">
        <v>9</v>
      </c>
      <c r="B63" s="37">
        <v>948</v>
      </c>
      <c r="C63" s="37">
        <v>1121</v>
      </c>
      <c r="D63" s="37">
        <f t="shared" si="3"/>
        <v>2069</v>
      </c>
    </row>
    <row r="64" spans="1:4" ht="14.25" customHeight="1">
      <c r="A64" s="24" t="s">
        <v>10</v>
      </c>
      <c r="B64" s="27">
        <v>605</v>
      </c>
      <c r="C64" s="27">
        <v>1168</v>
      </c>
      <c r="D64" s="27">
        <f t="shared" si="3"/>
        <v>1773</v>
      </c>
    </row>
    <row r="65" spans="1:4" ht="14.25" customHeight="1">
      <c r="A65" s="40" t="s">
        <v>11</v>
      </c>
      <c r="B65" s="37">
        <v>2500</v>
      </c>
      <c r="C65" s="37">
        <v>2498</v>
      </c>
      <c r="D65" s="37">
        <f t="shared" si="3"/>
        <v>4998</v>
      </c>
    </row>
    <row r="66" spans="1:4" ht="14.25" customHeight="1">
      <c r="A66" s="24" t="s">
        <v>12</v>
      </c>
      <c r="B66" s="27">
        <v>1286</v>
      </c>
      <c r="C66" s="27">
        <v>1422</v>
      </c>
      <c r="D66" s="27">
        <f t="shared" si="3"/>
        <v>2708</v>
      </c>
    </row>
    <row r="67" spans="1:4" ht="14.25" customHeight="1">
      <c r="A67" s="40" t="s">
        <v>13</v>
      </c>
      <c r="B67" s="37">
        <v>2096</v>
      </c>
      <c r="C67" s="37">
        <v>3016</v>
      </c>
      <c r="D67" s="37">
        <f t="shared" si="3"/>
        <v>5112</v>
      </c>
    </row>
    <row r="68" spans="1:4" ht="14.25" customHeight="1">
      <c r="A68" s="24" t="s">
        <v>14</v>
      </c>
      <c r="B68" s="27">
        <v>2269</v>
      </c>
      <c r="C68" s="27">
        <v>5733</v>
      </c>
      <c r="D68" s="27">
        <f t="shared" si="3"/>
        <v>8002</v>
      </c>
    </row>
    <row r="69" spans="1:4" ht="14.25" customHeight="1">
      <c r="A69" s="40" t="s">
        <v>15</v>
      </c>
      <c r="B69" s="37">
        <v>5177</v>
      </c>
      <c r="C69" s="37">
        <v>9005</v>
      </c>
      <c r="D69" s="37">
        <f t="shared" si="3"/>
        <v>14182</v>
      </c>
    </row>
    <row r="70" spans="1:4" ht="14.25" customHeight="1">
      <c r="A70" s="24" t="s">
        <v>16</v>
      </c>
      <c r="B70" s="27">
        <v>6146</v>
      </c>
      <c r="C70" s="27">
        <v>17112</v>
      </c>
      <c r="D70" s="27">
        <f t="shared" si="3"/>
        <v>23258</v>
      </c>
    </row>
    <row r="71" spans="1:4" ht="14.25" customHeight="1">
      <c r="A71" s="40" t="s">
        <v>17</v>
      </c>
      <c r="B71" s="37">
        <v>1792</v>
      </c>
      <c r="C71" s="37">
        <v>4184</v>
      </c>
      <c r="D71" s="37">
        <f t="shared" si="3"/>
        <v>5976</v>
      </c>
    </row>
    <row r="72" spans="1:4" ht="14.25" customHeight="1">
      <c r="A72" s="24" t="s">
        <v>18</v>
      </c>
      <c r="B72" s="27">
        <v>2535</v>
      </c>
      <c r="C72" s="27">
        <v>2787</v>
      </c>
      <c r="D72" s="27">
        <f t="shared" si="3"/>
        <v>5322</v>
      </c>
    </row>
    <row r="73" spans="1:4" ht="14.25" customHeight="1">
      <c r="A73" s="40" t="s">
        <v>19</v>
      </c>
      <c r="B73" s="37">
        <v>677</v>
      </c>
      <c r="C73" s="37">
        <v>904</v>
      </c>
      <c r="D73" s="37">
        <f t="shared" si="3"/>
        <v>1581</v>
      </c>
    </row>
    <row r="74" spans="1:4" ht="14.25" customHeight="1">
      <c r="A74" s="24" t="s">
        <v>20</v>
      </c>
      <c r="B74" s="27">
        <v>1870</v>
      </c>
      <c r="C74" s="27">
        <v>1742</v>
      </c>
      <c r="D74" s="27">
        <f t="shared" si="3"/>
        <v>3612</v>
      </c>
    </row>
    <row r="75" spans="1:4" ht="14.25" customHeight="1">
      <c r="A75" s="40" t="s">
        <v>21</v>
      </c>
      <c r="B75" s="37">
        <v>1165</v>
      </c>
      <c r="C75" s="37">
        <v>1313</v>
      </c>
      <c r="D75" s="37">
        <f t="shared" si="3"/>
        <v>2478</v>
      </c>
    </row>
    <row r="76" spans="1:4" ht="14.25" customHeight="1">
      <c r="A76" s="45" t="s">
        <v>2</v>
      </c>
      <c r="B76" s="46">
        <f>SUM(B61:B75)</f>
        <v>31580</v>
      </c>
      <c r="C76" s="46">
        <f>SUM(C61:C75)</f>
        <v>56795</v>
      </c>
      <c r="D76" s="46">
        <f t="shared" si="3"/>
        <v>88375</v>
      </c>
    </row>
    <row r="77" spans="1:4" ht="14.25" customHeight="1">
      <c r="A77" s="45"/>
      <c r="B77" s="46"/>
      <c r="C77" s="46"/>
      <c r="D77" s="46"/>
    </row>
    <row r="78" spans="1:4" ht="14.25" customHeight="1">
      <c r="A78" s="45"/>
      <c r="B78" s="46"/>
      <c r="C78" s="46"/>
      <c r="D78" s="46"/>
    </row>
    <row r="79" spans="1:4" ht="14.25" customHeight="1">
      <c r="A79" s="31"/>
      <c r="B79" s="31"/>
      <c r="C79" s="31"/>
      <c r="D79" s="31"/>
    </row>
    <row r="80" spans="1:4" ht="14.25" customHeight="1">
      <c r="A80" s="31" t="s">
        <v>27</v>
      </c>
      <c r="B80" s="31"/>
      <c r="C80" s="31"/>
      <c r="D80" s="31"/>
    </row>
    <row r="81" spans="1:4" ht="14.25" customHeight="1">
      <c r="A81" s="59" t="s">
        <v>36</v>
      </c>
      <c r="B81" s="59"/>
      <c r="C81" s="59"/>
      <c r="D81" s="59"/>
    </row>
    <row r="82" spans="1:4" ht="14.25" customHeight="1">
      <c r="A82" s="25" t="s">
        <v>6</v>
      </c>
      <c r="B82" s="26" t="s">
        <v>25</v>
      </c>
      <c r="C82" s="26" t="s">
        <v>26</v>
      </c>
      <c r="D82" s="26" t="s">
        <v>2</v>
      </c>
    </row>
    <row r="83" spans="1:4" ht="14.25" customHeight="1">
      <c r="A83" s="40" t="s">
        <v>7</v>
      </c>
      <c r="B83" s="37">
        <v>1134</v>
      </c>
      <c r="C83" s="37">
        <v>3284</v>
      </c>
      <c r="D83" s="37">
        <f>SUM(B83:C83)</f>
        <v>4418</v>
      </c>
    </row>
    <row r="84" spans="1:4" ht="14.25" customHeight="1">
      <c r="A84" s="24" t="s">
        <v>8</v>
      </c>
      <c r="B84" s="27">
        <v>1412</v>
      </c>
      <c r="C84" s="27">
        <v>1583</v>
      </c>
      <c r="D84" s="27">
        <f t="shared" ref="D84:D98" si="4">SUM(B84:C84)</f>
        <v>2995</v>
      </c>
    </row>
    <row r="85" spans="1:4" ht="14.25" customHeight="1">
      <c r="A85" s="40" t="s">
        <v>9</v>
      </c>
      <c r="B85" s="37">
        <v>1024</v>
      </c>
      <c r="C85" s="37">
        <v>1096</v>
      </c>
      <c r="D85" s="37">
        <f t="shared" si="4"/>
        <v>2120</v>
      </c>
    </row>
    <row r="86" spans="1:4" ht="14.25" customHeight="1">
      <c r="A86" s="24" t="s">
        <v>10</v>
      </c>
      <c r="B86" s="27">
        <v>579</v>
      </c>
      <c r="C86" s="27">
        <v>1168</v>
      </c>
      <c r="D86" s="27">
        <f t="shared" si="4"/>
        <v>1747</v>
      </c>
    </row>
    <row r="87" spans="1:4" ht="14.25" customHeight="1">
      <c r="A87" s="40" t="s">
        <v>11</v>
      </c>
      <c r="B87" s="37">
        <v>2691</v>
      </c>
      <c r="C87" s="37">
        <v>2659</v>
      </c>
      <c r="D87" s="37">
        <f t="shared" si="4"/>
        <v>5350</v>
      </c>
    </row>
    <row r="88" spans="1:4" ht="14.25" customHeight="1">
      <c r="A88" s="24" t="s">
        <v>12</v>
      </c>
      <c r="B88" s="27">
        <v>1335</v>
      </c>
      <c r="C88" s="27">
        <v>1419</v>
      </c>
      <c r="D88" s="27">
        <f t="shared" si="4"/>
        <v>2754</v>
      </c>
    </row>
    <row r="89" spans="1:4" ht="14.25" customHeight="1">
      <c r="A89" s="40" t="s">
        <v>13</v>
      </c>
      <c r="B89" s="37">
        <v>2258</v>
      </c>
      <c r="C89" s="37">
        <v>2976</v>
      </c>
      <c r="D89" s="37">
        <f t="shared" si="4"/>
        <v>5234</v>
      </c>
    </row>
    <row r="90" spans="1:4" ht="14.25" customHeight="1">
      <c r="A90" s="24" t="s">
        <v>14</v>
      </c>
      <c r="B90" s="27">
        <v>2403</v>
      </c>
      <c r="C90" s="27">
        <v>5368</v>
      </c>
      <c r="D90" s="27">
        <f t="shared" si="4"/>
        <v>7771</v>
      </c>
    </row>
    <row r="91" spans="1:4" ht="14.25" customHeight="1">
      <c r="A91" s="40" t="s">
        <v>15</v>
      </c>
      <c r="B91" s="37">
        <v>5414</v>
      </c>
      <c r="C91" s="37">
        <v>8908</v>
      </c>
      <c r="D91" s="37">
        <f t="shared" si="4"/>
        <v>14322</v>
      </c>
    </row>
    <row r="92" spans="1:4" ht="14.25" customHeight="1">
      <c r="A92" s="24" t="s">
        <v>16</v>
      </c>
      <c r="B92" s="27">
        <v>6430</v>
      </c>
      <c r="C92" s="27">
        <v>17044</v>
      </c>
      <c r="D92" s="27">
        <f t="shared" si="4"/>
        <v>23474</v>
      </c>
    </row>
    <row r="93" spans="1:4" ht="14.25" customHeight="1">
      <c r="A93" s="40" t="s">
        <v>17</v>
      </c>
      <c r="B93" s="37">
        <v>1786</v>
      </c>
      <c r="C93" s="37">
        <v>3887</v>
      </c>
      <c r="D93" s="37">
        <f t="shared" si="4"/>
        <v>5673</v>
      </c>
    </row>
    <row r="94" spans="1:4" ht="14.25" customHeight="1">
      <c r="A94" s="24" t="s">
        <v>18</v>
      </c>
      <c r="B94" s="27">
        <v>2705</v>
      </c>
      <c r="C94" s="27">
        <v>3318</v>
      </c>
      <c r="D94" s="27">
        <f t="shared" si="4"/>
        <v>6023</v>
      </c>
    </row>
    <row r="95" spans="1:4" ht="14.25" customHeight="1">
      <c r="A95" s="40" t="s">
        <v>19</v>
      </c>
      <c r="B95" s="37">
        <v>683</v>
      </c>
      <c r="C95" s="37">
        <v>864</v>
      </c>
      <c r="D95" s="37">
        <f t="shared" si="4"/>
        <v>1547</v>
      </c>
    </row>
    <row r="96" spans="1:4" ht="14.25" customHeight="1">
      <c r="A96" s="24" t="s">
        <v>20</v>
      </c>
      <c r="B96" s="27">
        <v>1977</v>
      </c>
      <c r="C96" s="27">
        <v>1941</v>
      </c>
      <c r="D96" s="27">
        <f t="shared" si="4"/>
        <v>3918</v>
      </c>
    </row>
    <row r="97" spans="1:4" ht="14.25" customHeight="1">
      <c r="A97" s="40" t="s">
        <v>21</v>
      </c>
      <c r="B97" s="37">
        <v>1174</v>
      </c>
      <c r="C97" s="37">
        <v>1374</v>
      </c>
      <c r="D97" s="37">
        <f t="shared" si="4"/>
        <v>2548</v>
      </c>
    </row>
    <row r="98" spans="1:4" ht="14.25" customHeight="1">
      <c r="A98" s="45" t="s">
        <v>2</v>
      </c>
      <c r="B98" s="46">
        <f>SUM(B83:B97)</f>
        <v>33005</v>
      </c>
      <c r="C98" s="46">
        <f>SUM(C83:C97)</f>
        <v>56889</v>
      </c>
      <c r="D98" s="46">
        <f t="shared" si="4"/>
        <v>89894</v>
      </c>
    </row>
    <row r="99" spans="1:4" ht="14.25" customHeight="1">
      <c r="A99" s="45"/>
      <c r="B99" s="46"/>
      <c r="C99" s="46"/>
      <c r="D99" s="46"/>
    </row>
    <row r="100" spans="1:4" ht="14.25" customHeight="1">
      <c r="A100" s="45"/>
      <c r="B100" s="46"/>
      <c r="C100" s="46"/>
      <c r="D100" s="46"/>
    </row>
    <row r="101" spans="1:4">
      <c r="A101" s="24"/>
      <c r="B101" s="27"/>
      <c r="C101" s="27"/>
      <c r="D101" s="27"/>
    </row>
  </sheetData>
  <mergeCells count="5">
    <mergeCell ref="A2:D2"/>
    <mergeCell ref="A21:D21"/>
    <mergeCell ref="A40:D40"/>
    <mergeCell ref="A59:D59"/>
    <mergeCell ref="A81:D81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1"/>
  <sheetViews>
    <sheetView zoomScaleNormal="100" workbookViewId="0">
      <selection activeCell="C5" sqref="C5:C19"/>
    </sheetView>
  </sheetViews>
  <sheetFormatPr defaultColWidth="9.1796875" defaultRowHeight="11.5"/>
  <cols>
    <col min="1" max="1" width="11.54296875" style="3" customWidth="1"/>
    <col min="2" max="2" width="12" style="3" customWidth="1"/>
    <col min="3" max="4" width="11.54296875" style="3" customWidth="1"/>
    <col min="5" max="7" width="11.54296875" style="2" customWidth="1"/>
    <col min="8" max="16384" width="9.1796875" style="2"/>
  </cols>
  <sheetData>
    <row r="1" spans="1:8" ht="14">
      <c r="A1" s="31" t="s">
        <v>28</v>
      </c>
      <c r="B1" s="31"/>
      <c r="C1" s="31"/>
      <c r="D1" s="31"/>
      <c r="E1" s="31"/>
      <c r="F1" s="31"/>
    </row>
    <row r="2" spans="1:8">
      <c r="A2" s="61" t="s">
        <v>47</v>
      </c>
      <c r="B2" s="61"/>
      <c r="C2" s="61"/>
      <c r="D2" s="61"/>
      <c r="E2" s="61"/>
      <c r="F2" s="61"/>
    </row>
    <row r="3" spans="1:8">
      <c r="A3" s="62" t="s">
        <v>6</v>
      </c>
      <c r="B3" s="60" t="s">
        <v>29</v>
      </c>
      <c r="C3" s="60"/>
      <c r="D3" s="60" t="s">
        <v>30</v>
      </c>
      <c r="E3" s="60" t="s">
        <v>33</v>
      </c>
      <c r="F3" s="60" t="s">
        <v>34</v>
      </c>
      <c r="G3" s="60" t="s">
        <v>35</v>
      </c>
      <c r="H3" s="60" t="s">
        <v>2</v>
      </c>
    </row>
    <row r="4" spans="1:8" ht="46">
      <c r="A4" s="62"/>
      <c r="B4" s="48" t="s">
        <v>44</v>
      </c>
      <c r="C4" s="48" t="s">
        <v>42</v>
      </c>
      <c r="D4" s="60"/>
      <c r="E4" s="60"/>
      <c r="F4" s="60"/>
      <c r="G4" s="60"/>
      <c r="H4" s="60"/>
    </row>
    <row r="5" spans="1:8">
      <c r="A5" s="38" t="s">
        <v>7</v>
      </c>
      <c r="B5" s="41">
        <v>600</v>
      </c>
      <c r="C5" s="41">
        <v>152</v>
      </c>
      <c r="D5" s="41">
        <v>1030</v>
      </c>
      <c r="E5" s="41">
        <v>5</v>
      </c>
      <c r="F5" s="41">
        <v>2515</v>
      </c>
      <c r="G5" s="41">
        <v>2</v>
      </c>
      <c r="H5" s="41">
        <f>SUM(B5:G5)</f>
        <v>4304</v>
      </c>
    </row>
    <row r="6" spans="1:8">
      <c r="A6" s="2" t="s">
        <v>8</v>
      </c>
      <c r="B6" s="23">
        <v>1816</v>
      </c>
      <c r="C6" s="23">
        <v>62</v>
      </c>
      <c r="D6" s="23">
        <v>568</v>
      </c>
      <c r="E6" s="23">
        <v>0</v>
      </c>
      <c r="F6" s="23">
        <v>30</v>
      </c>
      <c r="G6" s="23">
        <v>3</v>
      </c>
      <c r="H6" s="23">
        <f t="shared" ref="H6:H19" si="0">SUM(B6:G6)</f>
        <v>2479</v>
      </c>
    </row>
    <row r="7" spans="1:8">
      <c r="A7" s="38" t="s">
        <v>9</v>
      </c>
      <c r="B7" s="41">
        <v>335</v>
      </c>
      <c r="C7" s="41">
        <v>75</v>
      </c>
      <c r="D7" s="41">
        <v>553</v>
      </c>
      <c r="E7" s="41">
        <v>0</v>
      </c>
      <c r="F7" s="41">
        <v>973</v>
      </c>
      <c r="G7" s="41">
        <v>52</v>
      </c>
      <c r="H7" s="41">
        <f t="shared" si="0"/>
        <v>1988</v>
      </c>
    </row>
    <row r="8" spans="1:8">
      <c r="A8" s="2" t="s">
        <v>10</v>
      </c>
      <c r="B8" s="23">
        <v>181</v>
      </c>
      <c r="C8" s="23">
        <v>0</v>
      </c>
      <c r="D8" s="23">
        <v>625</v>
      </c>
      <c r="E8" s="23">
        <v>0</v>
      </c>
      <c r="F8" s="23">
        <v>992</v>
      </c>
      <c r="G8" s="23">
        <v>0</v>
      </c>
      <c r="H8" s="23">
        <f t="shared" si="0"/>
        <v>1798</v>
      </c>
    </row>
    <row r="9" spans="1:8">
      <c r="A9" s="38" t="s">
        <v>11</v>
      </c>
      <c r="B9" s="41">
        <v>1507</v>
      </c>
      <c r="C9" s="41">
        <v>166</v>
      </c>
      <c r="D9" s="41">
        <v>1054</v>
      </c>
      <c r="E9" s="41">
        <v>3</v>
      </c>
      <c r="F9" s="41">
        <v>2328</v>
      </c>
      <c r="G9" s="41">
        <v>0</v>
      </c>
      <c r="H9" s="41">
        <f t="shared" si="0"/>
        <v>5058</v>
      </c>
    </row>
    <row r="10" spans="1:8">
      <c r="A10" s="2" t="s">
        <v>12</v>
      </c>
      <c r="B10" s="23">
        <v>636</v>
      </c>
      <c r="C10" s="23">
        <v>238</v>
      </c>
      <c r="D10" s="23">
        <v>480</v>
      </c>
      <c r="E10" s="23">
        <v>1</v>
      </c>
      <c r="F10" s="23">
        <v>1087</v>
      </c>
      <c r="G10" s="23">
        <v>0</v>
      </c>
      <c r="H10" s="23">
        <f t="shared" si="0"/>
        <v>2442</v>
      </c>
    </row>
    <row r="11" spans="1:8">
      <c r="A11" s="38" t="s">
        <v>13</v>
      </c>
      <c r="B11" s="41">
        <v>1079</v>
      </c>
      <c r="C11" s="41">
        <v>288</v>
      </c>
      <c r="D11" s="41">
        <v>1208</v>
      </c>
      <c r="E11" s="41">
        <v>0</v>
      </c>
      <c r="F11" s="41">
        <v>2206</v>
      </c>
      <c r="G11" s="41">
        <v>6</v>
      </c>
      <c r="H11" s="41">
        <f t="shared" si="0"/>
        <v>4787</v>
      </c>
    </row>
    <row r="12" spans="1:8">
      <c r="A12" s="2" t="s">
        <v>14</v>
      </c>
      <c r="B12" s="23">
        <v>3653</v>
      </c>
      <c r="C12" s="23">
        <v>829</v>
      </c>
      <c r="D12" s="23">
        <v>2277</v>
      </c>
      <c r="E12" s="23">
        <v>0</v>
      </c>
      <c r="F12" s="23">
        <v>386</v>
      </c>
      <c r="G12" s="23">
        <v>0</v>
      </c>
      <c r="H12" s="23">
        <f t="shared" si="0"/>
        <v>7145</v>
      </c>
    </row>
    <row r="13" spans="1:8">
      <c r="A13" s="38" t="s">
        <v>15</v>
      </c>
      <c r="B13" s="41">
        <v>2696</v>
      </c>
      <c r="C13" s="41">
        <v>29</v>
      </c>
      <c r="D13" s="41">
        <v>4647</v>
      </c>
      <c r="E13" s="41">
        <v>0</v>
      </c>
      <c r="F13" s="41">
        <v>5042</v>
      </c>
      <c r="G13" s="41">
        <v>0</v>
      </c>
      <c r="H13" s="41">
        <f t="shared" si="0"/>
        <v>12414</v>
      </c>
    </row>
    <row r="14" spans="1:8">
      <c r="A14" s="2" t="s">
        <v>16</v>
      </c>
      <c r="B14" s="23">
        <v>3006</v>
      </c>
      <c r="C14" s="23">
        <v>1473</v>
      </c>
      <c r="D14" s="23">
        <v>5587</v>
      </c>
      <c r="E14" s="23">
        <v>1189</v>
      </c>
      <c r="F14" s="23">
        <v>10382</v>
      </c>
      <c r="G14" s="23">
        <v>0</v>
      </c>
      <c r="H14" s="23">
        <f t="shared" si="0"/>
        <v>21637</v>
      </c>
    </row>
    <row r="15" spans="1:8">
      <c r="A15" s="38" t="s">
        <v>17</v>
      </c>
      <c r="B15" s="41">
        <v>639</v>
      </c>
      <c r="C15" s="41">
        <v>368</v>
      </c>
      <c r="D15" s="41">
        <v>1427</v>
      </c>
      <c r="E15" s="41">
        <v>5</v>
      </c>
      <c r="F15" s="41">
        <v>2711</v>
      </c>
      <c r="G15" s="41">
        <v>1</v>
      </c>
      <c r="H15" s="41">
        <f t="shared" si="0"/>
        <v>5151</v>
      </c>
    </row>
    <row r="16" spans="1:8">
      <c r="A16" s="2" t="s">
        <v>18</v>
      </c>
      <c r="B16" s="23">
        <v>645</v>
      </c>
      <c r="C16" s="23">
        <v>539</v>
      </c>
      <c r="D16" s="23">
        <v>2017</v>
      </c>
      <c r="E16" s="23">
        <v>159</v>
      </c>
      <c r="F16" s="23">
        <v>2258</v>
      </c>
      <c r="G16" s="23">
        <v>12</v>
      </c>
      <c r="H16" s="23">
        <f t="shared" si="0"/>
        <v>5630</v>
      </c>
    </row>
    <row r="17" spans="1:8">
      <c r="A17" s="38" t="s">
        <v>19</v>
      </c>
      <c r="B17" s="41">
        <v>273</v>
      </c>
      <c r="C17" s="41">
        <v>141</v>
      </c>
      <c r="D17" s="41">
        <v>531</v>
      </c>
      <c r="E17" s="41">
        <v>0</v>
      </c>
      <c r="F17" s="41">
        <v>636</v>
      </c>
      <c r="G17" s="41">
        <v>0</v>
      </c>
      <c r="H17" s="41">
        <f t="shared" si="0"/>
        <v>1581</v>
      </c>
    </row>
    <row r="18" spans="1:8">
      <c r="A18" s="2" t="s">
        <v>20</v>
      </c>
      <c r="B18" s="23">
        <v>536</v>
      </c>
      <c r="C18" s="23">
        <v>295</v>
      </c>
      <c r="D18" s="23">
        <v>838</v>
      </c>
      <c r="E18" s="23">
        <v>0</v>
      </c>
      <c r="F18" s="23">
        <v>1692</v>
      </c>
      <c r="G18" s="23">
        <v>0</v>
      </c>
      <c r="H18" s="23">
        <f t="shared" si="0"/>
        <v>3361</v>
      </c>
    </row>
    <row r="19" spans="1:8">
      <c r="A19" s="38" t="s">
        <v>21</v>
      </c>
      <c r="B19" s="41">
        <v>435</v>
      </c>
      <c r="C19" s="41">
        <v>211</v>
      </c>
      <c r="D19" s="41">
        <v>716</v>
      </c>
      <c r="E19" s="41">
        <v>0</v>
      </c>
      <c r="F19" s="41">
        <v>1114</v>
      </c>
      <c r="G19" s="41">
        <v>0</v>
      </c>
      <c r="H19" s="41">
        <f t="shared" si="0"/>
        <v>2476</v>
      </c>
    </row>
    <row r="20" spans="1:8">
      <c r="A20" s="49" t="s">
        <v>2</v>
      </c>
      <c r="B20" s="50">
        <f>SUM(B5:B19)</f>
        <v>18037</v>
      </c>
      <c r="C20" s="50">
        <f t="shared" ref="C20:H20" si="1">SUM(C5:C19)</f>
        <v>4866</v>
      </c>
      <c r="D20" s="50">
        <f t="shared" si="1"/>
        <v>23558</v>
      </c>
      <c r="E20" s="50">
        <f t="shared" si="1"/>
        <v>1362</v>
      </c>
      <c r="F20" s="50">
        <f t="shared" si="1"/>
        <v>34352</v>
      </c>
      <c r="G20" s="50">
        <f t="shared" si="1"/>
        <v>76</v>
      </c>
      <c r="H20" s="50">
        <f t="shared" si="1"/>
        <v>82251</v>
      </c>
    </row>
    <row r="21" spans="1:8" ht="14">
      <c r="A21" s="31"/>
      <c r="B21" s="31"/>
      <c r="C21" s="31"/>
      <c r="D21" s="31"/>
      <c r="E21" s="31"/>
      <c r="F21" s="31"/>
    </row>
    <row r="22" spans="1:8">
      <c r="A22" s="61" t="s">
        <v>46</v>
      </c>
      <c r="B22" s="61"/>
      <c r="C22" s="61"/>
      <c r="D22" s="61"/>
      <c r="E22" s="61"/>
      <c r="F22" s="61"/>
    </row>
    <row r="23" spans="1:8">
      <c r="A23" s="62" t="s">
        <v>6</v>
      </c>
      <c r="B23" s="60" t="s">
        <v>29</v>
      </c>
      <c r="C23" s="60"/>
      <c r="D23" s="60" t="s">
        <v>30</v>
      </c>
      <c r="E23" s="60" t="s">
        <v>33</v>
      </c>
      <c r="F23" s="60" t="s">
        <v>34</v>
      </c>
      <c r="G23" s="60" t="s">
        <v>35</v>
      </c>
      <c r="H23" s="60" t="s">
        <v>2</v>
      </c>
    </row>
    <row r="24" spans="1:8" ht="46">
      <c r="A24" s="62"/>
      <c r="B24" s="48" t="s">
        <v>44</v>
      </c>
      <c r="C24" s="48" t="s">
        <v>42</v>
      </c>
      <c r="D24" s="60"/>
      <c r="E24" s="60"/>
      <c r="F24" s="60"/>
      <c r="G24" s="60"/>
      <c r="H24" s="60"/>
    </row>
    <row r="25" spans="1:8">
      <c r="A25" s="38" t="s">
        <v>7</v>
      </c>
      <c r="B25" s="41">
        <v>705</v>
      </c>
      <c r="C25" s="41">
        <v>185</v>
      </c>
      <c r="D25" s="41">
        <v>951</v>
      </c>
      <c r="E25" s="41">
        <v>8</v>
      </c>
      <c r="F25" s="41">
        <v>2313</v>
      </c>
      <c r="G25" s="41">
        <v>1</v>
      </c>
      <c r="H25" s="41">
        <f>SUM(B25:G25)</f>
        <v>4163</v>
      </c>
    </row>
    <row r="26" spans="1:8">
      <c r="A26" s="2" t="s">
        <v>8</v>
      </c>
      <c r="B26" s="23">
        <v>1749</v>
      </c>
      <c r="C26" s="23">
        <v>47</v>
      </c>
      <c r="D26" s="23">
        <v>658</v>
      </c>
      <c r="E26" s="23">
        <v>0</v>
      </c>
      <c r="F26" s="23">
        <v>26</v>
      </c>
      <c r="G26" s="23">
        <v>2</v>
      </c>
      <c r="H26" s="23">
        <f t="shared" ref="H26:H39" si="2">SUM(B26:G26)</f>
        <v>2482</v>
      </c>
    </row>
    <row r="27" spans="1:8">
      <c r="A27" s="38" t="s">
        <v>9</v>
      </c>
      <c r="B27" s="41">
        <v>366</v>
      </c>
      <c r="C27" s="41">
        <v>58</v>
      </c>
      <c r="D27" s="41">
        <v>469</v>
      </c>
      <c r="E27" s="41">
        <v>0</v>
      </c>
      <c r="F27" s="41">
        <v>903</v>
      </c>
      <c r="G27" s="41">
        <v>37</v>
      </c>
      <c r="H27" s="41">
        <f t="shared" si="2"/>
        <v>1833</v>
      </c>
    </row>
    <row r="28" spans="1:8">
      <c r="A28" s="2" t="s">
        <v>10</v>
      </c>
      <c r="B28" s="23">
        <v>192</v>
      </c>
      <c r="C28" s="23">
        <v>0</v>
      </c>
      <c r="D28" s="23">
        <v>576</v>
      </c>
      <c r="E28" s="23">
        <v>0</v>
      </c>
      <c r="F28" s="23">
        <v>938</v>
      </c>
      <c r="G28" s="23">
        <v>0</v>
      </c>
      <c r="H28" s="23">
        <f t="shared" si="2"/>
        <v>1706</v>
      </c>
    </row>
    <row r="29" spans="1:8">
      <c r="A29" s="38" t="s">
        <v>11</v>
      </c>
      <c r="B29" s="41">
        <v>1386</v>
      </c>
      <c r="C29" s="41">
        <v>140</v>
      </c>
      <c r="D29" s="41">
        <v>1000</v>
      </c>
      <c r="E29" s="41">
        <v>3</v>
      </c>
      <c r="F29" s="41">
        <v>2480</v>
      </c>
      <c r="G29" s="41">
        <v>0</v>
      </c>
      <c r="H29" s="41">
        <f t="shared" si="2"/>
        <v>5009</v>
      </c>
    </row>
    <row r="30" spans="1:8">
      <c r="A30" s="2" t="s">
        <v>12</v>
      </c>
      <c r="B30" s="23">
        <v>743</v>
      </c>
      <c r="C30" s="23">
        <v>186</v>
      </c>
      <c r="D30" s="23">
        <v>446</v>
      </c>
      <c r="E30" s="23">
        <v>1</v>
      </c>
      <c r="F30" s="23">
        <v>1110</v>
      </c>
      <c r="G30" s="23">
        <v>0</v>
      </c>
      <c r="H30" s="23">
        <f t="shared" si="2"/>
        <v>2486</v>
      </c>
    </row>
    <row r="31" spans="1:8">
      <c r="A31" s="38" t="s">
        <v>13</v>
      </c>
      <c r="B31" s="41">
        <v>1208</v>
      </c>
      <c r="C31" s="41">
        <v>315</v>
      </c>
      <c r="D31" s="41">
        <v>1190</v>
      </c>
      <c r="E31" s="41">
        <v>1</v>
      </c>
      <c r="F31" s="41">
        <v>2371</v>
      </c>
      <c r="G31" s="41">
        <v>0</v>
      </c>
      <c r="H31" s="41">
        <f t="shared" si="2"/>
        <v>5085</v>
      </c>
    </row>
    <row r="32" spans="1:8">
      <c r="A32" s="2" t="s">
        <v>14</v>
      </c>
      <c r="B32" s="23">
        <v>4514</v>
      </c>
      <c r="C32" s="23">
        <v>698</v>
      </c>
      <c r="D32" s="23">
        <v>2247</v>
      </c>
      <c r="E32" s="23">
        <v>0</v>
      </c>
      <c r="F32" s="23">
        <v>0</v>
      </c>
      <c r="G32" s="23">
        <v>1</v>
      </c>
      <c r="H32" s="23">
        <f t="shared" si="2"/>
        <v>7460</v>
      </c>
    </row>
    <row r="33" spans="1:8">
      <c r="A33" s="38" t="s">
        <v>15</v>
      </c>
      <c r="B33" s="41">
        <v>3029</v>
      </c>
      <c r="C33" s="41">
        <v>14</v>
      </c>
      <c r="D33" s="41">
        <v>4738</v>
      </c>
      <c r="E33" s="41">
        <v>0</v>
      </c>
      <c r="F33" s="41">
        <v>4826</v>
      </c>
      <c r="G33" s="41">
        <v>0</v>
      </c>
      <c r="H33" s="41">
        <f t="shared" si="2"/>
        <v>12607</v>
      </c>
    </row>
    <row r="34" spans="1:8">
      <c r="A34" s="2" t="s">
        <v>16</v>
      </c>
      <c r="B34" s="23">
        <v>3796</v>
      </c>
      <c r="C34" s="23">
        <v>1046</v>
      </c>
      <c r="D34" s="23">
        <v>5297</v>
      </c>
      <c r="E34" s="23">
        <v>1229</v>
      </c>
      <c r="F34" s="23">
        <v>9168</v>
      </c>
      <c r="G34" s="23">
        <v>0</v>
      </c>
      <c r="H34" s="23">
        <f t="shared" si="2"/>
        <v>20536</v>
      </c>
    </row>
    <row r="35" spans="1:8">
      <c r="A35" s="38" t="s">
        <v>17</v>
      </c>
      <c r="B35" s="41">
        <v>766</v>
      </c>
      <c r="C35" s="41">
        <v>341</v>
      </c>
      <c r="D35" s="41">
        <v>1553</v>
      </c>
      <c r="E35" s="41">
        <v>7</v>
      </c>
      <c r="F35" s="41">
        <v>2783</v>
      </c>
      <c r="G35" s="41">
        <v>0</v>
      </c>
      <c r="H35" s="41">
        <f t="shared" si="2"/>
        <v>5450</v>
      </c>
    </row>
    <row r="36" spans="1:8">
      <c r="A36" s="2" t="s">
        <v>18</v>
      </c>
      <c r="B36" s="23">
        <v>1353</v>
      </c>
      <c r="C36" s="23">
        <v>217</v>
      </c>
      <c r="D36" s="23">
        <v>1714</v>
      </c>
      <c r="E36" s="23">
        <v>193</v>
      </c>
      <c r="F36" s="23">
        <v>2197</v>
      </c>
      <c r="G36" s="23">
        <v>10</v>
      </c>
      <c r="H36" s="23">
        <f t="shared" si="2"/>
        <v>5684</v>
      </c>
    </row>
    <row r="37" spans="1:8">
      <c r="A37" s="38" t="s">
        <v>19</v>
      </c>
      <c r="B37" s="41">
        <v>285</v>
      </c>
      <c r="C37" s="41">
        <v>123</v>
      </c>
      <c r="D37" s="41">
        <v>474</v>
      </c>
      <c r="E37" s="41">
        <v>0</v>
      </c>
      <c r="F37" s="41">
        <v>660</v>
      </c>
      <c r="G37" s="41">
        <v>0</v>
      </c>
      <c r="H37" s="41">
        <f t="shared" si="2"/>
        <v>1542</v>
      </c>
    </row>
    <row r="38" spans="1:8">
      <c r="A38" s="2" t="s">
        <v>20</v>
      </c>
      <c r="B38" s="23">
        <v>592</v>
      </c>
      <c r="C38" s="23">
        <v>306</v>
      </c>
      <c r="D38" s="23">
        <v>897</v>
      </c>
      <c r="E38" s="23">
        <v>0</v>
      </c>
      <c r="F38" s="23">
        <v>1590</v>
      </c>
      <c r="G38" s="23">
        <v>0</v>
      </c>
      <c r="H38" s="23">
        <f t="shared" si="2"/>
        <v>3385</v>
      </c>
    </row>
    <row r="39" spans="1:8">
      <c r="A39" s="38" t="s">
        <v>21</v>
      </c>
      <c r="B39" s="41">
        <v>525</v>
      </c>
      <c r="C39" s="41">
        <v>155</v>
      </c>
      <c r="D39" s="41">
        <v>607</v>
      </c>
      <c r="E39" s="41">
        <v>0</v>
      </c>
      <c r="F39" s="41">
        <v>1034</v>
      </c>
      <c r="G39" s="41">
        <v>0</v>
      </c>
      <c r="H39" s="41">
        <f t="shared" si="2"/>
        <v>2321</v>
      </c>
    </row>
    <row r="40" spans="1:8">
      <c r="A40" s="49" t="s">
        <v>2</v>
      </c>
      <c r="B40" s="50">
        <f>SUM(B25:B39)</f>
        <v>21209</v>
      </c>
      <c r="C40" s="50">
        <f t="shared" ref="C40:H40" si="3">SUM(C25:C39)</f>
        <v>3831</v>
      </c>
      <c r="D40" s="50">
        <f t="shared" si="3"/>
        <v>22817</v>
      </c>
      <c r="E40" s="50">
        <f t="shared" si="3"/>
        <v>1442</v>
      </c>
      <c r="F40" s="50">
        <f t="shared" si="3"/>
        <v>32399</v>
      </c>
      <c r="G40" s="50">
        <f t="shared" si="3"/>
        <v>51</v>
      </c>
      <c r="H40" s="50">
        <f t="shared" si="3"/>
        <v>81749</v>
      </c>
    </row>
    <row r="41" spans="1:8" ht="14">
      <c r="A41" s="31"/>
      <c r="B41" s="31"/>
      <c r="C41" s="31"/>
      <c r="D41" s="31"/>
      <c r="E41" s="31"/>
      <c r="F41" s="31"/>
    </row>
    <row r="42" spans="1:8" ht="14">
      <c r="A42" s="31"/>
      <c r="B42" s="31"/>
      <c r="C42" s="31"/>
      <c r="D42" s="31"/>
      <c r="E42" s="31"/>
      <c r="F42" s="31"/>
    </row>
    <row r="43" spans="1:8">
      <c r="A43" s="61" t="s">
        <v>45</v>
      </c>
      <c r="B43" s="61"/>
      <c r="C43" s="61"/>
      <c r="D43" s="61"/>
      <c r="E43" s="61"/>
      <c r="F43" s="61"/>
    </row>
    <row r="44" spans="1:8">
      <c r="A44" s="62" t="s">
        <v>6</v>
      </c>
      <c r="B44" s="60" t="s">
        <v>29</v>
      </c>
      <c r="C44" s="60"/>
      <c r="D44" s="60" t="s">
        <v>30</v>
      </c>
      <c r="E44" s="60" t="s">
        <v>33</v>
      </c>
      <c r="F44" s="60" t="s">
        <v>34</v>
      </c>
      <c r="G44" s="60" t="s">
        <v>35</v>
      </c>
      <c r="H44" s="60" t="s">
        <v>2</v>
      </c>
    </row>
    <row r="45" spans="1:8" ht="46">
      <c r="A45" s="62"/>
      <c r="B45" s="48" t="s">
        <v>44</v>
      </c>
      <c r="C45" s="48" t="s">
        <v>42</v>
      </c>
      <c r="D45" s="60"/>
      <c r="E45" s="60"/>
      <c r="F45" s="60"/>
      <c r="G45" s="60"/>
      <c r="H45" s="60"/>
    </row>
    <row r="46" spans="1:8">
      <c r="A46" s="38" t="s">
        <v>7</v>
      </c>
      <c r="B46" s="41">
        <v>782</v>
      </c>
      <c r="C46" s="41">
        <v>99</v>
      </c>
      <c r="D46" s="41">
        <v>988</v>
      </c>
      <c r="E46" s="41">
        <v>5</v>
      </c>
      <c r="F46" s="41">
        <v>2293</v>
      </c>
      <c r="G46" s="41">
        <v>0</v>
      </c>
      <c r="H46" s="41">
        <f>SUM(B46:G46)</f>
        <v>4167</v>
      </c>
    </row>
    <row r="47" spans="1:8">
      <c r="A47" s="2" t="s">
        <v>8</v>
      </c>
      <c r="B47" s="23">
        <v>850</v>
      </c>
      <c r="C47" s="23">
        <v>81</v>
      </c>
      <c r="D47" s="23">
        <v>651</v>
      </c>
      <c r="E47" s="23">
        <v>0</v>
      </c>
      <c r="F47" s="23">
        <v>1098</v>
      </c>
      <c r="G47" s="23">
        <v>1</v>
      </c>
      <c r="H47" s="23">
        <f t="shared" ref="H47:H60" si="4">SUM(B47:G47)</f>
        <v>2681</v>
      </c>
    </row>
    <row r="48" spans="1:8">
      <c r="A48" s="38" t="s">
        <v>9</v>
      </c>
      <c r="B48" s="41">
        <v>414</v>
      </c>
      <c r="C48" s="41">
        <v>24</v>
      </c>
      <c r="D48" s="41">
        <v>553</v>
      </c>
      <c r="E48" s="41">
        <v>0</v>
      </c>
      <c r="F48" s="41">
        <v>826</v>
      </c>
      <c r="G48" s="41">
        <v>16</v>
      </c>
      <c r="H48" s="41">
        <f t="shared" si="4"/>
        <v>1833</v>
      </c>
    </row>
    <row r="49" spans="1:8">
      <c r="A49" s="2" t="s">
        <v>10</v>
      </c>
      <c r="B49" s="23">
        <v>220</v>
      </c>
      <c r="C49" s="23">
        <v>0</v>
      </c>
      <c r="D49" s="23">
        <v>604</v>
      </c>
      <c r="E49" s="23">
        <v>0</v>
      </c>
      <c r="F49" s="23">
        <v>846</v>
      </c>
      <c r="G49" s="23">
        <v>0</v>
      </c>
      <c r="H49" s="23">
        <f t="shared" si="4"/>
        <v>1670</v>
      </c>
    </row>
    <row r="50" spans="1:8">
      <c r="A50" s="38" t="s">
        <v>11</v>
      </c>
      <c r="B50" s="41">
        <v>1482</v>
      </c>
      <c r="C50" s="41">
        <v>39</v>
      </c>
      <c r="D50" s="41">
        <v>869</v>
      </c>
      <c r="E50" s="41">
        <v>0</v>
      </c>
      <c r="F50" s="41">
        <v>2171</v>
      </c>
      <c r="G50" s="41">
        <v>0</v>
      </c>
      <c r="H50" s="41">
        <f t="shared" si="4"/>
        <v>4561</v>
      </c>
    </row>
    <row r="51" spans="1:8">
      <c r="A51" s="2" t="s">
        <v>12</v>
      </c>
      <c r="B51" s="23">
        <v>860</v>
      </c>
      <c r="C51" s="23">
        <v>87</v>
      </c>
      <c r="D51" s="23">
        <v>452</v>
      </c>
      <c r="E51" s="23">
        <v>0</v>
      </c>
      <c r="F51" s="23">
        <v>1158</v>
      </c>
      <c r="G51" s="23">
        <v>0</v>
      </c>
      <c r="H51" s="23">
        <f t="shared" si="4"/>
        <v>2557</v>
      </c>
    </row>
    <row r="52" spans="1:8">
      <c r="A52" s="38" t="s">
        <v>13</v>
      </c>
      <c r="B52" s="41">
        <v>1407</v>
      </c>
      <c r="C52" s="41">
        <v>183</v>
      </c>
      <c r="D52" s="41">
        <v>1314</v>
      </c>
      <c r="E52" s="41">
        <v>0</v>
      </c>
      <c r="F52" s="41">
        <v>2138</v>
      </c>
      <c r="G52" s="41">
        <v>0</v>
      </c>
      <c r="H52" s="41">
        <f t="shared" si="4"/>
        <v>5042</v>
      </c>
    </row>
    <row r="53" spans="1:8">
      <c r="A53" s="2" t="s">
        <v>14</v>
      </c>
      <c r="B53" s="23">
        <v>3545</v>
      </c>
      <c r="C53" s="23">
        <v>342</v>
      </c>
      <c r="D53" s="23">
        <v>1989</v>
      </c>
      <c r="E53" s="23">
        <v>0</v>
      </c>
      <c r="F53" s="23">
        <v>1196</v>
      </c>
      <c r="G53" s="23">
        <v>9</v>
      </c>
      <c r="H53" s="23">
        <f t="shared" si="4"/>
        <v>7081</v>
      </c>
    </row>
    <row r="54" spans="1:8">
      <c r="A54" s="38" t="s">
        <v>15</v>
      </c>
      <c r="B54" s="41">
        <v>3268</v>
      </c>
      <c r="C54" s="41">
        <v>7</v>
      </c>
      <c r="D54" s="41">
        <v>4746</v>
      </c>
      <c r="E54" s="41">
        <v>0</v>
      </c>
      <c r="F54" s="41">
        <v>4259</v>
      </c>
      <c r="G54" s="41">
        <v>0</v>
      </c>
      <c r="H54" s="41">
        <f t="shared" si="4"/>
        <v>12280</v>
      </c>
    </row>
    <row r="55" spans="1:8">
      <c r="A55" s="2" t="s">
        <v>16</v>
      </c>
      <c r="B55" s="23">
        <v>15268</v>
      </c>
      <c r="C55" s="23">
        <v>612</v>
      </c>
      <c r="D55" s="23">
        <v>5735</v>
      </c>
      <c r="E55" s="23">
        <v>1436</v>
      </c>
      <c r="F55" s="23">
        <v>0</v>
      </c>
      <c r="G55" s="23">
        <v>0</v>
      </c>
      <c r="H55" s="23">
        <f t="shared" si="4"/>
        <v>23051</v>
      </c>
    </row>
    <row r="56" spans="1:8">
      <c r="A56" s="38" t="s">
        <v>17</v>
      </c>
      <c r="B56" s="41">
        <v>947</v>
      </c>
      <c r="C56" s="41">
        <v>223</v>
      </c>
      <c r="D56" s="41">
        <v>1647</v>
      </c>
      <c r="E56" s="41">
        <v>5</v>
      </c>
      <c r="F56" s="41">
        <v>2538</v>
      </c>
      <c r="G56" s="41">
        <v>0</v>
      </c>
      <c r="H56" s="41">
        <f t="shared" si="4"/>
        <v>5360</v>
      </c>
    </row>
    <row r="57" spans="1:8">
      <c r="A57" s="2" t="s">
        <v>18</v>
      </c>
      <c r="B57" s="23">
        <v>1579</v>
      </c>
      <c r="C57" s="23">
        <v>121</v>
      </c>
      <c r="D57" s="23">
        <v>1764</v>
      </c>
      <c r="E57" s="23">
        <v>172</v>
      </c>
      <c r="F57" s="23">
        <v>2141</v>
      </c>
      <c r="G57" s="23">
        <v>7</v>
      </c>
      <c r="H57" s="23">
        <f t="shared" si="4"/>
        <v>5784</v>
      </c>
    </row>
    <row r="58" spans="1:8">
      <c r="A58" s="38" t="s">
        <v>19</v>
      </c>
      <c r="B58" s="41">
        <v>341</v>
      </c>
      <c r="C58" s="41">
        <v>83</v>
      </c>
      <c r="D58" s="41">
        <v>416</v>
      </c>
      <c r="E58" s="41">
        <v>0</v>
      </c>
      <c r="F58" s="41">
        <v>663</v>
      </c>
      <c r="G58" s="41">
        <v>0</v>
      </c>
      <c r="H58" s="41">
        <f t="shared" si="4"/>
        <v>1503</v>
      </c>
    </row>
    <row r="59" spans="1:8">
      <c r="A59" s="2" t="s">
        <v>20</v>
      </c>
      <c r="B59" s="23">
        <v>651</v>
      </c>
      <c r="C59" s="23">
        <v>229</v>
      </c>
      <c r="D59" s="23">
        <v>966</v>
      </c>
      <c r="E59" s="23">
        <v>0</v>
      </c>
      <c r="F59" s="23">
        <v>1433</v>
      </c>
      <c r="G59" s="23">
        <v>0</v>
      </c>
      <c r="H59" s="23">
        <f t="shared" si="4"/>
        <v>3279</v>
      </c>
    </row>
    <row r="60" spans="1:8">
      <c r="A60" s="38" t="s">
        <v>21</v>
      </c>
      <c r="B60" s="41">
        <v>613</v>
      </c>
      <c r="C60" s="41">
        <v>84</v>
      </c>
      <c r="D60" s="41">
        <v>546</v>
      </c>
      <c r="E60" s="41">
        <v>0</v>
      </c>
      <c r="F60" s="41">
        <v>1017</v>
      </c>
      <c r="G60" s="41">
        <v>0</v>
      </c>
      <c r="H60" s="41">
        <f t="shared" si="4"/>
        <v>2260</v>
      </c>
    </row>
    <row r="61" spans="1:8">
      <c r="A61" s="49" t="s">
        <v>2</v>
      </c>
      <c r="B61" s="50">
        <f>SUM(B46:B60)</f>
        <v>32227</v>
      </c>
      <c r="C61" s="50">
        <v>2214</v>
      </c>
      <c r="D61" s="50">
        <f t="shared" ref="D61" si="5">SUM(D46:D60)</f>
        <v>23240</v>
      </c>
      <c r="E61" s="50">
        <f t="shared" ref="E61" si="6">SUM(E46:E60)</f>
        <v>1618</v>
      </c>
      <c r="F61" s="50">
        <f t="shared" ref="F61" si="7">SUM(F46:F60)</f>
        <v>23777</v>
      </c>
      <c r="G61" s="50">
        <f t="shared" ref="G61" si="8">SUM(G46:G60)</f>
        <v>33</v>
      </c>
      <c r="H61" s="50">
        <f>SUM(B61:G61)</f>
        <v>83109</v>
      </c>
    </row>
    <row r="62" spans="1:8" ht="14">
      <c r="A62" s="31"/>
      <c r="B62" s="31"/>
      <c r="C62" s="31"/>
      <c r="D62" s="31"/>
      <c r="E62" s="31"/>
      <c r="F62" s="31"/>
    </row>
    <row r="63" spans="1:8">
      <c r="A63" s="61" t="s">
        <v>43</v>
      </c>
      <c r="B63" s="61"/>
      <c r="C63" s="61"/>
      <c r="D63" s="61"/>
      <c r="E63" s="61"/>
      <c r="F63" s="61"/>
    </row>
    <row r="64" spans="1:8" ht="24" customHeight="1">
      <c r="A64" s="62" t="s">
        <v>6</v>
      </c>
      <c r="B64" s="60" t="s">
        <v>29</v>
      </c>
      <c r="C64" s="60"/>
      <c r="D64" s="60" t="s">
        <v>30</v>
      </c>
      <c r="E64" s="60" t="s">
        <v>33</v>
      </c>
      <c r="F64" s="60" t="s">
        <v>34</v>
      </c>
      <c r="G64" s="60" t="s">
        <v>35</v>
      </c>
      <c r="H64" s="60" t="s">
        <v>2</v>
      </c>
    </row>
    <row r="65" spans="1:8" ht="46">
      <c r="A65" s="62"/>
      <c r="B65" s="48" t="s">
        <v>44</v>
      </c>
      <c r="C65" s="48" t="s">
        <v>42</v>
      </c>
      <c r="D65" s="60"/>
      <c r="E65" s="60"/>
      <c r="F65" s="60"/>
      <c r="G65" s="60"/>
      <c r="H65" s="60"/>
    </row>
    <row r="66" spans="1:8">
      <c r="A66" s="38" t="s">
        <v>7</v>
      </c>
      <c r="B66" s="41">
        <v>994</v>
      </c>
      <c r="C66" s="41">
        <v>21</v>
      </c>
      <c r="D66" s="41">
        <v>1016</v>
      </c>
      <c r="E66" s="41">
        <v>2</v>
      </c>
      <c r="F66" s="41">
        <v>2377</v>
      </c>
      <c r="G66" s="41">
        <v>0</v>
      </c>
      <c r="H66" s="41">
        <f t="shared" ref="H66:H80" si="9">SUM(B66:G66)</f>
        <v>4410</v>
      </c>
    </row>
    <row r="67" spans="1:8">
      <c r="A67" s="2" t="s">
        <v>8</v>
      </c>
      <c r="B67" s="23">
        <v>995</v>
      </c>
      <c r="C67" s="23">
        <v>72</v>
      </c>
      <c r="D67" s="23">
        <v>677</v>
      </c>
      <c r="E67" s="23">
        <v>0</v>
      </c>
      <c r="F67" s="23">
        <v>1147</v>
      </c>
      <c r="G67" s="23">
        <v>3</v>
      </c>
      <c r="H67" s="23">
        <f t="shared" si="9"/>
        <v>2894</v>
      </c>
    </row>
    <row r="68" spans="1:8">
      <c r="A68" s="38" t="s">
        <v>9</v>
      </c>
      <c r="B68" s="41">
        <v>492</v>
      </c>
      <c r="C68" s="41">
        <v>0</v>
      </c>
      <c r="D68" s="41">
        <v>639</v>
      </c>
      <c r="E68" s="41">
        <v>0</v>
      </c>
      <c r="F68" s="41">
        <v>935</v>
      </c>
      <c r="G68" s="41">
        <v>3</v>
      </c>
      <c r="H68" s="41">
        <f t="shared" si="9"/>
        <v>2069</v>
      </c>
    </row>
    <row r="69" spans="1:8">
      <c r="A69" s="2" t="s">
        <v>10</v>
      </c>
      <c r="B69" s="23">
        <v>239</v>
      </c>
      <c r="C69" s="23">
        <v>0</v>
      </c>
      <c r="D69" s="23">
        <v>552</v>
      </c>
      <c r="E69" s="23">
        <v>0</v>
      </c>
      <c r="F69" s="23">
        <v>982</v>
      </c>
      <c r="G69" s="23">
        <v>0</v>
      </c>
      <c r="H69" s="23">
        <f t="shared" si="9"/>
        <v>1773</v>
      </c>
    </row>
    <row r="70" spans="1:8">
      <c r="A70" s="38" t="s">
        <v>11</v>
      </c>
      <c r="B70" s="41">
        <v>1579</v>
      </c>
      <c r="C70" s="41">
        <v>0</v>
      </c>
      <c r="D70" s="41">
        <v>856</v>
      </c>
      <c r="E70" s="41">
        <v>2</v>
      </c>
      <c r="F70" s="41">
        <v>2559</v>
      </c>
      <c r="G70" s="41">
        <v>2</v>
      </c>
      <c r="H70" s="41">
        <f t="shared" si="9"/>
        <v>4998</v>
      </c>
    </row>
    <row r="71" spans="1:8">
      <c r="A71" s="2" t="s">
        <v>12</v>
      </c>
      <c r="B71" s="23">
        <v>1017</v>
      </c>
      <c r="C71" s="23">
        <v>0</v>
      </c>
      <c r="D71" s="23">
        <v>447</v>
      </c>
      <c r="E71" s="23">
        <v>0</v>
      </c>
      <c r="F71" s="23">
        <v>1244</v>
      </c>
      <c r="G71" s="23">
        <v>0</v>
      </c>
      <c r="H71" s="23">
        <f t="shared" si="9"/>
        <v>2708</v>
      </c>
    </row>
    <row r="72" spans="1:8">
      <c r="A72" s="38" t="s">
        <v>13</v>
      </c>
      <c r="B72" s="41">
        <v>1705</v>
      </c>
      <c r="C72" s="41">
        <v>6</v>
      </c>
      <c r="D72" s="41">
        <v>1299</v>
      </c>
      <c r="E72" s="41">
        <v>0</v>
      </c>
      <c r="F72" s="41">
        <v>2102</v>
      </c>
      <c r="G72" s="41">
        <v>0</v>
      </c>
      <c r="H72" s="41">
        <f t="shared" si="9"/>
        <v>5112</v>
      </c>
    </row>
    <row r="73" spans="1:8">
      <c r="A73" s="2" t="s">
        <v>14</v>
      </c>
      <c r="B73" s="23">
        <v>4460</v>
      </c>
      <c r="C73" s="23">
        <v>0</v>
      </c>
      <c r="D73" s="23">
        <v>2109</v>
      </c>
      <c r="E73" s="23">
        <v>0</v>
      </c>
      <c r="F73" s="23">
        <v>1432</v>
      </c>
      <c r="G73" s="23">
        <v>1</v>
      </c>
      <c r="H73" s="23">
        <f t="shared" si="9"/>
        <v>8002</v>
      </c>
    </row>
    <row r="74" spans="1:8">
      <c r="A74" s="38" t="s">
        <v>15</v>
      </c>
      <c r="B74" s="41">
        <v>3755</v>
      </c>
      <c r="C74" s="41">
        <v>0</v>
      </c>
      <c r="D74" s="41">
        <v>5185</v>
      </c>
      <c r="E74" s="41">
        <v>0</v>
      </c>
      <c r="F74" s="41">
        <v>5242</v>
      </c>
      <c r="G74" s="41">
        <v>0</v>
      </c>
      <c r="H74" s="41">
        <f t="shared" si="9"/>
        <v>14182</v>
      </c>
    </row>
    <row r="75" spans="1:8">
      <c r="A75" s="2" t="s">
        <v>16</v>
      </c>
      <c r="B75" s="23">
        <v>15874</v>
      </c>
      <c r="C75" s="23">
        <v>115</v>
      </c>
      <c r="D75" s="23">
        <v>5698</v>
      </c>
      <c r="E75" s="23">
        <v>1571</v>
      </c>
      <c r="F75" s="23">
        <v>0</v>
      </c>
      <c r="G75" s="23">
        <v>0</v>
      </c>
      <c r="H75" s="23">
        <f t="shared" si="9"/>
        <v>23258</v>
      </c>
    </row>
    <row r="76" spans="1:8">
      <c r="A76" s="38" t="s">
        <v>17</v>
      </c>
      <c r="B76" s="41">
        <v>1172</v>
      </c>
      <c r="C76" s="41">
        <v>0</v>
      </c>
      <c r="D76" s="41">
        <v>1787</v>
      </c>
      <c r="E76" s="41">
        <v>7</v>
      </c>
      <c r="F76" s="41">
        <v>3010</v>
      </c>
      <c r="G76" s="41">
        <v>0</v>
      </c>
      <c r="H76" s="41">
        <f t="shared" si="9"/>
        <v>5976</v>
      </c>
    </row>
    <row r="77" spans="1:8">
      <c r="A77" s="2" t="s">
        <v>18</v>
      </c>
      <c r="B77" s="23">
        <v>1905</v>
      </c>
      <c r="C77" s="23">
        <v>0</v>
      </c>
      <c r="D77" s="23">
        <v>1656</v>
      </c>
      <c r="E77" s="23">
        <v>106</v>
      </c>
      <c r="F77" s="23">
        <v>1655</v>
      </c>
      <c r="G77" s="23">
        <v>0</v>
      </c>
      <c r="H77" s="23">
        <f t="shared" si="9"/>
        <v>5322</v>
      </c>
    </row>
    <row r="78" spans="1:8">
      <c r="A78" s="38" t="s">
        <v>19</v>
      </c>
      <c r="B78" s="41">
        <v>453</v>
      </c>
      <c r="C78" s="41">
        <v>0</v>
      </c>
      <c r="D78" s="41">
        <v>452</v>
      </c>
      <c r="E78" s="41">
        <v>1</v>
      </c>
      <c r="F78" s="41">
        <v>675</v>
      </c>
      <c r="G78" s="41">
        <v>0</v>
      </c>
      <c r="H78" s="41">
        <f t="shared" si="9"/>
        <v>1581</v>
      </c>
    </row>
    <row r="79" spans="1:8">
      <c r="A79" s="2" t="s">
        <v>20</v>
      </c>
      <c r="B79" s="23">
        <v>822</v>
      </c>
      <c r="C79" s="23">
        <v>35</v>
      </c>
      <c r="D79" s="23">
        <v>1143</v>
      </c>
      <c r="E79" s="23">
        <v>0</v>
      </c>
      <c r="F79" s="23">
        <v>1612</v>
      </c>
      <c r="G79" s="23">
        <v>0</v>
      </c>
      <c r="H79" s="23">
        <f t="shared" si="9"/>
        <v>3612</v>
      </c>
    </row>
    <row r="80" spans="1:8">
      <c r="A80" s="38" t="s">
        <v>21</v>
      </c>
      <c r="B80" s="41">
        <v>755</v>
      </c>
      <c r="C80" s="41">
        <v>0</v>
      </c>
      <c r="D80" s="41">
        <v>579</v>
      </c>
      <c r="E80" s="41">
        <v>0</v>
      </c>
      <c r="F80" s="41">
        <v>1144</v>
      </c>
      <c r="G80" s="41">
        <v>0</v>
      </c>
      <c r="H80" s="41">
        <f t="shared" si="9"/>
        <v>2478</v>
      </c>
    </row>
    <row r="81" spans="1:8">
      <c r="A81" s="49" t="s">
        <v>2</v>
      </c>
      <c r="B81" s="50">
        <f t="shared" ref="B81:H81" si="10">SUM(B66:B80)</f>
        <v>36217</v>
      </c>
      <c r="C81" s="50">
        <f t="shared" si="10"/>
        <v>249</v>
      </c>
      <c r="D81" s="50">
        <f t="shared" si="10"/>
        <v>24095</v>
      </c>
      <c r="E81" s="50">
        <f t="shared" si="10"/>
        <v>1689</v>
      </c>
      <c r="F81" s="50">
        <f t="shared" si="10"/>
        <v>26116</v>
      </c>
      <c r="G81" s="51">
        <f t="shared" si="10"/>
        <v>9</v>
      </c>
      <c r="H81" s="51">
        <f t="shared" si="10"/>
        <v>88375</v>
      </c>
    </row>
    <row r="82" spans="1:8" ht="14">
      <c r="A82" s="31"/>
      <c r="B82" s="31"/>
      <c r="C82" s="31"/>
      <c r="D82" s="31"/>
      <c r="E82" s="31"/>
      <c r="F82" s="31"/>
    </row>
    <row r="83" spans="1:8">
      <c r="A83" s="61" t="s">
        <v>36</v>
      </c>
      <c r="B83" s="61"/>
      <c r="C83" s="61"/>
      <c r="D83" s="61"/>
      <c r="E83" s="61"/>
      <c r="F83" s="61"/>
    </row>
    <row r="84" spans="1:8" ht="23">
      <c r="A84" s="47" t="s">
        <v>6</v>
      </c>
      <c r="B84" s="48" t="s">
        <v>29</v>
      </c>
      <c r="C84" s="48" t="s">
        <v>30</v>
      </c>
      <c r="D84" s="48" t="s">
        <v>33</v>
      </c>
      <c r="E84" s="48" t="s">
        <v>34</v>
      </c>
      <c r="F84" s="48" t="s">
        <v>35</v>
      </c>
      <c r="G84" s="48" t="s">
        <v>2</v>
      </c>
    </row>
    <row r="85" spans="1:8">
      <c r="A85" s="38" t="s">
        <v>7</v>
      </c>
      <c r="B85" s="41">
        <v>1022</v>
      </c>
      <c r="C85" s="41">
        <v>1039</v>
      </c>
      <c r="D85" s="41">
        <v>3</v>
      </c>
      <c r="E85" s="41">
        <v>2354</v>
      </c>
      <c r="F85" s="41">
        <v>0</v>
      </c>
      <c r="G85" s="41">
        <f>SUM(B85:F85)</f>
        <v>4418</v>
      </c>
    </row>
    <row r="86" spans="1:8">
      <c r="A86" s="2" t="s">
        <v>8</v>
      </c>
      <c r="B86" s="23">
        <v>1134</v>
      </c>
      <c r="C86" s="23">
        <v>631</v>
      </c>
      <c r="D86" s="23">
        <v>0</v>
      </c>
      <c r="E86" s="23">
        <v>1230</v>
      </c>
      <c r="F86" s="23">
        <v>0</v>
      </c>
      <c r="G86" s="23">
        <f t="shared" ref="G86:G100" si="11">SUM(B86:F86)</f>
        <v>2995</v>
      </c>
    </row>
    <row r="87" spans="1:8">
      <c r="A87" s="38" t="s">
        <v>9</v>
      </c>
      <c r="B87" s="41">
        <v>502</v>
      </c>
      <c r="C87" s="41">
        <v>673</v>
      </c>
      <c r="D87" s="41">
        <v>0</v>
      </c>
      <c r="E87" s="41">
        <v>940</v>
      </c>
      <c r="F87" s="41">
        <v>5</v>
      </c>
      <c r="G87" s="41">
        <f t="shared" si="11"/>
        <v>2120</v>
      </c>
    </row>
    <row r="88" spans="1:8">
      <c r="A88" s="2" t="s">
        <v>10</v>
      </c>
      <c r="B88" s="23">
        <v>240</v>
      </c>
      <c r="C88" s="23">
        <v>513</v>
      </c>
      <c r="D88" s="23">
        <v>0</v>
      </c>
      <c r="E88" s="23">
        <v>994</v>
      </c>
      <c r="F88" s="23">
        <v>0</v>
      </c>
      <c r="G88" s="23">
        <f t="shared" si="11"/>
        <v>1747</v>
      </c>
    </row>
    <row r="89" spans="1:8">
      <c r="A89" s="38" t="s">
        <v>11</v>
      </c>
      <c r="B89" s="41">
        <v>3900</v>
      </c>
      <c r="C89" s="41">
        <v>1347</v>
      </c>
      <c r="D89" s="41">
        <v>7</v>
      </c>
      <c r="E89" s="41">
        <v>96</v>
      </c>
      <c r="F89" s="41">
        <v>0</v>
      </c>
      <c r="G89" s="41">
        <f t="shared" si="11"/>
        <v>5350</v>
      </c>
    </row>
    <row r="90" spans="1:8">
      <c r="A90" s="2" t="s">
        <v>12</v>
      </c>
      <c r="B90" s="23">
        <v>1078</v>
      </c>
      <c r="C90" s="23">
        <v>475</v>
      </c>
      <c r="D90" s="23">
        <v>0</v>
      </c>
      <c r="E90" s="23">
        <v>1201</v>
      </c>
      <c r="F90" s="23">
        <v>0</v>
      </c>
      <c r="G90" s="23">
        <f t="shared" si="11"/>
        <v>2754</v>
      </c>
    </row>
    <row r="91" spans="1:8">
      <c r="A91" s="38" t="s">
        <v>13</v>
      </c>
      <c r="B91" s="41">
        <v>1826</v>
      </c>
      <c r="C91" s="41">
        <v>1397</v>
      </c>
      <c r="D91" s="41">
        <v>0</v>
      </c>
      <c r="E91" s="41">
        <v>2011</v>
      </c>
      <c r="F91" s="41">
        <v>0</v>
      </c>
      <c r="G91" s="41">
        <f t="shared" si="11"/>
        <v>5234</v>
      </c>
    </row>
    <row r="92" spans="1:8">
      <c r="A92" s="2" t="s">
        <v>14</v>
      </c>
      <c r="B92" s="23">
        <v>4356</v>
      </c>
      <c r="C92" s="23">
        <v>2196</v>
      </c>
      <c r="D92" s="23">
        <v>0</v>
      </c>
      <c r="E92" s="23">
        <v>1219</v>
      </c>
      <c r="F92" s="23">
        <v>0</v>
      </c>
      <c r="G92" s="23">
        <f t="shared" si="11"/>
        <v>7771</v>
      </c>
    </row>
    <row r="93" spans="1:8">
      <c r="A93" s="38" t="s">
        <v>15</v>
      </c>
      <c r="B93" s="41">
        <v>3904</v>
      </c>
      <c r="C93" s="41">
        <v>5307</v>
      </c>
      <c r="D93" s="41">
        <v>0</v>
      </c>
      <c r="E93" s="41">
        <v>5111</v>
      </c>
      <c r="F93" s="41">
        <v>0</v>
      </c>
      <c r="G93" s="41">
        <f t="shared" si="11"/>
        <v>14322</v>
      </c>
    </row>
    <row r="94" spans="1:8">
      <c r="A94" s="2" t="s">
        <v>16</v>
      </c>
      <c r="B94" s="23">
        <v>6431</v>
      </c>
      <c r="C94" s="23">
        <v>5075</v>
      </c>
      <c r="D94" s="23">
        <v>1616</v>
      </c>
      <c r="E94" s="23">
        <v>10352</v>
      </c>
      <c r="F94" s="23">
        <v>0</v>
      </c>
      <c r="G94" s="23">
        <f t="shared" si="11"/>
        <v>23474</v>
      </c>
    </row>
    <row r="95" spans="1:8">
      <c r="A95" s="38" t="s">
        <v>17</v>
      </c>
      <c r="B95" s="41">
        <v>1130</v>
      </c>
      <c r="C95" s="41">
        <v>1674</v>
      </c>
      <c r="D95" s="41">
        <v>16</v>
      </c>
      <c r="E95" s="41">
        <v>2853</v>
      </c>
      <c r="F95" s="41">
        <v>0</v>
      </c>
      <c r="G95" s="41">
        <f t="shared" si="11"/>
        <v>5673</v>
      </c>
    </row>
    <row r="96" spans="1:8">
      <c r="A96" s="2" t="s">
        <v>18</v>
      </c>
      <c r="B96" s="23">
        <v>2014</v>
      </c>
      <c r="C96" s="23">
        <v>1738</v>
      </c>
      <c r="D96" s="23">
        <v>113</v>
      </c>
      <c r="E96" s="23">
        <v>2158</v>
      </c>
      <c r="F96" s="23">
        <v>0</v>
      </c>
      <c r="G96" s="23">
        <f t="shared" si="11"/>
        <v>6023</v>
      </c>
    </row>
    <row r="97" spans="1:7">
      <c r="A97" s="38" t="s">
        <v>19</v>
      </c>
      <c r="B97" s="41">
        <v>475</v>
      </c>
      <c r="C97" s="41">
        <v>415</v>
      </c>
      <c r="D97" s="41">
        <v>2</v>
      </c>
      <c r="E97" s="41">
        <v>655</v>
      </c>
      <c r="F97" s="41">
        <v>0</v>
      </c>
      <c r="G97" s="41">
        <f t="shared" si="11"/>
        <v>1547</v>
      </c>
    </row>
    <row r="98" spans="1:7">
      <c r="A98" s="2" t="s">
        <v>20</v>
      </c>
      <c r="B98" s="23">
        <v>895</v>
      </c>
      <c r="C98" s="23">
        <v>1741</v>
      </c>
      <c r="D98" s="23">
        <v>0</v>
      </c>
      <c r="E98" s="23">
        <v>1282</v>
      </c>
      <c r="F98" s="23">
        <v>0</v>
      </c>
      <c r="G98" s="23">
        <f t="shared" si="11"/>
        <v>3918</v>
      </c>
    </row>
    <row r="99" spans="1:7">
      <c r="A99" s="38" t="s">
        <v>21</v>
      </c>
      <c r="B99" s="41">
        <v>658</v>
      </c>
      <c r="C99" s="41">
        <v>588</v>
      </c>
      <c r="D99" s="41">
        <v>0</v>
      </c>
      <c r="E99" s="41">
        <v>1302</v>
      </c>
      <c r="F99" s="41">
        <v>0</v>
      </c>
      <c r="G99" s="41">
        <f t="shared" si="11"/>
        <v>2548</v>
      </c>
    </row>
    <row r="100" spans="1:7">
      <c r="A100" s="49" t="s">
        <v>2</v>
      </c>
      <c r="B100" s="50">
        <f>SUM(B85:B99)</f>
        <v>29565</v>
      </c>
      <c r="C100" s="50">
        <f>SUM(C85:C99)</f>
        <v>24809</v>
      </c>
      <c r="D100" s="50">
        <f>SUM(D85:D99)</f>
        <v>1757</v>
      </c>
      <c r="E100" s="50">
        <f>SUM(E85:E99)</f>
        <v>33758</v>
      </c>
      <c r="F100" s="50">
        <f>SUM(F85:F99)</f>
        <v>5</v>
      </c>
      <c r="G100" s="51">
        <f t="shared" si="11"/>
        <v>89894</v>
      </c>
    </row>
    <row r="101" spans="1:7" ht="14">
      <c r="A101" s="31"/>
      <c r="B101" s="31"/>
      <c r="C101" s="31"/>
      <c r="D101" s="31"/>
      <c r="E101" s="31"/>
      <c r="F101" s="31"/>
    </row>
    <row r="102" spans="1:7">
      <c r="A102" s="61" t="s">
        <v>31</v>
      </c>
      <c r="B102" s="61"/>
      <c r="C102" s="61"/>
      <c r="D102" s="61"/>
      <c r="E102" s="61"/>
      <c r="F102" s="61"/>
    </row>
    <row r="103" spans="1:7" ht="21.75" customHeight="1">
      <c r="A103" s="47" t="s">
        <v>6</v>
      </c>
      <c r="B103" s="48" t="s">
        <v>29</v>
      </c>
      <c r="C103" s="48" t="s">
        <v>30</v>
      </c>
      <c r="D103" s="48" t="s">
        <v>33</v>
      </c>
      <c r="E103" s="48" t="s">
        <v>34</v>
      </c>
      <c r="F103" s="48" t="s">
        <v>35</v>
      </c>
      <c r="G103" s="48" t="s">
        <v>2</v>
      </c>
    </row>
    <row r="104" spans="1:7">
      <c r="A104" s="38" t="s">
        <v>7</v>
      </c>
      <c r="B104" s="41">
        <v>1082</v>
      </c>
      <c r="C104" s="41">
        <v>1131</v>
      </c>
      <c r="D104" s="41">
        <v>1</v>
      </c>
      <c r="E104" s="41">
        <v>2331</v>
      </c>
      <c r="F104" s="41">
        <v>0</v>
      </c>
      <c r="G104" s="41">
        <f>SUM(B104:F104)</f>
        <v>4545</v>
      </c>
    </row>
    <row r="105" spans="1:7">
      <c r="A105" s="2" t="s">
        <v>8</v>
      </c>
      <c r="B105" s="23">
        <v>1126</v>
      </c>
      <c r="C105" s="23">
        <v>553</v>
      </c>
      <c r="D105" s="23">
        <v>1</v>
      </c>
      <c r="E105" s="23">
        <v>1267</v>
      </c>
      <c r="F105" s="23">
        <v>0</v>
      </c>
      <c r="G105" s="23">
        <f t="shared" ref="G105:G119" si="12">SUM(B105:F105)</f>
        <v>2947</v>
      </c>
    </row>
    <row r="106" spans="1:7">
      <c r="A106" s="38" t="s">
        <v>9</v>
      </c>
      <c r="B106" s="41">
        <v>505</v>
      </c>
      <c r="C106" s="41">
        <v>695</v>
      </c>
      <c r="D106" s="41">
        <v>0</v>
      </c>
      <c r="E106" s="41">
        <v>860</v>
      </c>
      <c r="F106" s="41">
        <v>7</v>
      </c>
      <c r="G106" s="41">
        <f t="shared" si="12"/>
        <v>2067</v>
      </c>
    </row>
    <row r="107" spans="1:7">
      <c r="A107" s="2" t="s">
        <v>10</v>
      </c>
      <c r="B107" s="23">
        <v>258</v>
      </c>
      <c r="C107" s="23">
        <v>505</v>
      </c>
      <c r="D107" s="23">
        <v>0</v>
      </c>
      <c r="E107" s="23">
        <v>879</v>
      </c>
      <c r="F107" s="23">
        <v>0</v>
      </c>
      <c r="G107" s="23">
        <f t="shared" si="12"/>
        <v>1642</v>
      </c>
    </row>
    <row r="108" spans="1:7">
      <c r="A108" s="38" t="s">
        <v>11</v>
      </c>
      <c r="B108" s="41">
        <v>1794</v>
      </c>
      <c r="C108" s="41">
        <v>1405</v>
      </c>
      <c r="D108" s="41">
        <v>4</v>
      </c>
      <c r="E108" s="41">
        <v>2285</v>
      </c>
      <c r="F108" s="41">
        <v>1</v>
      </c>
      <c r="G108" s="41">
        <f t="shared" si="12"/>
        <v>5489</v>
      </c>
    </row>
    <row r="109" spans="1:7">
      <c r="A109" s="2" t="s">
        <v>12</v>
      </c>
      <c r="B109" s="23">
        <v>1160</v>
      </c>
      <c r="C109" s="23">
        <v>510</v>
      </c>
      <c r="D109" s="23">
        <v>1</v>
      </c>
      <c r="E109" s="23">
        <v>1217</v>
      </c>
      <c r="F109" s="23">
        <v>0</v>
      </c>
      <c r="G109" s="23">
        <f t="shared" si="12"/>
        <v>2888</v>
      </c>
    </row>
    <row r="110" spans="1:7">
      <c r="A110" s="38" t="s">
        <v>13</v>
      </c>
      <c r="B110" s="41">
        <v>1948</v>
      </c>
      <c r="C110" s="41">
        <v>1556</v>
      </c>
      <c r="D110" s="41">
        <v>0</v>
      </c>
      <c r="E110" s="41">
        <v>2101</v>
      </c>
      <c r="F110" s="41">
        <v>0</v>
      </c>
      <c r="G110" s="41">
        <f t="shared" si="12"/>
        <v>5605</v>
      </c>
    </row>
    <row r="111" spans="1:7">
      <c r="A111" s="2" t="s">
        <v>14</v>
      </c>
      <c r="B111" s="23">
        <v>4234</v>
      </c>
      <c r="C111" s="23">
        <v>2347</v>
      </c>
      <c r="D111" s="23">
        <v>0</v>
      </c>
      <c r="E111" s="23">
        <v>1085</v>
      </c>
      <c r="F111" s="23">
        <v>0</v>
      </c>
      <c r="G111" s="23">
        <f t="shared" si="12"/>
        <v>7666</v>
      </c>
    </row>
    <row r="112" spans="1:7">
      <c r="A112" s="38" t="s">
        <v>15</v>
      </c>
      <c r="B112" s="41">
        <v>3988</v>
      </c>
      <c r="C112" s="41">
        <v>5393</v>
      </c>
      <c r="D112" s="41">
        <v>0</v>
      </c>
      <c r="E112" s="41">
        <v>5099</v>
      </c>
      <c r="F112" s="41">
        <v>0</v>
      </c>
      <c r="G112" s="41">
        <f t="shared" si="12"/>
        <v>14480</v>
      </c>
    </row>
    <row r="113" spans="1:7">
      <c r="A113" s="2" t="s">
        <v>16</v>
      </c>
      <c r="B113" s="23">
        <v>6372</v>
      </c>
      <c r="C113" s="23">
        <v>5308</v>
      </c>
      <c r="D113" s="23">
        <v>1645</v>
      </c>
      <c r="E113" s="23">
        <v>9544</v>
      </c>
      <c r="F113" s="23">
        <v>113</v>
      </c>
      <c r="G113" s="23">
        <f t="shared" si="12"/>
        <v>22982</v>
      </c>
    </row>
    <row r="114" spans="1:7">
      <c r="A114" s="38" t="s">
        <v>17</v>
      </c>
      <c r="B114" s="41">
        <v>1387</v>
      </c>
      <c r="C114" s="41">
        <v>1787</v>
      </c>
      <c r="D114" s="41">
        <v>9</v>
      </c>
      <c r="E114" s="41">
        <v>2547</v>
      </c>
      <c r="F114" s="41">
        <v>0</v>
      </c>
      <c r="G114" s="41">
        <f t="shared" si="12"/>
        <v>5730</v>
      </c>
    </row>
    <row r="115" spans="1:7">
      <c r="A115" s="2" t="s">
        <v>18</v>
      </c>
      <c r="B115" s="23">
        <v>2181</v>
      </c>
      <c r="C115" s="23">
        <v>1847</v>
      </c>
      <c r="D115" s="23">
        <v>79</v>
      </c>
      <c r="E115" s="23">
        <v>2061</v>
      </c>
      <c r="F115" s="23">
        <v>0</v>
      </c>
      <c r="G115" s="23">
        <f t="shared" si="12"/>
        <v>6168</v>
      </c>
    </row>
    <row r="116" spans="1:7">
      <c r="A116" s="38" t="s">
        <v>19</v>
      </c>
      <c r="B116" s="41">
        <v>581</v>
      </c>
      <c r="C116" s="41">
        <v>441</v>
      </c>
      <c r="D116" s="41">
        <v>0</v>
      </c>
      <c r="E116" s="41">
        <v>552</v>
      </c>
      <c r="F116" s="41">
        <v>0</v>
      </c>
      <c r="G116" s="41">
        <f t="shared" si="12"/>
        <v>1574</v>
      </c>
    </row>
    <row r="117" spans="1:7">
      <c r="A117" s="2" t="s">
        <v>20</v>
      </c>
      <c r="B117" s="23">
        <v>966</v>
      </c>
      <c r="C117" s="23">
        <v>2194</v>
      </c>
      <c r="D117" s="23">
        <v>0</v>
      </c>
      <c r="E117" s="23">
        <v>930</v>
      </c>
      <c r="F117" s="23">
        <v>0</v>
      </c>
      <c r="G117" s="23">
        <f t="shared" si="12"/>
        <v>4090</v>
      </c>
    </row>
    <row r="118" spans="1:7">
      <c r="A118" s="38" t="s">
        <v>21</v>
      </c>
      <c r="B118" s="41">
        <v>691</v>
      </c>
      <c r="C118" s="41">
        <v>590</v>
      </c>
      <c r="D118" s="41">
        <v>0</v>
      </c>
      <c r="E118" s="41">
        <v>1376</v>
      </c>
      <c r="F118" s="41">
        <v>1</v>
      </c>
      <c r="G118" s="41">
        <f t="shared" si="12"/>
        <v>2658</v>
      </c>
    </row>
    <row r="119" spans="1:7">
      <c r="A119" s="49" t="s">
        <v>2</v>
      </c>
      <c r="B119" s="50">
        <f>SUM(B104:B118)</f>
        <v>28273</v>
      </c>
      <c r="C119" s="50">
        <f>SUM(C104:C118)</f>
        <v>26262</v>
      </c>
      <c r="D119" s="50">
        <f>SUM(D104:D118)</f>
        <v>1740</v>
      </c>
      <c r="E119" s="50">
        <f>SUM(E104:E118)</f>
        <v>34134</v>
      </c>
      <c r="F119" s="50">
        <f>SUM(F104:F118)</f>
        <v>122</v>
      </c>
      <c r="G119" s="51">
        <f t="shared" si="12"/>
        <v>90531</v>
      </c>
    </row>
    <row r="120" spans="1:7">
      <c r="A120" s="2"/>
      <c r="B120" s="2"/>
      <c r="C120" s="2"/>
      <c r="D120" s="2"/>
    </row>
    <row r="121" spans="1:7">
      <c r="A121" s="2"/>
      <c r="B121" s="23"/>
      <c r="C121" s="23"/>
      <c r="D121" s="23"/>
      <c r="E121" s="23"/>
      <c r="F121" s="23"/>
    </row>
  </sheetData>
  <mergeCells count="34">
    <mergeCell ref="D23:D24"/>
    <mergeCell ref="E23:E24"/>
    <mergeCell ref="F23:F24"/>
    <mergeCell ref="G23:G24"/>
    <mergeCell ref="H23:H24"/>
    <mergeCell ref="A44:A45"/>
    <mergeCell ref="B44:C44"/>
    <mergeCell ref="D44:D45"/>
    <mergeCell ref="E44:E45"/>
    <mergeCell ref="F44:F45"/>
    <mergeCell ref="A83:F83"/>
    <mergeCell ref="A102:F102"/>
    <mergeCell ref="G64:G65"/>
    <mergeCell ref="H64:H65"/>
    <mergeCell ref="A22:F22"/>
    <mergeCell ref="A23:A24"/>
    <mergeCell ref="B23:C23"/>
    <mergeCell ref="G44:G45"/>
    <mergeCell ref="H44:H45"/>
    <mergeCell ref="A64:A65"/>
    <mergeCell ref="A63:F63"/>
    <mergeCell ref="B64:C64"/>
    <mergeCell ref="D64:D65"/>
    <mergeCell ref="E64:E65"/>
    <mergeCell ref="F64:F65"/>
    <mergeCell ref="A43:F43"/>
    <mergeCell ref="G3:G4"/>
    <mergeCell ref="H3:H4"/>
    <mergeCell ref="A2:F2"/>
    <mergeCell ref="A3:A4"/>
    <mergeCell ref="B3:C3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tabSelected="1" workbookViewId="0">
      <selection activeCell="I16" sqref="I16"/>
    </sheetView>
  </sheetViews>
  <sheetFormatPr defaultRowHeight="14.5"/>
  <cols>
    <col min="1" max="1" width="10.26953125" customWidth="1"/>
    <col min="2" max="2" width="11.81640625" customWidth="1"/>
    <col min="3" max="3" width="10.1796875" customWidth="1"/>
    <col min="5" max="5" width="10.453125" customWidth="1"/>
  </cols>
  <sheetData>
    <row r="1" spans="1:5" s="1" customFormat="1">
      <c r="A1" s="31" t="s">
        <v>41</v>
      </c>
    </row>
    <row r="2" spans="1:5" s="1" customFormat="1">
      <c r="A2" s="61" t="s">
        <v>47</v>
      </c>
      <c r="B2" s="61"/>
      <c r="C2" s="61"/>
      <c r="D2" s="61"/>
      <c r="E2" s="61"/>
    </row>
    <row r="3" spans="1:5" s="1" customFormat="1">
      <c r="A3" s="4" t="s">
        <v>6</v>
      </c>
      <c r="B3" s="22" t="s">
        <v>37</v>
      </c>
      <c r="C3" s="22" t="s">
        <v>38</v>
      </c>
      <c r="D3" s="22" t="s">
        <v>39</v>
      </c>
      <c r="E3" s="22" t="s">
        <v>40</v>
      </c>
    </row>
    <row r="4" spans="1:5" s="1" customFormat="1">
      <c r="A4" s="38" t="s">
        <v>7</v>
      </c>
      <c r="B4" s="41">
        <v>31591.75</v>
      </c>
      <c r="C4" s="41">
        <v>43.0848243607904</v>
      </c>
      <c r="D4" s="41">
        <v>56.9151756392096</v>
      </c>
      <c r="E4" s="52">
        <f>((B4-B23)/B23)*100</f>
        <v>-1.038428104907865</v>
      </c>
    </row>
    <row r="5" spans="1:5" s="1" customFormat="1">
      <c r="A5" s="2" t="s">
        <v>8</v>
      </c>
      <c r="B5" s="23">
        <v>23635.5</v>
      </c>
      <c r="C5" s="23">
        <v>70.997017198705336</v>
      </c>
      <c r="D5" s="23">
        <v>29.002982801294664</v>
      </c>
      <c r="E5" s="53">
        <f t="shared" ref="E5:E19" si="0">((B5-B24)/B24)*100</f>
        <v>-0.66195939982347751</v>
      </c>
    </row>
    <row r="6" spans="1:5" s="1" customFormat="1">
      <c r="A6" s="38" t="s">
        <v>9</v>
      </c>
      <c r="B6" s="41">
        <v>18919</v>
      </c>
      <c r="C6" s="41">
        <v>70.283841640678673</v>
      </c>
      <c r="D6" s="41">
        <v>29.716158359321316</v>
      </c>
      <c r="E6" s="52">
        <f t="shared" si="0"/>
        <v>9.1124055597208606</v>
      </c>
    </row>
    <row r="7" spans="1:5" s="1" customFormat="1">
      <c r="A7" s="2" t="s">
        <v>10</v>
      </c>
      <c r="B7" s="23">
        <v>15150</v>
      </c>
      <c r="C7" s="23">
        <v>57.722772277227719</v>
      </c>
      <c r="D7" s="23">
        <v>42.277227722772274</v>
      </c>
      <c r="E7" s="53">
        <f t="shared" si="0"/>
        <v>4.227580750576176</v>
      </c>
    </row>
    <row r="8" spans="1:5" s="1" customFormat="1">
      <c r="A8" s="38" t="s">
        <v>11</v>
      </c>
      <c r="B8" s="41">
        <v>51257.5</v>
      </c>
      <c r="C8" s="41">
        <v>74.29156708774326</v>
      </c>
      <c r="D8" s="41">
        <v>25.708432912256747</v>
      </c>
      <c r="E8" s="52">
        <f t="shared" si="0"/>
        <v>1.4768914009680965</v>
      </c>
    </row>
    <row r="9" spans="1:5" s="1" customFormat="1">
      <c r="A9" s="2" t="s">
        <v>12</v>
      </c>
      <c r="B9" s="23">
        <v>24677</v>
      </c>
      <c r="C9" s="23">
        <v>74.721400494387495</v>
      </c>
      <c r="D9" s="23">
        <v>25.278599505612515</v>
      </c>
      <c r="E9" s="53">
        <f t="shared" si="0"/>
        <v>-0.70616638165174528</v>
      </c>
    </row>
    <row r="10" spans="1:5" s="1" customFormat="1">
      <c r="A10" s="38" t="s">
        <v>13</v>
      </c>
      <c r="B10" s="41">
        <v>42700.5</v>
      </c>
      <c r="C10" s="41">
        <v>62.162035573353947</v>
      </c>
      <c r="D10" s="41">
        <v>37.83796442664606</v>
      </c>
      <c r="E10" s="52">
        <f t="shared" si="0"/>
        <v>-5.067807914628724</v>
      </c>
    </row>
    <row r="11" spans="1:5" s="1" customFormat="1">
      <c r="A11" s="2" t="s">
        <v>14</v>
      </c>
      <c r="B11" s="23">
        <v>55329</v>
      </c>
      <c r="C11" s="23">
        <v>47.004283467982432</v>
      </c>
      <c r="D11" s="23">
        <v>52.995716532017568</v>
      </c>
      <c r="E11" s="53">
        <f t="shared" si="0"/>
        <v>-3.2739382973423012</v>
      </c>
    </row>
    <row r="12" spans="1:5" s="1" customFormat="1">
      <c r="A12" s="38" t="s">
        <v>15</v>
      </c>
      <c r="B12" s="41">
        <v>105506</v>
      </c>
      <c r="C12" s="41">
        <v>54.230565086345806</v>
      </c>
      <c r="D12" s="41">
        <v>45.769434913654202</v>
      </c>
      <c r="E12" s="52">
        <f t="shared" si="0"/>
        <v>-2.7433122545675781</v>
      </c>
    </row>
    <row r="13" spans="1:5" s="1" customFormat="1">
      <c r="A13" s="2" t="s">
        <v>16</v>
      </c>
      <c r="B13" s="23">
        <v>159835</v>
      </c>
      <c r="C13" s="23">
        <v>45.369912722495073</v>
      </c>
      <c r="D13" s="23">
        <v>54.630087277504927</v>
      </c>
      <c r="E13" s="53">
        <f t="shared" si="0"/>
        <v>2.2008657676494474</v>
      </c>
    </row>
    <row r="14" spans="1:5" s="1" customFormat="1">
      <c r="A14" s="38" t="s">
        <v>17</v>
      </c>
      <c r="B14" s="41">
        <v>42785</v>
      </c>
      <c r="C14" s="41">
        <v>54.755171204861519</v>
      </c>
      <c r="D14" s="41">
        <v>45.244828795138481</v>
      </c>
      <c r="E14" s="52">
        <f t="shared" si="0"/>
        <v>-6.6624490063046755</v>
      </c>
    </row>
    <row r="15" spans="1:5" s="1" customFormat="1">
      <c r="A15" s="2" t="s">
        <v>18</v>
      </c>
      <c r="B15" s="23">
        <v>53485.5</v>
      </c>
      <c r="C15" s="23">
        <v>62.272952482448517</v>
      </c>
      <c r="D15" s="23">
        <v>37.72704751755149</v>
      </c>
      <c r="E15" s="53">
        <f t="shared" si="0"/>
        <v>-2.1764775813664254</v>
      </c>
    </row>
    <row r="16" spans="1:5" s="1" customFormat="1">
      <c r="A16" s="38" t="s">
        <v>19</v>
      </c>
      <c r="B16" s="41">
        <v>14637</v>
      </c>
      <c r="C16" s="41">
        <v>63.988522238163561</v>
      </c>
      <c r="D16" s="41">
        <v>36.011477761836439</v>
      </c>
      <c r="E16" s="52">
        <f t="shared" si="0"/>
        <v>4.7145514379739595</v>
      </c>
    </row>
    <row r="17" spans="1:5" s="1" customFormat="1">
      <c r="A17" s="2" t="s">
        <v>20</v>
      </c>
      <c r="B17" s="23">
        <v>24884</v>
      </c>
      <c r="C17" s="23">
        <v>69.568799228419863</v>
      </c>
      <c r="D17" s="23">
        <v>30.43120077158013</v>
      </c>
      <c r="E17" s="53">
        <f t="shared" si="0"/>
        <v>-1.9504314590803422</v>
      </c>
    </row>
    <row r="18" spans="1:5" s="1" customFormat="1">
      <c r="A18" s="38" t="s">
        <v>21</v>
      </c>
      <c r="B18" s="41">
        <v>24021.5</v>
      </c>
      <c r="C18" s="41">
        <v>70.34323418604167</v>
      </c>
      <c r="D18" s="41">
        <v>29.65676581395833</v>
      </c>
      <c r="E18" s="52">
        <f t="shared" si="0"/>
        <v>6.8928690621871178</v>
      </c>
    </row>
    <row r="19" spans="1:5" s="1" customFormat="1">
      <c r="A19" s="2" t="s">
        <v>2</v>
      </c>
      <c r="B19" s="23">
        <f>SUM(B4:B18)</f>
        <v>688414.25</v>
      </c>
      <c r="C19" s="1">
        <v>57</v>
      </c>
      <c r="D19" s="1">
        <v>43</v>
      </c>
      <c r="E19" s="53">
        <f t="shared" si="0"/>
        <v>-0.56925235662892837</v>
      </c>
    </row>
    <row r="20" spans="1:5" s="1" customFormat="1">
      <c r="A20" s="31"/>
    </row>
    <row r="21" spans="1:5" s="1" customFormat="1">
      <c r="A21" s="61" t="s">
        <v>46</v>
      </c>
      <c r="B21" s="61"/>
      <c r="C21" s="61"/>
      <c r="D21" s="61"/>
      <c r="E21" s="61"/>
    </row>
    <row r="22" spans="1:5" s="1" customFormat="1">
      <c r="A22" s="4" t="s">
        <v>6</v>
      </c>
      <c r="B22" s="22" t="s">
        <v>37</v>
      </c>
      <c r="C22" s="22" t="s">
        <v>38</v>
      </c>
      <c r="D22" s="22" t="s">
        <v>39</v>
      </c>
      <c r="E22" s="22" t="s">
        <v>40</v>
      </c>
    </row>
    <row r="23" spans="1:5" s="1" customFormat="1">
      <c r="A23" s="38" t="s">
        <v>7</v>
      </c>
      <c r="B23" s="41">
        <v>31923.25</v>
      </c>
      <c r="C23" s="41">
        <v>45.138731175553872</v>
      </c>
      <c r="D23" s="41">
        <v>54.861268824446128</v>
      </c>
      <c r="E23" s="52">
        <f>((B23-B42)/B42)*100</f>
        <v>0.71378994857557498</v>
      </c>
    </row>
    <row r="24" spans="1:5" s="1" customFormat="1">
      <c r="A24" s="2" t="s">
        <v>8</v>
      </c>
      <c r="B24" s="23">
        <v>23793</v>
      </c>
      <c r="C24" s="23">
        <v>70.36943638885387</v>
      </c>
      <c r="D24" s="23">
        <v>29.630563611146137</v>
      </c>
      <c r="E24" s="53">
        <f t="shared" ref="E24:E38" si="1">((B24-B43)/B43)*100</f>
        <v>-7.5820547679161008</v>
      </c>
    </row>
    <row r="25" spans="1:5" s="1" customFormat="1">
      <c r="A25" s="38" t="s">
        <v>9</v>
      </c>
      <c r="B25" s="41">
        <v>17339</v>
      </c>
      <c r="C25" s="41">
        <v>71.094065401695588</v>
      </c>
      <c r="D25" s="41">
        <v>28.905934598304402</v>
      </c>
      <c r="E25" s="52">
        <f t="shared" si="1"/>
        <v>-0.99354765031690739</v>
      </c>
    </row>
    <row r="26" spans="1:5" s="1" customFormat="1">
      <c r="A26" s="2" t="s">
        <v>10</v>
      </c>
      <c r="B26" s="23">
        <v>14535.5</v>
      </c>
      <c r="C26" s="23">
        <v>60.63086925114375</v>
      </c>
      <c r="D26" s="23">
        <v>39.369130748856243</v>
      </c>
      <c r="E26" s="53">
        <f t="shared" si="1"/>
        <v>-0.95059625212947185</v>
      </c>
    </row>
    <row r="27" spans="1:5" s="1" customFormat="1">
      <c r="A27" s="38" t="s">
        <v>11</v>
      </c>
      <c r="B27" s="41">
        <v>50511.5</v>
      </c>
      <c r="C27" s="41">
        <v>72.888352157429495</v>
      </c>
      <c r="D27" s="41">
        <v>27.111647842570502</v>
      </c>
      <c r="E27" s="52">
        <f t="shared" si="1"/>
        <v>9.1314680782110837</v>
      </c>
    </row>
    <row r="28" spans="1:5" s="1" customFormat="1">
      <c r="A28" s="2" t="s">
        <v>12</v>
      </c>
      <c r="B28" s="23">
        <v>24852.5</v>
      </c>
      <c r="C28" s="23">
        <v>71.493813499647914</v>
      </c>
      <c r="D28" s="23">
        <v>28.506186500352076</v>
      </c>
      <c r="E28" s="53">
        <f t="shared" si="1"/>
        <v>-1.1829025844930416</v>
      </c>
    </row>
    <row r="29" spans="1:5" s="1" customFormat="1">
      <c r="A29" s="38" t="s">
        <v>13</v>
      </c>
      <c r="B29" s="41">
        <v>44980</v>
      </c>
      <c r="C29" s="41">
        <v>61.204979991107159</v>
      </c>
      <c r="D29" s="41">
        <v>38.795020008892841</v>
      </c>
      <c r="E29" s="52">
        <f t="shared" si="1"/>
        <v>-0.73050694091942359</v>
      </c>
    </row>
    <row r="30" spans="1:5" s="1" customFormat="1">
      <c r="A30" s="2" t="s">
        <v>14</v>
      </c>
      <c r="B30" s="23">
        <v>57201.75</v>
      </c>
      <c r="C30" s="23">
        <v>49.437298684043753</v>
      </c>
      <c r="D30" s="23">
        <v>50.56270131595624</v>
      </c>
      <c r="E30" s="53">
        <f t="shared" si="1"/>
        <v>-2.331090887359776</v>
      </c>
    </row>
    <row r="31" spans="1:5" s="1" customFormat="1">
      <c r="A31" s="38" t="s">
        <v>15</v>
      </c>
      <c r="B31" s="41">
        <v>108482</v>
      </c>
      <c r="C31" s="41">
        <v>55.204089157648269</v>
      </c>
      <c r="D31" s="41">
        <v>44.795910842351731</v>
      </c>
      <c r="E31" s="52">
        <f t="shared" si="1"/>
        <v>0.64152221206878157</v>
      </c>
    </row>
    <row r="32" spans="1:5" s="1" customFormat="1">
      <c r="A32" s="2" t="s">
        <v>16</v>
      </c>
      <c r="B32" s="23">
        <v>156393</v>
      </c>
      <c r="C32" s="23">
        <v>47.745743095918613</v>
      </c>
      <c r="D32" s="23">
        <v>52.254256904081387</v>
      </c>
      <c r="E32" s="53">
        <f t="shared" si="1"/>
        <v>-8.8852508680757847</v>
      </c>
    </row>
    <row r="33" spans="1:5" s="1" customFormat="1">
      <c r="A33" s="38" t="s">
        <v>17</v>
      </c>
      <c r="B33" s="41">
        <v>45839</v>
      </c>
      <c r="C33" s="41">
        <v>53.251597984249223</v>
      </c>
      <c r="D33" s="41">
        <v>46.748402015750777</v>
      </c>
      <c r="E33" s="52">
        <f t="shared" si="1"/>
        <v>1.8169298771684324</v>
      </c>
    </row>
    <row r="34" spans="1:5" s="1" customFormat="1">
      <c r="A34" s="2" t="s">
        <v>18</v>
      </c>
      <c r="B34" s="23">
        <v>54675.5</v>
      </c>
      <c r="C34" s="23">
        <v>63.474499547329245</v>
      </c>
      <c r="D34" s="23">
        <v>36.525500452670755</v>
      </c>
      <c r="E34" s="53">
        <f t="shared" si="1"/>
        <v>-0.36173779932208328</v>
      </c>
    </row>
    <row r="35" spans="1:5" s="1" customFormat="1">
      <c r="A35" s="38" t="s">
        <v>19</v>
      </c>
      <c r="B35" s="41">
        <v>13978</v>
      </c>
      <c r="C35" s="41">
        <v>61.997424524252395</v>
      </c>
      <c r="D35" s="41">
        <v>38.002575475747605</v>
      </c>
      <c r="E35" s="52">
        <f t="shared" si="1"/>
        <v>1.4295043901023148</v>
      </c>
    </row>
    <row r="36" spans="1:5" s="1" customFormat="1">
      <c r="A36" s="2" t="s">
        <v>20</v>
      </c>
      <c r="B36" s="23">
        <v>25379</v>
      </c>
      <c r="C36" s="23">
        <v>69.565388707198863</v>
      </c>
      <c r="D36" s="23">
        <v>30.434611292801133</v>
      </c>
      <c r="E36" s="53">
        <f t="shared" si="1"/>
        <v>1.5789789669595149</v>
      </c>
    </row>
    <row r="37" spans="1:5" s="1" customFormat="1">
      <c r="A37" s="38" t="s">
        <v>21</v>
      </c>
      <c r="B37" s="41">
        <v>22472.5</v>
      </c>
      <c r="C37" s="41">
        <v>70.612971409500503</v>
      </c>
      <c r="D37" s="41">
        <v>29.387028590499497</v>
      </c>
      <c r="E37" s="52">
        <f t="shared" si="1"/>
        <v>1.0976899026025146</v>
      </c>
    </row>
    <row r="38" spans="1:5" s="1" customFormat="1">
      <c r="A38" s="2" t="s">
        <v>2</v>
      </c>
      <c r="B38" s="23">
        <f>SUM(B23:B37)</f>
        <v>692355.5</v>
      </c>
      <c r="C38" s="1">
        <v>58</v>
      </c>
      <c r="D38" s="58">
        <v>42.435822348490042</v>
      </c>
      <c r="E38" s="53">
        <f t="shared" si="1"/>
        <v>-1.8306555039832459</v>
      </c>
    </row>
    <row r="39" spans="1:5" s="1" customFormat="1">
      <c r="A39" s="31"/>
    </row>
    <row r="40" spans="1:5" s="1" customFormat="1">
      <c r="A40" s="61" t="s">
        <v>45</v>
      </c>
      <c r="B40" s="61"/>
      <c r="C40" s="61"/>
      <c r="D40" s="61"/>
      <c r="E40" s="61"/>
    </row>
    <row r="41" spans="1:5" s="1" customFormat="1">
      <c r="A41" s="4" t="s">
        <v>6</v>
      </c>
      <c r="B41" s="22" t="s">
        <v>37</v>
      </c>
      <c r="C41" s="22" t="s">
        <v>38</v>
      </c>
      <c r="D41" s="22" t="s">
        <v>39</v>
      </c>
      <c r="E41" s="22" t="s">
        <v>40</v>
      </c>
    </row>
    <row r="42" spans="1:5" s="1" customFormat="1">
      <c r="A42" s="38" t="s">
        <v>7</v>
      </c>
      <c r="B42" s="41">
        <v>31697</v>
      </c>
      <c r="C42" s="41">
        <v>46.292235858283121</v>
      </c>
      <c r="D42" s="41">
        <v>53.707764141716886</v>
      </c>
      <c r="E42" s="52">
        <f>((B42-B61)/B61)*100</f>
        <v>-6.5674281503316143</v>
      </c>
    </row>
    <row r="43" spans="1:5" s="1" customFormat="1">
      <c r="A43" s="2" t="s">
        <v>8</v>
      </c>
      <c r="B43" s="23">
        <v>25745</v>
      </c>
      <c r="C43" s="23">
        <v>71.097300446688678</v>
      </c>
      <c r="D43" s="23">
        <v>28.902699553311322</v>
      </c>
      <c r="E43" s="53">
        <f t="shared" ref="E43:E57" si="2">((B43-B62)/B62)*100</f>
        <v>-8.4133760227676984</v>
      </c>
    </row>
    <row r="44" spans="1:5" s="1" customFormat="1">
      <c r="A44" s="38" t="s">
        <v>9</v>
      </c>
      <c r="B44" s="41">
        <v>17513</v>
      </c>
      <c r="C44" s="41">
        <v>72.123565351453209</v>
      </c>
      <c r="D44" s="41">
        <v>27.876434648546795</v>
      </c>
      <c r="E44" s="52">
        <f t="shared" si="2"/>
        <v>-12.092159421744805</v>
      </c>
    </row>
    <row r="45" spans="1:5" s="1" customFormat="1">
      <c r="A45" s="2" t="s">
        <v>10</v>
      </c>
      <c r="B45" s="23">
        <v>14675</v>
      </c>
      <c r="C45" s="23">
        <v>63.219761499148206</v>
      </c>
      <c r="D45" s="23">
        <v>36.780238500851787</v>
      </c>
      <c r="E45" s="53">
        <f t="shared" si="2"/>
        <v>-3.320376836418736</v>
      </c>
    </row>
    <row r="46" spans="1:5" s="1" customFormat="1">
      <c r="A46" s="38" t="s">
        <v>11</v>
      </c>
      <c r="B46" s="41">
        <v>46285</v>
      </c>
      <c r="C46" s="41">
        <v>74.934644053148972</v>
      </c>
      <c r="D46" s="41">
        <v>25.065355946851032</v>
      </c>
      <c r="E46" s="52">
        <f t="shared" si="2"/>
        <v>-9.2620002156461041</v>
      </c>
    </row>
    <row r="47" spans="1:5" s="1" customFormat="1">
      <c r="A47" s="2" t="s">
        <v>12</v>
      </c>
      <c r="B47" s="23">
        <v>25150</v>
      </c>
      <c r="C47" s="23">
        <v>70.548707753479121</v>
      </c>
      <c r="D47" s="23">
        <v>29.451292246520879</v>
      </c>
      <c r="E47" s="53">
        <f t="shared" si="2"/>
        <v>-5.4493505517020999</v>
      </c>
    </row>
    <row r="48" spans="1:5" s="1" customFormat="1">
      <c r="A48" s="38" t="s">
        <v>13</v>
      </c>
      <c r="B48" s="41">
        <v>45311</v>
      </c>
      <c r="C48" s="41">
        <v>63.152435390964669</v>
      </c>
      <c r="D48" s="41">
        <v>36.847564609035331</v>
      </c>
      <c r="E48" s="52">
        <f t="shared" si="2"/>
        <v>-2.5590847508655727</v>
      </c>
    </row>
    <row r="49" spans="1:5" s="1" customFormat="1">
      <c r="A49" s="2" t="s">
        <v>14</v>
      </c>
      <c r="B49" s="23">
        <v>58567</v>
      </c>
      <c r="C49" s="23">
        <v>55.662745231956571</v>
      </c>
      <c r="D49" s="23">
        <v>44.337254768043437</v>
      </c>
      <c r="E49" s="53">
        <f t="shared" si="2"/>
        <v>-5.1776896300493807</v>
      </c>
    </row>
    <row r="50" spans="1:5" s="1" customFormat="1">
      <c r="A50" s="38" t="s">
        <v>15</v>
      </c>
      <c r="B50" s="41">
        <v>107790.5</v>
      </c>
      <c r="C50" s="41">
        <v>55.23909806522839</v>
      </c>
      <c r="D50" s="41">
        <v>44.760901934771617</v>
      </c>
      <c r="E50" s="52">
        <f t="shared" si="2"/>
        <v>-13.503960070294257</v>
      </c>
    </row>
    <row r="51" spans="1:5" s="1" customFormat="1">
      <c r="A51" s="2" t="s">
        <v>16</v>
      </c>
      <c r="B51" s="23">
        <v>171644</v>
      </c>
      <c r="C51" s="23">
        <v>46.062781105077953</v>
      </c>
      <c r="D51" s="23">
        <v>53.937218894922047</v>
      </c>
      <c r="E51" s="53">
        <f t="shared" si="2"/>
        <v>-3.8931225048573039</v>
      </c>
    </row>
    <row r="52" spans="1:5" s="1" customFormat="1">
      <c r="A52" s="38" t="s">
        <v>17</v>
      </c>
      <c r="B52" s="41">
        <v>45021</v>
      </c>
      <c r="C52" s="41">
        <v>54.705581839585967</v>
      </c>
      <c r="D52" s="41">
        <v>45.294418160414033</v>
      </c>
      <c r="E52" s="52">
        <f t="shared" si="2"/>
        <v>-6.1358518889166875</v>
      </c>
    </row>
    <row r="53" spans="1:5" s="1" customFormat="1">
      <c r="A53" s="2" t="s">
        <v>18</v>
      </c>
      <c r="B53" s="23">
        <v>54874</v>
      </c>
      <c r="C53" s="23">
        <v>61.146444582133618</v>
      </c>
      <c r="D53" s="23">
        <v>38.853555417866389</v>
      </c>
      <c r="E53" s="53">
        <f t="shared" si="2"/>
        <v>1.6147550090737379</v>
      </c>
    </row>
    <row r="54" spans="1:5" s="1" customFormat="1">
      <c r="A54" s="38" t="s">
        <v>19</v>
      </c>
      <c r="B54" s="41">
        <v>13781</v>
      </c>
      <c r="C54" s="41">
        <v>63.863290037007467</v>
      </c>
      <c r="D54" s="41">
        <v>36.136709962992526</v>
      </c>
      <c r="E54" s="52">
        <f t="shared" si="2"/>
        <v>-5.1613791205009978</v>
      </c>
    </row>
    <row r="55" spans="1:5" s="1" customFormat="1">
      <c r="A55" s="2" t="s">
        <v>20</v>
      </c>
      <c r="B55" s="23">
        <v>24984.5</v>
      </c>
      <c r="C55" s="23">
        <v>71.908583321659421</v>
      </c>
      <c r="D55" s="23">
        <v>28.091416678340568</v>
      </c>
      <c r="E55" s="53">
        <f t="shared" si="2"/>
        <v>-8.1300215109117318</v>
      </c>
    </row>
    <row r="56" spans="1:5" s="1" customFormat="1">
      <c r="A56" s="38" t="s">
        <v>21</v>
      </c>
      <c r="B56" s="41">
        <v>22228.5</v>
      </c>
      <c r="C56" s="41">
        <v>70.767258249544511</v>
      </c>
      <c r="D56" s="41">
        <v>29.232741750455499</v>
      </c>
      <c r="E56" s="52">
        <f t="shared" si="2"/>
        <v>-8.1618740704015877</v>
      </c>
    </row>
    <row r="57" spans="1:5" s="1" customFormat="1">
      <c r="A57" s="2" t="s">
        <v>2</v>
      </c>
      <c r="B57" s="23">
        <f>SUM(B42:B56)</f>
        <v>705266.5</v>
      </c>
      <c r="C57" s="1">
        <v>57.8</v>
      </c>
      <c r="D57" s="57">
        <v>42.2</v>
      </c>
      <c r="E57" s="53">
        <f t="shared" si="2"/>
        <v>-6.4786470651027317</v>
      </c>
    </row>
    <row r="58" spans="1:5" s="1" customFormat="1">
      <c r="A58" s="31"/>
    </row>
    <row r="59" spans="1:5" s="1" customFormat="1">
      <c r="A59" s="61" t="s">
        <v>43</v>
      </c>
      <c r="B59" s="61"/>
      <c r="C59" s="61"/>
      <c r="D59" s="61"/>
      <c r="E59" s="61"/>
    </row>
    <row r="60" spans="1:5" s="1" customFormat="1">
      <c r="A60" s="4" t="s">
        <v>6</v>
      </c>
      <c r="B60" s="22" t="s">
        <v>37</v>
      </c>
      <c r="C60" s="22" t="s">
        <v>38</v>
      </c>
      <c r="D60" s="22" t="s">
        <v>39</v>
      </c>
      <c r="E60" s="22" t="s">
        <v>40</v>
      </c>
    </row>
    <row r="61" spans="1:5" s="1" customFormat="1">
      <c r="A61" s="38" t="s">
        <v>7</v>
      </c>
      <c r="B61" s="41">
        <v>33925</v>
      </c>
      <c r="C61" s="41">
        <v>47.596168017686075</v>
      </c>
      <c r="D61" s="41">
        <v>52.403831982313932</v>
      </c>
      <c r="E61" s="52">
        <f>((B61-B80)/B80)*100</f>
        <v>-0.86351748221095548</v>
      </c>
    </row>
    <row r="62" spans="1:5" s="1" customFormat="1">
      <c r="A62" s="2" t="s">
        <v>8</v>
      </c>
      <c r="B62" s="23">
        <v>28110</v>
      </c>
      <c r="C62" s="23">
        <v>71.334044823906083</v>
      </c>
      <c r="D62" s="23">
        <v>28.665955176093917</v>
      </c>
      <c r="E62" s="53">
        <f t="shared" ref="E62:E76" si="3">((B62-B81)/B81)*100</f>
        <v>-2.9116153766449071</v>
      </c>
    </row>
    <row r="63" spans="1:5" s="1" customFormat="1">
      <c r="A63" s="38" t="s">
        <v>9</v>
      </c>
      <c r="B63" s="41">
        <v>19922</v>
      </c>
      <c r="C63" s="41">
        <v>72.778837466117864</v>
      </c>
      <c r="D63" s="41">
        <v>27.221162533882143</v>
      </c>
      <c r="E63" s="52">
        <f t="shared" si="3"/>
        <v>-5.9084683323100178</v>
      </c>
    </row>
    <row r="64" spans="1:5" s="1" customFormat="1">
      <c r="A64" s="2" t="s">
        <v>10</v>
      </c>
      <c r="B64" s="23">
        <v>15179</v>
      </c>
      <c r="C64" s="23">
        <v>60.942749851768895</v>
      </c>
      <c r="D64" s="23">
        <v>39.057250148231113</v>
      </c>
      <c r="E64" s="53">
        <f t="shared" si="3"/>
        <v>3.9337190591940838</v>
      </c>
    </row>
    <row r="65" spans="1:6" s="1" customFormat="1">
      <c r="A65" s="38" t="s">
        <v>11</v>
      </c>
      <c r="B65" s="41">
        <v>51009.5</v>
      </c>
      <c r="C65" s="41">
        <v>73.394171673903884</v>
      </c>
      <c r="D65" s="41">
        <v>26.60582832609612</v>
      </c>
      <c r="E65" s="52">
        <f t="shared" si="3"/>
        <v>-3.2509222642654603</v>
      </c>
    </row>
    <row r="66" spans="1:6" s="1" customFormat="1">
      <c r="A66" s="2" t="s">
        <v>12</v>
      </c>
      <c r="B66" s="23">
        <v>26599.5</v>
      </c>
      <c r="C66" s="23">
        <v>70.471249459576313</v>
      </c>
      <c r="D66" s="23">
        <v>29.528750540423694</v>
      </c>
      <c r="E66" s="53">
        <f t="shared" si="3"/>
        <v>-1.6581632653061225</v>
      </c>
    </row>
    <row r="67" spans="1:6" s="1" customFormat="1">
      <c r="A67" s="38" t="s">
        <v>13</v>
      </c>
      <c r="B67" s="41">
        <v>46501</v>
      </c>
      <c r="C67" s="41">
        <v>64.458828842390474</v>
      </c>
      <c r="D67" s="41">
        <v>35.541171157609512</v>
      </c>
      <c r="E67" s="52">
        <f t="shared" si="3"/>
        <v>-4.7169231399709037</v>
      </c>
    </row>
    <row r="68" spans="1:6" s="1" customFormat="1">
      <c r="A68" s="2" t="s">
        <v>14</v>
      </c>
      <c r="B68" s="23">
        <v>61765</v>
      </c>
      <c r="C68" s="23">
        <v>49.30138427912248</v>
      </c>
      <c r="D68" s="23">
        <v>50.698615720877513</v>
      </c>
      <c r="E68" s="53">
        <f t="shared" si="3"/>
        <v>4.6974212776985873E-2</v>
      </c>
    </row>
    <row r="69" spans="1:6" s="1" customFormat="1">
      <c r="A69" s="38" t="s">
        <v>15</v>
      </c>
      <c r="B69" s="41">
        <v>124619</v>
      </c>
      <c r="C69" s="41">
        <v>57.162230478498465</v>
      </c>
      <c r="D69" s="41">
        <v>42.837769521501535</v>
      </c>
      <c r="E69" s="52">
        <f t="shared" si="3"/>
        <v>-1.8825289347295489</v>
      </c>
    </row>
    <row r="70" spans="1:6" s="1" customFormat="1">
      <c r="A70" s="2" t="s">
        <v>16</v>
      </c>
      <c r="B70" s="23">
        <v>178597</v>
      </c>
      <c r="C70" s="23">
        <v>47.304266029104632</v>
      </c>
      <c r="D70" s="23">
        <v>52.695733970895361</v>
      </c>
      <c r="E70" s="53">
        <f t="shared" si="3"/>
        <v>-2.244152887020586</v>
      </c>
    </row>
    <row r="71" spans="1:6" s="1" customFormat="1">
      <c r="A71" s="38" t="s">
        <v>17</v>
      </c>
      <c r="B71" s="41">
        <v>47964</v>
      </c>
      <c r="C71" s="41">
        <v>53.592277541489452</v>
      </c>
      <c r="D71" s="41">
        <v>46.407722458510548</v>
      </c>
      <c r="E71" s="52">
        <f t="shared" si="3"/>
        <v>2.0467214161099525</v>
      </c>
    </row>
    <row r="72" spans="1:6" s="1" customFormat="1">
      <c r="A72" s="2" t="s">
        <v>18</v>
      </c>
      <c r="B72" s="23">
        <v>54002</v>
      </c>
      <c r="C72" s="23">
        <v>67.202140661456994</v>
      </c>
      <c r="D72" s="23">
        <v>32.79785933854302</v>
      </c>
      <c r="E72" s="53">
        <f t="shared" si="3"/>
        <v>-7.2767857142857144</v>
      </c>
    </row>
    <row r="73" spans="1:6" s="1" customFormat="1">
      <c r="A73" s="38" t="s">
        <v>19</v>
      </c>
      <c r="B73" s="41">
        <v>14531</v>
      </c>
      <c r="C73" s="41">
        <v>66.719427431009564</v>
      </c>
      <c r="D73" s="41">
        <v>33.280572568990436</v>
      </c>
      <c r="E73" s="52">
        <f t="shared" si="3"/>
        <v>-2.0624115387207658</v>
      </c>
    </row>
    <row r="74" spans="1:6" s="1" customFormat="1">
      <c r="A74" s="2" t="s">
        <v>20</v>
      </c>
      <c r="B74" s="23">
        <v>27195.5</v>
      </c>
      <c r="C74" s="23">
        <v>70.947399385927824</v>
      </c>
      <c r="D74" s="23">
        <v>29.052600614072183</v>
      </c>
      <c r="E74" s="53">
        <f t="shared" si="3"/>
        <v>-6.8120684633440138</v>
      </c>
    </row>
    <row r="75" spans="1:6" s="1" customFormat="1">
      <c r="A75" s="38" t="s">
        <v>21</v>
      </c>
      <c r="B75" s="41">
        <v>24204</v>
      </c>
      <c r="C75" s="41">
        <v>68.839861179970256</v>
      </c>
      <c r="D75" s="41">
        <v>31.160138820029747</v>
      </c>
      <c r="E75" s="52">
        <f t="shared" si="3"/>
        <v>-1.339040048914705</v>
      </c>
    </row>
    <row r="76" spans="1:6" s="1" customFormat="1">
      <c r="A76" s="2" t="s">
        <v>2</v>
      </c>
      <c r="B76" s="23">
        <f>SUM(B61:B75)</f>
        <v>754123.5</v>
      </c>
      <c r="C76" s="57">
        <v>58.335604181543211</v>
      </c>
      <c r="D76" s="57">
        <v>41.664395818456789</v>
      </c>
      <c r="E76" s="53">
        <f t="shared" si="3"/>
        <v>-2.412122208152947</v>
      </c>
    </row>
    <row r="77" spans="1:6" s="1" customFormat="1"/>
    <row r="78" spans="1:6">
      <c r="A78" s="61" t="s">
        <v>36</v>
      </c>
      <c r="B78" s="61"/>
      <c r="C78" s="61"/>
      <c r="D78" s="61"/>
      <c r="E78" s="61"/>
      <c r="F78" s="56"/>
    </row>
    <row r="79" spans="1:6">
      <c r="A79" s="4" t="s">
        <v>6</v>
      </c>
      <c r="B79" s="22" t="s">
        <v>37</v>
      </c>
      <c r="C79" s="22" t="s">
        <v>38</v>
      </c>
      <c r="D79" s="22" t="s">
        <v>39</v>
      </c>
      <c r="E79" s="22" t="s">
        <v>40</v>
      </c>
    </row>
    <row r="80" spans="1:6">
      <c r="A80" s="38" t="s">
        <v>7</v>
      </c>
      <c r="B80" s="41">
        <v>34220.5</v>
      </c>
      <c r="C80" s="52">
        <v>47.218040000000002</v>
      </c>
      <c r="D80" s="52">
        <v>52.781959999999998</v>
      </c>
      <c r="E80" s="52">
        <f t="shared" ref="E80:E94" si="4">((B80-B100)/B100)*100</f>
        <v>-2.945347287217448</v>
      </c>
    </row>
    <row r="81" spans="1:5">
      <c r="A81" s="2" t="s">
        <v>8</v>
      </c>
      <c r="B81" s="23">
        <v>28953</v>
      </c>
      <c r="C81" s="53">
        <v>70.547089999999997</v>
      </c>
      <c r="D81" s="53">
        <v>29.452909999999999</v>
      </c>
      <c r="E81" s="53">
        <f t="shared" si="4"/>
        <v>4.5083742419867168</v>
      </c>
    </row>
    <row r="82" spans="1:5">
      <c r="A82" s="38" t="s">
        <v>9</v>
      </c>
      <c r="B82" s="41">
        <v>21173</v>
      </c>
      <c r="C82" s="52">
        <v>74.113259999999997</v>
      </c>
      <c r="D82" s="52">
        <v>25.88674</v>
      </c>
      <c r="E82" s="52">
        <f t="shared" si="4"/>
        <v>0.74225626873483364</v>
      </c>
    </row>
    <row r="83" spans="1:5">
      <c r="A83" s="2" t="s">
        <v>10</v>
      </c>
      <c r="B83" s="23">
        <v>14604.5</v>
      </c>
      <c r="C83" s="53">
        <v>60.597760000000001</v>
      </c>
      <c r="D83" s="53">
        <v>39.402239999999999</v>
      </c>
      <c r="E83" s="53">
        <f t="shared" si="4"/>
        <v>5.3563699321887173</v>
      </c>
    </row>
    <row r="84" spans="1:5">
      <c r="A84" s="38" t="s">
        <v>11</v>
      </c>
      <c r="B84" s="41">
        <v>52723.5</v>
      </c>
      <c r="C84" s="52">
        <v>72.931430000000006</v>
      </c>
      <c r="D84" s="52">
        <v>27.068570000000001</v>
      </c>
      <c r="E84" s="52">
        <f t="shared" si="4"/>
        <v>-4.6953236564776484</v>
      </c>
    </row>
    <row r="85" spans="1:5">
      <c r="A85" s="2" t="s">
        <v>12</v>
      </c>
      <c r="B85" s="23">
        <v>27048</v>
      </c>
      <c r="C85" s="53">
        <v>71.543180000000007</v>
      </c>
      <c r="D85" s="53">
        <v>28.45682</v>
      </c>
      <c r="E85" s="53">
        <f t="shared" si="4"/>
        <v>-3.41034889119023</v>
      </c>
    </row>
    <row r="86" spans="1:5">
      <c r="A86" s="38" t="s">
        <v>13</v>
      </c>
      <c r="B86" s="41">
        <v>48803</v>
      </c>
      <c r="C86" s="52">
        <v>65.791039999999995</v>
      </c>
      <c r="D86" s="52">
        <v>34.208959999999998</v>
      </c>
      <c r="E86" s="52">
        <f t="shared" si="4"/>
        <v>-6.3210227272727275</v>
      </c>
    </row>
    <row r="87" spans="1:5">
      <c r="A87" s="2" t="s">
        <v>14</v>
      </c>
      <c r="B87" s="23">
        <v>61736</v>
      </c>
      <c r="C87" s="53">
        <v>52.309429999999999</v>
      </c>
      <c r="D87" s="53">
        <v>47.690570000000001</v>
      </c>
      <c r="E87" s="53">
        <f t="shared" si="4"/>
        <v>-0.48519431951899678</v>
      </c>
    </row>
    <row r="88" spans="1:5">
      <c r="A88" s="38" t="s">
        <v>15</v>
      </c>
      <c r="B88" s="41">
        <v>127010</v>
      </c>
      <c r="C88" s="52">
        <v>58.652859999999997</v>
      </c>
      <c r="D88" s="52">
        <v>41.347140000000003</v>
      </c>
      <c r="E88" s="52">
        <f t="shared" si="4"/>
        <v>-1.9439812241368661</v>
      </c>
    </row>
    <row r="89" spans="1:5">
      <c r="A89" s="2" t="s">
        <v>16</v>
      </c>
      <c r="B89" s="23">
        <v>182697</v>
      </c>
      <c r="C89" s="53">
        <v>48.264609999999998</v>
      </c>
      <c r="D89" s="53">
        <v>51.735390000000002</v>
      </c>
      <c r="E89" s="53">
        <f t="shared" si="4"/>
        <v>1.6819256991790734</v>
      </c>
    </row>
    <row r="90" spans="1:5">
      <c r="A90" s="38" t="s">
        <v>17</v>
      </c>
      <c r="B90" s="41">
        <v>47002</v>
      </c>
      <c r="C90" s="52">
        <v>54.701929999999997</v>
      </c>
      <c r="D90" s="52">
        <v>45.298070000000003</v>
      </c>
      <c r="E90" s="52">
        <f t="shared" si="4"/>
        <v>-1.148313283418861</v>
      </c>
    </row>
    <row r="91" spans="1:5">
      <c r="A91" s="2" t="s">
        <v>18</v>
      </c>
      <c r="B91" s="23">
        <v>58240</v>
      </c>
      <c r="C91" s="53">
        <v>66.094610000000003</v>
      </c>
      <c r="D91" s="53">
        <v>33.905389999999997</v>
      </c>
      <c r="E91" s="53">
        <f t="shared" si="4"/>
        <v>-3.0996788845814685</v>
      </c>
    </row>
    <row r="92" spans="1:5">
      <c r="A92" s="38" t="s">
        <v>19</v>
      </c>
      <c r="B92" s="41">
        <v>14837</v>
      </c>
      <c r="C92" s="52">
        <v>67.284490000000005</v>
      </c>
      <c r="D92" s="52">
        <v>32.715510000000002</v>
      </c>
      <c r="E92" s="52">
        <f t="shared" si="4"/>
        <v>-1.774246938099967</v>
      </c>
    </row>
    <row r="93" spans="1:5">
      <c r="A93" s="2" t="s">
        <v>20</v>
      </c>
      <c r="B93" s="23">
        <v>29183.5</v>
      </c>
      <c r="C93" s="53">
        <v>70.008740000000003</v>
      </c>
      <c r="D93" s="53">
        <v>29.99126</v>
      </c>
      <c r="E93" s="53">
        <f t="shared" si="4"/>
        <v>-4.6228511667429242</v>
      </c>
    </row>
    <row r="94" spans="1:5">
      <c r="A94" s="38" t="s">
        <v>21</v>
      </c>
      <c r="B94" s="41">
        <v>24532.5</v>
      </c>
      <c r="C94" s="52">
        <v>68.441860000000005</v>
      </c>
      <c r="D94" s="52">
        <v>31.558140000000002</v>
      </c>
      <c r="E94" s="52">
        <f t="shared" si="4"/>
        <v>-2.5714853057982525</v>
      </c>
    </row>
    <row r="95" spans="1:5">
      <c r="A95" s="2" t="s">
        <v>2</v>
      </c>
      <c r="B95" s="23">
        <f>SUM(B80:B94)</f>
        <v>772763.5</v>
      </c>
      <c r="C95" s="53">
        <v>59.2</v>
      </c>
      <c r="D95" s="53">
        <v>40.799999999999997</v>
      </c>
      <c r="E95" s="53">
        <f>((B95/B115)-1)*100</f>
        <v>-1.3118809352315908</v>
      </c>
    </row>
    <row r="98" spans="1:5">
      <c r="A98" s="61" t="s">
        <v>31</v>
      </c>
      <c r="B98" s="61"/>
      <c r="C98" s="61"/>
      <c r="D98" s="61"/>
      <c r="E98" s="61"/>
    </row>
    <row r="99" spans="1:5">
      <c r="A99" s="4" t="s">
        <v>6</v>
      </c>
      <c r="B99" s="22" t="s">
        <v>37</v>
      </c>
      <c r="C99" s="22" t="s">
        <v>38</v>
      </c>
      <c r="D99" s="22" t="s">
        <v>39</v>
      </c>
      <c r="E99" s="22" t="s">
        <v>40</v>
      </c>
    </row>
    <row r="100" spans="1:5">
      <c r="A100" s="38" t="s">
        <v>7</v>
      </c>
      <c r="B100" s="41">
        <v>35259</v>
      </c>
      <c r="C100" s="54">
        <v>49.3</v>
      </c>
      <c r="D100" s="52">
        <v>50.7</v>
      </c>
      <c r="E100" s="52">
        <v>-5.3017484489565669</v>
      </c>
    </row>
    <row r="101" spans="1:5">
      <c r="A101" s="2" t="s">
        <v>8</v>
      </c>
      <c r="B101" s="23">
        <v>27704</v>
      </c>
      <c r="C101" s="55">
        <v>69.900000000000006</v>
      </c>
      <c r="D101" s="53">
        <v>30.1</v>
      </c>
      <c r="E101" s="53">
        <v>-1.289816860257964</v>
      </c>
    </row>
    <row r="102" spans="1:5">
      <c r="A102" s="38" t="s">
        <v>9</v>
      </c>
      <c r="B102" s="41">
        <v>21017</v>
      </c>
      <c r="C102" s="54">
        <v>74.099999999999994</v>
      </c>
      <c r="D102" s="52">
        <v>25.9</v>
      </c>
      <c r="E102" s="52">
        <v>-3.631528268146178</v>
      </c>
    </row>
    <row r="103" spans="1:5">
      <c r="A103" s="2" t="s">
        <v>10</v>
      </c>
      <c r="B103" s="23">
        <v>13862</v>
      </c>
      <c r="C103" s="55">
        <v>61.7</v>
      </c>
      <c r="D103" s="53">
        <v>38.299999999999997</v>
      </c>
      <c r="E103" s="53">
        <v>-1.7785020902713833</v>
      </c>
    </row>
    <row r="104" spans="1:5">
      <c r="A104" s="38" t="s">
        <v>11</v>
      </c>
      <c r="B104" s="41">
        <v>55321</v>
      </c>
      <c r="C104" s="54">
        <v>72.400000000000006</v>
      </c>
      <c r="D104" s="52">
        <v>27.6</v>
      </c>
      <c r="E104" s="52">
        <v>-4.3551175656984746</v>
      </c>
    </row>
    <row r="105" spans="1:5">
      <c r="A105" s="2" t="s">
        <v>12</v>
      </c>
      <c r="B105" s="23">
        <v>28003</v>
      </c>
      <c r="C105" s="55">
        <v>72.400000000000006</v>
      </c>
      <c r="D105" s="53">
        <v>27.6</v>
      </c>
      <c r="E105" s="53">
        <v>-1.5538759008613123</v>
      </c>
    </row>
    <row r="106" spans="1:5">
      <c r="A106" s="38" t="s">
        <v>13</v>
      </c>
      <c r="B106" s="41">
        <v>52096</v>
      </c>
      <c r="C106" s="54">
        <v>68.3</v>
      </c>
      <c r="D106" s="52">
        <v>31.7</v>
      </c>
      <c r="E106" s="52">
        <v>-1.4714226273782938</v>
      </c>
    </row>
    <row r="107" spans="1:5">
      <c r="A107" s="2" t="s">
        <v>14</v>
      </c>
      <c r="B107" s="23">
        <v>62037</v>
      </c>
      <c r="C107" s="55">
        <v>52.6</v>
      </c>
      <c r="D107" s="53">
        <v>47.4</v>
      </c>
      <c r="E107" s="53">
        <v>-4.2904748680921978</v>
      </c>
    </row>
    <row r="108" spans="1:5">
      <c r="A108" s="38" t="s">
        <v>15</v>
      </c>
      <c r="B108" s="41">
        <v>129528</v>
      </c>
      <c r="C108" s="54">
        <v>60.2</v>
      </c>
      <c r="D108" s="52">
        <v>39.799999999999997</v>
      </c>
      <c r="E108" s="52">
        <v>-3.6192630513721014</v>
      </c>
    </row>
    <row r="109" spans="1:5">
      <c r="A109" s="2" t="s">
        <v>16</v>
      </c>
      <c r="B109" s="23">
        <v>179675</v>
      </c>
      <c r="C109" s="55">
        <v>49.3</v>
      </c>
      <c r="D109" s="53">
        <v>50.7</v>
      </c>
      <c r="E109" s="53">
        <v>1.8926637014926584E-2</v>
      </c>
    </row>
    <row r="110" spans="1:5">
      <c r="A110" s="38" t="s">
        <v>17</v>
      </c>
      <c r="B110" s="41">
        <v>47548</v>
      </c>
      <c r="C110" s="54">
        <v>57.1</v>
      </c>
      <c r="D110" s="52">
        <v>42.9</v>
      </c>
      <c r="E110" s="52">
        <v>-0.37713711029164765</v>
      </c>
    </row>
    <row r="111" spans="1:5">
      <c r="A111" s="2" t="s">
        <v>18</v>
      </c>
      <c r="B111" s="23">
        <v>60103</v>
      </c>
      <c r="C111" s="55">
        <v>68.3</v>
      </c>
      <c r="D111" s="53">
        <v>31.7</v>
      </c>
      <c r="E111" s="53">
        <v>-3.4071002683895069</v>
      </c>
    </row>
    <row r="112" spans="1:5">
      <c r="A112" s="38" t="s">
        <v>19</v>
      </c>
      <c r="B112" s="41">
        <v>15105</v>
      </c>
      <c r="C112" s="54">
        <v>66.3</v>
      </c>
      <c r="D112" s="52">
        <v>33.700000000000003</v>
      </c>
      <c r="E112" s="52">
        <v>-3.4392379978265053</v>
      </c>
    </row>
    <row r="113" spans="1:5">
      <c r="A113" s="2" t="s">
        <v>20</v>
      </c>
      <c r="B113" s="23">
        <v>30598</v>
      </c>
      <c r="C113" s="55">
        <v>71.900000000000006</v>
      </c>
      <c r="D113" s="53">
        <v>28.1</v>
      </c>
      <c r="E113" s="53">
        <v>-8.9832827651853187</v>
      </c>
    </row>
    <row r="114" spans="1:5">
      <c r="A114" s="38" t="s">
        <v>21</v>
      </c>
      <c r="B114" s="41">
        <v>25180</v>
      </c>
      <c r="C114" s="54">
        <v>68.900000000000006</v>
      </c>
      <c r="D114" s="52">
        <v>31.1</v>
      </c>
      <c r="E114" s="52">
        <v>-6.8959142170456627</v>
      </c>
    </row>
    <row r="115" spans="1:5">
      <c r="A115" s="2" t="s">
        <v>2</v>
      </c>
      <c r="B115" s="23">
        <f>SUM(B100:B114)</f>
        <v>783036</v>
      </c>
      <c r="C115" s="55">
        <v>60.5</v>
      </c>
      <c r="D115" s="53">
        <f>100-C115</f>
        <v>39.5</v>
      </c>
      <c r="E115" s="53">
        <v>-2.7873785829211628</v>
      </c>
    </row>
    <row r="120" spans="1:5">
      <c r="A120" s="61" t="s">
        <v>32</v>
      </c>
      <c r="B120" s="61"/>
      <c r="C120" s="61"/>
      <c r="D120" s="61"/>
      <c r="E120" s="61"/>
    </row>
    <row r="121" spans="1:5">
      <c r="A121" s="4" t="s">
        <v>6</v>
      </c>
      <c r="B121" s="22" t="s">
        <v>37</v>
      </c>
      <c r="C121" s="22" t="s">
        <v>38</v>
      </c>
      <c r="D121" s="22" t="s">
        <v>39</v>
      </c>
      <c r="E121" s="22" t="s">
        <v>40</v>
      </c>
    </row>
    <row r="122" spans="1:5">
      <c r="A122" s="38" t="s">
        <v>7</v>
      </c>
      <c r="B122" s="41">
        <v>37233</v>
      </c>
      <c r="C122" s="54">
        <v>50.5</v>
      </c>
      <c r="D122" s="54">
        <f>100-C122</f>
        <v>49.5</v>
      </c>
      <c r="E122" s="54">
        <v>-6.4</v>
      </c>
    </row>
    <row r="123" spans="1:5">
      <c r="A123" s="2" t="s">
        <v>8</v>
      </c>
      <c r="B123" s="23">
        <v>28066</v>
      </c>
      <c r="C123" s="55">
        <v>70.3</v>
      </c>
      <c r="D123" s="55">
        <f t="shared" ref="D123:D136" si="5">100-C123</f>
        <v>29.700000000000003</v>
      </c>
      <c r="E123" s="55">
        <v>-0.5</v>
      </c>
    </row>
    <row r="124" spans="1:5">
      <c r="A124" s="38" t="s">
        <v>9</v>
      </c>
      <c r="B124" s="41">
        <v>21809</v>
      </c>
      <c r="C124" s="54">
        <v>74.099999999999994</v>
      </c>
      <c r="D124" s="54">
        <f t="shared" si="5"/>
        <v>25.900000000000006</v>
      </c>
      <c r="E124" s="54">
        <v>-6.7</v>
      </c>
    </row>
    <row r="125" spans="1:5">
      <c r="A125" s="2" t="s">
        <v>10</v>
      </c>
      <c r="B125" s="23">
        <v>14113</v>
      </c>
      <c r="C125" s="55">
        <v>64</v>
      </c>
      <c r="D125" s="55">
        <f t="shared" si="5"/>
        <v>36</v>
      </c>
      <c r="E125" s="55">
        <v>1.7</v>
      </c>
    </row>
    <row r="126" spans="1:5">
      <c r="A126" s="38" t="s">
        <v>11</v>
      </c>
      <c r="B126" s="41">
        <v>57840</v>
      </c>
      <c r="C126" s="54">
        <v>73.099999999999994</v>
      </c>
      <c r="D126" s="54">
        <f t="shared" si="5"/>
        <v>26.900000000000006</v>
      </c>
      <c r="E126" s="54">
        <v>-0.1</v>
      </c>
    </row>
    <row r="127" spans="1:5">
      <c r="A127" s="2" t="s">
        <v>12</v>
      </c>
      <c r="B127" s="23">
        <v>28445</v>
      </c>
      <c r="C127" s="55">
        <v>72.599999999999994</v>
      </c>
      <c r="D127" s="55">
        <f t="shared" si="5"/>
        <v>27.400000000000006</v>
      </c>
      <c r="E127" s="55">
        <v>2.1</v>
      </c>
    </row>
    <row r="128" spans="1:5">
      <c r="A128" s="38" t="s">
        <v>13</v>
      </c>
      <c r="B128" s="41">
        <v>52874</v>
      </c>
      <c r="C128" s="54">
        <v>69.900000000000006</v>
      </c>
      <c r="D128" s="54">
        <f t="shared" si="5"/>
        <v>30.099999999999994</v>
      </c>
      <c r="E128" s="54">
        <v>1.2</v>
      </c>
    </row>
    <row r="129" spans="1:5">
      <c r="A129" s="2" t="s">
        <v>14</v>
      </c>
      <c r="B129" s="23">
        <v>64818</v>
      </c>
      <c r="C129" s="55">
        <v>55</v>
      </c>
      <c r="D129" s="55">
        <f t="shared" si="5"/>
        <v>45</v>
      </c>
      <c r="E129" s="55">
        <v>-1.6</v>
      </c>
    </row>
    <row r="130" spans="1:5">
      <c r="A130" s="38" t="s">
        <v>15</v>
      </c>
      <c r="B130" s="41">
        <v>134392</v>
      </c>
      <c r="C130" s="54">
        <v>62.5</v>
      </c>
      <c r="D130" s="54">
        <f t="shared" si="5"/>
        <v>37.5</v>
      </c>
      <c r="E130" s="54">
        <v>-1</v>
      </c>
    </row>
    <row r="131" spans="1:5">
      <c r="A131" s="2" t="s">
        <v>16</v>
      </c>
      <c r="B131" s="23">
        <v>179641</v>
      </c>
      <c r="C131" s="55">
        <v>50.6</v>
      </c>
      <c r="D131" s="55">
        <f t="shared" si="5"/>
        <v>49.4</v>
      </c>
      <c r="E131" s="55">
        <v>0.3</v>
      </c>
    </row>
    <row r="132" spans="1:5">
      <c r="A132" s="38" t="s">
        <v>17</v>
      </c>
      <c r="B132" s="41">
        <v>47728</v>
      </c>
      <c r="C132" s="54">
        <v>58.6</v>
      </c>
      <c r="D132" s="54">
        <f t="shared" si="5"/>
        <v>41.4</v>
      </c>
      <c r="E132" s="54">
        <v>-11</v>
      </c>
    </row>
    <row r="133" spans="1:5">
      <c r="A133" s="2" t="s">
        <v>18</v>
      </c>
      <c r="B133" s="23">
        <v>62223</v>
      </c>
      <c r="C133" s="55">
        <v>71.3</v>
      </c>
      <c r="D133" s="55">
        <f t="shared" si="5"/>
        <v>28.700000000000003</v>
      </c>
      <c r="E133" s="55">
        <v>-7</v>
      </c>
    </row>
    <row r="134" spans="1:5">
      <c r="A134" s="38" t="s">
        <v>19</v>
      </c>
      <c r="B134" s="41">
        <v>15643</v>
      </c>
      <c r="C134" s="54">
        <v>67.400000000000006</v>
      </c>
      <c r="D134" s="54">
        <f t="shared" si="5"/>
        <v>32.599999999999994</v>
      </c>
      <c r="E134" s="54">
        <v>-4.5999999999999996</v>
      </c>
    </row>
    <row r="135" spans="1:5">
      <c r="A135" s="2" t="s">
        <v>20</v>
      </c>
      <c r="B135" s="23">
        <v>33618</v>
      </c>
      <c r="C135" s="55">
        <v>74.099999999999994</v>
      </c>
      <c r="D135" s="55">
        <f t="shared" si="5"/>
        <v>25.900000000000006</v>
      </c>
      <c r="E135" s="55">
        <v>-5.0999999999999996</v>
      </c>
    </row>
    <row r="136" spans="1:5">
      <c r="A136" s="38" t="s">
        <v>21</v>
      </c>
      <c r="B136" s="41">
        <v>27045</v>
      </c>
      <c r="C136" s="54">
        <v>68.8</v>
      </c>
      <c r="D136" s="54">
        <f t="shared" si="5"/>
        <v>31.200000000000003</v>
      </c>
      <c r="E136" s="54">
        <v>0.6</v>
      </c>
    </row>
    <row r="137" spans="1:5">
      <c r="A137" s="2" t="s">
        <v>2</v>
      </c>
      <c r="B137" s="23">
        <f>SUM(B122:B136)</f>
        <v>805488</v>
      </c>
      <c r="C137" s="55">
        <v>62.1</v>
      </c>
      <c r="D137" s="55">
        <f>100-C137</f>
        <v>37.9</v>
      </c>
      <c r="E137" s="53">
        <v>-2.2000000000000002</v>
      </c>
    </row>
  </sheetData>
  <mergeCells count="7">
    <mergeCell ref="A2:E2"/>
    <mergeCell ref="A120:E120"/>
    <mergeCell ref="A21:E21"/>
    <mergeCell ref="A78:E78"/>
    <mergeCell ref="A98:E98"/>
    <mergeCell ref="A59:E59"/>
    <mergeCell ref="A40:E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 since 1965</vt:lpstr>
      <vt:lpstr>Summaries</vt:lpstr>
      <vt:lpstr>5yrs enrollment by college</vt:lpstr>
      <vt:lpstr>5yrs program by college</vt:lpstr>
      <vt:lpstr>Summary of fall semester hours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Jepsen, Alison [IDOE]</cp:lastModifiedBy>
  <cp:lastPrinted>2015-05-19T15:30:42Z</cp:lastPrinted>
  <dcterms:created xsi:type="dcterms:W3CDTF">2008-11-28T19:40:02Z</dcterms:created>
  <dcterms:modified xsi:type="dcterms:W3CDTF">2022-11-15T03:56:19Z</dcterms:modified>
</cp:coreProperties>
</file>