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F67FF4D5-BDEB-4DB3-A20C-09800FB5B0C2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 iterateDelta="0"/>
</workbook>
</file>

<file path=xl/calcChain.xml><?xml version="1.0" encoding="utf-8"?>
<calcChain xmlns="http://schemas.openxmlformats.org/spreadsheetml/2006/main"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G301" i="2" s="1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F38" i="2" s="1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A64" i="2"/>
  <c r="F64" i="2" s="1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G137" i="2" s="1"/>
  <c r="A138" i="2"/>
  <c r="A139" i="2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A158" i="2"/>
  <c r="A159" i="2"/>
  <c r="A160" i="2"/>
  <c r="G160" i="2" s="1"/>
  <c r="A161" i="2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B210" i="2" s="1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A10" i="1"/>
  <c r="A11" i="1"/>
  <c r="A12" i="1"/>
  <c r="D12" i="1" s="1"/>
  <c r="A13" i="1"/>
  <c r="A14" i="1"/>
  <c r="A15" i="1"/>
  <c r="A16" i="1"/>
  <c r="A17" i="1"/>
  <c r="B17" i="1" s="1"/>
  <c r="A18" i="1"/>
  <c r="A19" i="1"/>
  <c r="A20" i="1"/>
  <c r="A21" i="1"/>
  <c r="A22" i="1"/>
  <c r="A23" i="1"/>
  <c r="A24" i="1"/>
  <c r="B24" i="1" s="1"/>
  <c r="A25" i="1"/>
  <c r="A26" i="1"/>
  <c r="A27" i="1"/>
  <c r="A28" i="1"/>
  <c r="D28" i="1" s="1"/>
  <c r="A29" i="1"/>
  <c r="A30" i="1"/>
  <c r="B30" i="1" s="1"/>
  <c r="A31" i="1"/>
  <c r="A32" i="1"/>
  <c r="A33" i="1"/>
  <c r="A34" i="1"/>
  <c r="A35" i="1"/>
  <c r="A36" i="1"/>
  <c r="C36" i="1" s="1"/>
  <c r="A37" i="1"/>
  <c r="A38" i="1"/>
  <c r="A39" i="1"/>
  <c r="A40" i="1"/>
  <c r="A41" i="1"/>
  <c r="A42" i="1"/>
  <c r="A43" i="1"/>
  <c r="A44" i="1"/>
  <c r="C44" i="1" s="1"/>
  <c r="A45" i="1"/>
  <c r="A46" i="1"/>
  <c r="A47" i="1"/>
  <c r="A48" i="1"/>
  <c r="B48" i="1" s="1"/>
  <c r="A49" i="1"/>
  <c r="D49" i="1" s="1"/>
  <c r="A50" i="1"/>
  <c r="A51" i="1"/>
  <c r="B51" i="1" s="1"/>
  <c r="A52" i="1"/>
  <c r="C52" i="1" s="1"/>
  <c r="A53" i="1"/>
  <c r="A54" i="1"/>
  <c r="B54" i="1" s="1"/>
  <c r="A55" i="1"/>
  <c r="A56" i="1"/>
  <c r="A57" i="1"/>
  <c r="A58" i="1"/>
  <c r="A59" i="1"/>
  <c r="B59" i="1" s="1"/>
  <c r="A60" i="1"/>
  <c r="B60" i="1" s="1"/>
  <c r="A61" i="1"/>
  <c r="A62" i="1"/>
  <c r="A63" i="1"/>
  <c r="A64" i="1"/>
  <c r="A65" i="1"/>
  <c r="B65" i="1" s="1"/>
  <c r="A66" i="1"/>
  <c r="B66" i="1" s="1"/>
  <c r="A67" i="1"/>
  <c r="D67" i="1" s="1"/>
  <c r="A68" i="1"/>
  <c r="C68" i="1" s="1"/>
  <c r="A69" i="1"/>
  <c r="A70" i="1"/>
  <c r="A71" i="1"/>
  <c r="A72" i="1"/>
  <c r="A73" i="1"/>
  <c r="A74" i="1"/>
  <c r="A75" i="1"/>
  <c r="D75" i="1" s="1"/>
  <c r="A76" i="1"/>
  <c r="D76" i="1" s="1"/>
  <c r="A77" i="1"/>
  <c r="A78" i="1"/>
  <c r="B78" i="1" s="1"/>
  <c r="A79" i="1"/>
  <c r="A80" i="1"/>
  <c r="A81" i="1"/>
  <c r="A82" i="1"/>
  <c r="A83" i="1"/>
  <c r="A84" i="1"/>
  <c r="C84" i="1" s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A98" i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D124" i="1" s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C137" i="1" s="1"/>
  <c r="A138" i="1"/>
  <c r="A139" i="1"/>
  <c r="D139" i="1" s="1"/>
  <c r="A140" i="1"/>
  <c r="A141" i="1"/>
  <c r="A142" i="1"/>
  <c r="A143" i="1"/>
  <c r="A144" i="1"/>
  <c r="A145" i="1"/>
  <c r="D145" i="1" s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C161" i="1" s="1"/>
  <c r="A162" i="1"/>
  <c r="A163" i="1"/>
  <c r="A164" i="1"/>
  <c r="A165" i="1"/>
  <c r="A166" i="1"/>
  <c r="A167" i="1"/>
  <c r="A168" i="1"/>
  <c r="A169" i="1"/>
  <c r="C169" i="1" s="1"/>
  <c r="A170" i="1"/>
  <c r="A171" i="1"/>
  <c r="A172" i="1"/>
  <c r="D172" i="1" s="1"/>
  <c r="A173" i="1"/>
  <c r="A174" i="1"/>
  <c r="B174" i="1" s="1"/>
  <c r="A175" i="1"/>
  <c r="A176" i="1"/>
  <c r="A177" i="1"/>
  <c r="C177" i="1" s="1"/>
  <c r="A178" i="1"/>
  <c r="A179" i="1"/>
  <c r="A180" i="1"/>
  <c r="A181" i="1"/>
  <c r="A182" i="1"/>
  <c r="A183" i="1"/>
  <c r="A184" i="1"/>
  <c r="A185" i="1"/>
  <c r="A186" i="1"/>
  <c r="B186" i="1" s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A198" i="1"/>
  <c r="A199" i="1"/>
  <c r="A200" i="1"/>
  <c r="B200" i="1" s="1"/>
  <c r="A201" i="1"/>
  <c r="A202" i="1"/>
  <c r="A203" i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A215" i="1"/>
  <c r="A216" i="1"/>
  <c r="A217" i="1"/>
  <c r="D217" i="1" s="1"/>
  <c r="A218" i="1"/>
  <c r="A219" i="1"/>
  <c r="A220" i="1"/>
  <c r="A221" i="1"/>
  <c r="A222" i="1"/>
  <c r="A223" i="1"/>
  <c r="A224" i="1"/>
  <c r="A225" i="1"/>
  <c r="C225" i="1" s="1"/>
  <c r="A226" i="1"/>
  <c r="A227" i="1"/>
  <c r="A228" i="1"/>
  <c r="A229" i="1"/>
  <c r="A230" i="1"/>
  <c r="A231" i="1"/>
  <c r="A232" i="1"/>
  <c r="A233" i="1"/>
  <c r="A234" i="1"/>
  <c r="A235" i="1"/>
  <c r="C235" i="1" s="1"/>
  <c r="A236" i="1"/>
  <c r="A237" i="1"/>
  <c r="A238" i="1"/>
  <c r="A239" i="1"/>
  <c r="A240" i="1"/>
  <c r="A241" i="1"/>
  <c r="A242" i="1"/>
  <c r="A243" i="1"/>
  <c r="B243" i="1" s="1"/>
  <c r="A244" i="1"/>
  <c r="C244" i="1" s="1"/>
  <c r="A245" i="1"/>
  <c r="A246" i="1"/>
  <c r="A247" i="1"/>
  <c r="A248" i="1"/>
  <c r="A249" i="1"/>
  <c r="A250" i="1"/>
  <c r="B250" i="1" s="1"/>
  <c r="A251" i="1"/>
  <c r="C251" i="1" s="1"/>
  <c r="A252" i="1"/>
  <c r="A253" i="1"/>
  <c r="A254" i="1"/>
  <c r="A255" i="1"/>
  <c r="A256" i="1"/>
  <c r="A257" i="1"/>
  <c r="A258" i="1"/>
  <c r="A259" i="1"/>
  <c r="D259" i="1" s="1"/>
  <c r="A260" i="1"/>
  <c r="A261" i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D273" i="1" s="1"/>
  <c r="A274" i="1"/>
  <c r="A275" i="1"/>
  <c r="C275" i="1" s="1"/>
  <c r="A276" i="1"/>
  <c r="D276" i="1" s="1"/>
  <c r="A277" i="1"/>
  <c r="A278" i="1"/>
  <c r="A279" i="1"/>
  <c r="A280" i="1"/>
  <c r="A281" i="1"/>
  <c r="A282" i="1"/>
  <c r="A283" i="1"/>
  <c r="C283" i="1" s="1"/>
  <c r="A284" i="1"/>
  <c r="A285" i="1"/>
  <c r="A286" i="1"/>
  <c r="A287" i="1"/>
  <c r="A288" i="1"/>
  <c r="C288" i="1" s="1"/>
  <c r="A289" i="1"/>
  <c r="D289" i="1" s="1"/>
  <c r="A290" i="1"/>
  <c r="A291" i="1"/>
  <c r="D291" i="1" s="1"/>
  <c r="A292" i="1"/>
  <c r="A293" i="1"/>
  <c r="A294" i="1"/>
  <c r="A295" i="1"/>
  <c r="A296" i="1"/>
  <c r="A297" i="1"/>
  <c r="A298" i="1"/>
  <c r="A299" i="1"/>
  <c r="B299" i="1" s="1"/>
  <c r="A300" i="1"/>
  <c r="C300" i="1" s="1"/>
  <c r="A301" i="1"/>
  <c r="A302" i="1"/>
  <c r="A303" i="1"/>
  <c r="A304" i="1"/>
  <c r="A305" i="1"/>
  <c r="A306" i="1"/>
  <c r="B306" i="1" s="1"/>
  <c r="A307" i="1"/>
  <c r="B307" i="1" s="1"/>
  <c r="A308" i="1"/>
  <c r="A309" i="1"/>
  <c r="A310" i="1"/>
  <c r="A311" i="1"/>
  <c r="A312" i="1"/>
  <c r="A313" i="1"/>
  <c r="D313" i="1" s="1"/>
  <c r="A314" i="1"/>
  <c r="A315" i="1"/>
  <c r="A316" i="1"/>
  <c r="A317" i="1"/>
  <c r="A318" i="1"/>
  <c r="A319" i="1"/>
  <c r="A320" i="1"/>
  <c r="A321" i="1"/>
  <c r="A322" i="1"/>
  <c r="A323" i="1"/>
  <c r="B323" i="1" s="1"/>
  <c r="A324" i="1"/>
  <c r="C324" i="1" s="1"/>
  <c r="A325" i="1"/>
  <c r="A326" i="1"/>
  <c r="A327" i="1"/>
  <c r="A328" i="1"/>
  <c r="A329" i="1"/>
  <c r="A330" i="1"/>
  <c r="D330" i="1" s="1"/>
  <c r="A331" i="1"/>
  <c r="A332" i="1"/>
  <c r="C332" i="1" s="1"/>
  <c r="A6" i="1"/>
  <c r="F4" i="1"/>
  <c r="E4" i="1"/>
  <c r="D4" i="1"/>
  <c r="C4" i="1"/>
  <c r="C271" i="1" s="1"/>
  <c r="G215" i="2"/>
  <c r="G250" i="2"/>
  <c r="C202" i="2"/>
  <c r="C317" i="2"/>
  <c r="G305" i="2"/>
  <c r="G289" i="2"/>
  <c r="G281" i="2"/>
  <c r="G277" i="2"/>
  <c r="G253" i="2"/>
  <c r="C245" i="2"/>
  <c r="G229" i="2"/>
  <c r="G221" i="2"/>
  <c r="C221" i="2"/>
  <c r="C209" i="2"/>
  <c r="G193" i="2"/>
  <c r="C193" i="2"/>
  <c r="B193" i="2"/>
  <c r="G185" i="2"/>
  <c r="C173" i="2"/>
  <c r="G161" i="2"/>
  <c r="C161" i="2"/>
  <c r="C149" i="2"/>
  <c r="G145" i="2"/>
  <c r="E141" i="2"/>
  <c r="C137" i="2"/>
  <c r="G133" i="2"/>
  <c r="C133" i="2"/>
  <c r="G125" i="2"/>
  <c r="G121" i="2"/>
  <c r="C101" i="2"/>
  <c r="E93" i="2"/>
  <c r="G89" i="2"/>
  <c r="G85" i="2"/>
  <c r="C77" i="2"/>
  <c r="G73" i="2"/>
  <c r="C69" i="2"/>
  <c r="G65" i="2"/>
  <c r="C53" i="2"/>
  <c r="G49" i="2"/>
  <c r="G41" i="2"/>
  <c r="G37" i="2"/>
  <c r="G33" i="2"/>
  <c r="C25" i="2"/>
  <c r="G13" i="2"/>
  <c r="C13" i="2"/>
  <c r="B115" i="2"/>
  <c r="C280" i="2"/>
  <c r="G208" i="2"/>
  <c r="G136" i="2"/>
  <c r="C104" i="2"/>
  <c r="C88" i="2"/>
  <c r="B88" i="2"/>
  <c r="C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F163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F103" i="2"/>
  <c r="G95" i="2"/>
  <c r="F95" i="2"/>
  <c r="G91" i="2"/>
  <c r="F91" i="2"/>
  <c r="F83" i="2"/>
  <c r="F79" i="2"/>
  <c r="G79" i="2"/>
  <c r="G71" i="2"/>
  <c r="F71" i="2"/>
  <c r="F67" i="2"/>
  <c r="G67" i="2"/>
  <c r="F59" i="2"/>
  <c r="F55" i="2"/>
  <c r="G47" i="2"/>
  <c r="F47" i="2"/>
  <c r="G43" i="2"/>
  <c r="F43" i="2"/>
  <c r="F39" i="2"/>
  <c r="G35" i="2"/>
  <c r="F31" i="2"/>
  <c r="E27" i="2"/>
  <c r="G23" i="2"/>
  <c r="F23" i="2"/>
  <c r="G19" i="2"/>
  <c r="F19" i="2"/>
  <c r="F15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C155" i="2"/>
  <c r="C139" i="2"/>
  <c r="C107" i="2"/>
  <c r="C91" i="2"/>
  <c r="C43" i="2"/>
  <c r="C175" i="2"/>
  <c r="C143" i="2"/>
  <c r="C127" i="2"/>
  <c r="C95" i="2"/>
  <c r="C79" i="2"/>
  <c r="C47" i="2"/>
  <c r="C31" i="2"/>
  <c r="B267" i="1"/>
  <c r="C247" i="1"/>
  <c r="B247" i="1"/>
  <c r="C199" i="1"/>
  <c r="B199" i="1"/>
  <c r="B327" i="1"/>
  <c r="B279" i="1"/>
  <c r="D231" i="1"/>
  <c r="C231" i="1"/>
  <c r="D203" i="1"/>
  <c r="C151" i="1"/>
  <c r="B151" i="1"/>
  <c r="C123" i="1"/>
  <c r="C87" i="1"/>
  <c r="C79" i="1"/>
  <c r="C63" i="1"/>
  <c r="B39" i="1"/>
  <c r="B31" i="1"/>
  <c r="B19" i="1"/>
  <c r="C15" i="1"/>
  <c r="B15" i="1"/>
  <c r="C7" i="1"/>
  <c r="B7" i="1"/>
  <c r="B90" i="1"/>
  <c r="C66" i="1"/>
  <c r="B46" i="1"/>
  <c r="B42" i="1"/>
  <c r="C30" i="1"/>
  <c r="B22" i="1"/>
  <c r="B271" i="1"/>
  <c r="C243" i="1"/>
  <c r="C207" i="1"/>
  <c r="D183" i="1"/>
  <c r="C183" i="1"/>
  <c r="D147" i="1"/>
  <c r="C127" i="1"/>
  <c r="B127" i="1"/>
  <c r="C111" i="1"/>
  <c r="D99" i="1"/>
  <c r="C67" i="1"/>
  <c r="B43" i="1"/>
  <c r="C27" i="1"/>
  <c r="B27" i="1"/>
  <c r="C306" i="1"/>
  <c r="D210" i="1"/>
  <c r="C210" i="1"/>
  <c r="C174" i="1"/>
  <c r="C150" i="1"/>
  <c r="C138" i="1"/>
  <c r="C114" i="1"/>
  <c r="D82" i="1"/>
  <c r="C325" i="1"/>
  <c r="D301" i="1"/>
  <c r="B286" i="1"/>
  <c r="B222" i="1"/>
  <c r="C331" i="1"/>
  <c r="D319" i="1"/>
  <c r="D195" i="1"/>
  <c r="C330" i="1"/>
  <c r="D282" i="1"/>
  <c r="D270" i="1"/>
  <c r="D258" i="1"/>
  <c r="B58" i="1"/>
  <c r="C321" i="1"/>
  <c r="C313" i="1"/>
  <c r="C297" i="1"/>
  <c r="C289" i="1"/>
  <c r="C285" i="1"/>
  <c r="C273" i="1"/>
  <c r="D253" i="1"/>
  <c r="C241" i="1"/>
  <c r="C233" i="1"/>
  <c r="D229" i="1"/>
  <c r="C229" i="1"/>
  <c r="D205" i="1"/>
  <c r="C201" i="1"/>
  <c r="C193" i="1"/>
  <c r="D189" i="1"/>
  <c r="D181" i="1"/>
  <c r="C165" i="1"/>
  <c r="D157" i="1"/>
  <c r="C153" i="1"/>
  <c r="C145" i="1"/>
  <c r="C141" i="1"/>
  <c r="D133" i="1"/>
  <c r="D129" i="1"/>
  <c r="B265" i="1"/>
  <c r="B201" i="1"/>
  <c r="D324" i="1"/>
  <c r="C312" i="1"/>
  <c r="D248" i="1"/>
  <c r="C216" i="1"/>
  <c r="D192" i="1"/>
  <c r="B168" i="1"/>
  <c r="C168" i="1"/>
  <c r="B144" i="1"/>
  <c r="B120" i="1"/>
  <c r="C96" i="1"/>
  <c r="C80" i="1"/>
  <c r="C56" i="1"/>
  <c r="D52" i="1"/>
  <c r="C24" i="1"/>
  <c r="B312" i="1"/>
  <c r="B264" i="1"/>
  <c r="B253" i="1"/>
  <c r="B237" i="1"/>
  <c r="B232" i="1"/>
  <c r="B154" i="1"/>
  <c r="B114" i="1"/>
  <c r="D121" i="1"/>
  <c r="D97" i="1"/>
  <c r="D85" i="1"/>
  <c r="D73" i="1"/>
  <c r="D61" i="1"/>
  <c r="D45" i="1"/>
  <c r="B41" i="1"/>
  <c r="B37" i="1"/>
  <c r="D33" i="1"/>
  <c r="D21" i="1"/>
  <c r="B13" i="1"/>
  <c r="B9" i="1"/>
  <c r="C69" i="1"/>
  <c r="C25" i="1"/>
  <c r="C121" i="1"/>
  <c r="C105" i="1"/>
  <c r="C73" i="1"/>
  <c r="C57" i="1"/>
  <c r="C21" i="1"/>
  <c r="C97" i="1"/>
  <c r="C81" i="1"/>
  <c r="C49" i="1"/>
  <c r="B1" i="10"/>
  <c r="C203" i="1" l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K29" i="3" s="1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332" i="5"/>
  <c r="T332" i="5" s="1"/>
  <c r="C7" i="5"/>
  <c r="J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333" i="5"/>
  <c r="T333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I298" i="3"/>
  <c r="K298" i="3" s="1"/>
  <c r="I293" i="3"/>
  <c r="K293" i="3" s="1"/>
  <c r="I289" i="3"/>
  <c r="I284" i="3"/>
  <c r="I279" i="3"/>
  <c r="K279" i="3" s="1"/>
  <c r="I274" i="3"/>
  <c r="K274" i="3" s="1"/>
  <c r="I269" i="3"/>
  <c r="K269" i="3" s="1"/>
  <c r="I264" i="3"/>
  <c r="K264" i="3" s="1"/>
  <c r="I260" i="3"/>
  <c r="I255" i="3"/>
  <c r="K255" i="3" s="1"/>
  <c r="I249" i="3"/>
  <c r="K249" i="3" s="1"/>
  <c r="I244" i="3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I205" i="3"/>
  <c r="K205" i="3" s="1"/>
  <c r="I201" i="3"/>
  <c r="K201" i="3" s="1"/>
  <c r="I196" i="3"/>
  <c r="K196" i="3" s="1"/>
  <c r="I192" i="3"/>
  <c r="I183" i="3"/>
  <c r="K183" i="3" s="1"/>
  <c r="I178" i="3"/>
  <c r="K178" i="3" s="1"/>
  <c r="I173" i="3"/>
  <c r="K173" i="3" s="1"/>
  <c r="I169" i="3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80" i="3" l="1"/>
  <c r="K319" i="3"/>
  <c r="K263" i="3"/>
  <c r="K207" i="3"/>
  <c r="K153" i="3"/>
  <c r="K41" i="3"/>
  <c r="K296" i="3"/>
  <c r="K185" i="3"/>
  <c r="K289" i="3"/>
  <c r="K109" i="3"/>
  <c r="K156" i="3"/>
  <c r="K11" i="3"/>
  <c r="K155" i="3"/>
  <c r="K283" i="3"/>
  <c r="K79" i="3"/>
  <c r="K303" i="3"/>
  <c r="K132" i="3"/>
  <c r="K184" i="3"/>
  <c r="K295" i="3"/>
  <c r="K285" i="3"/>
  <c r="K228" i="3"/>
  <c r="K172" i="3"/>
  <c r="K85" i="3"/>
  <c r="K316" i="3"/>
  <c r="K261" i="3"/>
  <c r="K204" i="3"/>
  <c r="K137" i="3"/>
  <c r="K25" i="3"/>
  <c r="K189" i="3"/>
  <c r="K237" i="3"/>
  <c r="K250" i="3"/>
  <c r="K208" i="3"/>
  <c r="K145" i="3"/>
  <c r="K89" i="3"/>
  <c r="K280" i="3"/>
  <c r="K232" i="3"/>
  <c r="T30" i="5"/>
  <c r="K146" i="3"/>
  <c r="K192" i="3"/>
  <c r="K21" i="3"/>
  <c r="K197" i="3"/>
  <c r="K308" i="3"/>
  <c r="K277" i="3"/>
  <c r="K221" i="3"/>
  <c r="K167" i="3"/>
  <c r="K72" i="3"/>
  <c r="K309" i="3"/>
  <c r="K253" i="3"/>
  <c r="K199" i="3"/>
  <c r="K125" i="3"/>
  <c r="K9" i="3"/>
  <c r="K272" i="3"/>
  <c r="K149" i="3"/>
  <c r="K258" i="3"/>
  <c r="K175" i="3"/>
  <c r="K216" i="3"/>
  <c r="K49" i="3"/>
  <c r="K209" i="3"/>
  <c r="K321" i="3"/>
  <c r="K330" i="3"/>
  <c r="K271" i="3"/>
  <c r="K213" i="3"/>
  <c r="K159" i="3"/>
  <c r="K57" i="3"/>
  <c r="K304" i="3"/>
  <c r="K247" i="3"/>
  <c r="K191" i="3"/>
  <c r="K112" i="3"/>
  <c r="K288" i="3"/>
  <c r="K161" i="3"/>
  <c r="K154" i="3"/>
  <c r="K301" i="3"/>
  <c r="K121" i="3"/>
  <c r="K224" i="3"/>
  <c r="K241" i="3"/>
  <c r="K96" i="3"/>
  <c r="K332" i="3"/>
  <c r="K306" i="3"/>
  <c r="K32" i="3"/>
  <c r="K181" i="3"/>
  <c r="K202" i="3"/>
  <c r="K223" i="3"/>
  <c r="K8" i="3"/>
  <c r="K61" i="3"/>
  <c r="K244" i="3"/>
  <c r="K284" i="3"/>
  <c r="K105" i="3"/>
  <c r="K239" i="3"/>
  <c r="K311" i="3"/>
  <c r="K256" i="3"/>
  <c r="K200" i="3"/>
  <c r="K144" i="3"/>
  <c r="K290" i="3"/>
  <c r="K233" i="3"/>
  <c r="K177" i="3"/>
  <c r="K81" i="3"/>
  <c r="K64" i="3"/>
  <c r="K17" i="3"/>
  <c r="K245" i="3"/>
  <c r="K313" i="3"/>
  <c r="K231" i="3"/>
  <c r="K300" i="3"/>
  <c r="K169" i="3"/>
  <c r="K210" i="3"/>
  <c r="K136" i="3"/>
  <c r="K252" i="3"/>
  <c r="K305" i="3"/>
  <c r="K248" i="3"/>
  <c r="K193" i="3"/>
  <c r="K128" i="3"/>
  <c r="K16" i="3"/>
  <c r="K282" i="3"/>
  <c r="K226" i="3"/>
  <c r="K165" i="3"/>
  <c r="K69" i="3"/>
  <c r="K104" i="3"/>
  <c r="K37" i="3"/>
  <c r="K257" i="3"/>
  <c r="K320" i="3"/>
  <c r="K287" i="3"/>
  <c r="K217" i="3"/>
  <c r="K266" i="3"/>
  <c r="K297" i="3"/>
  <c r="K242" i="3"/>
  <c r="K186" i="3"/>
  <c r="K113" i="3"/>
  <c r="K329" i="3"/>
  <c r="K276" i="3"/>
  <c r="K218" i="3"/>
  <c r="K157" i="3"/>
  <c r="K53" i="3"/>
  <c r="K93" i="3"/>
  <c r="K168" i="3"/>
  <c r="K73" i="3"/>
  <c r="K265" i="3"/>
  <c r="K328" i="3"/>
  <c r="K325" i="3"/>
  <c r="K133" i="3"/>
  <c r="K176" i="3"/>
  <c r="T7" i="5"/>
  <c r="K260" i="3"/>
  <c r="K76" i="3"/>
  <c r="K170" i="3"/>
  <c r="K281" i="3"/>
  <c r="K292" i="3"/>
  <c r="K236" i="3"/>
  <c r="K180" i="3"/>
  <c r="K101" i="3"/>
  <c r="K324" i="3"/>
  <c r="K268" i="3"/>
  <c r="K212" i="3"/>
  <c r="K152" i="3"/>
  <c r="K40" i="3"/>
  <c r="K194" i="3"/>
  <c r="K162" i="3"/>
  <c r="K188" i="3"/>
  <c r="K117" i="3"/>
  <c r="K273" i="3"/>
  <c r="K48" i="3"/>
  <c r="K314" i="3"/>
  <c r="M7" i="5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G333" i="3" l="1"/>
  <c r="N303" i="5"/>
  <c r="H330" i="3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<sst xmlns="http://schemas.openxmlformats.org/spreadsheetml/2006/main" count="4486" uniqueCount="1165">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</sst>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3612723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1866284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14638403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3960255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926079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8356924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3148920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1667933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7970992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6481069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3562510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4864349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23127962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8728507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1504127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81666276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5634279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1562677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1071784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9978430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3296244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3839828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12566931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2638202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2684294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3138367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3103778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3815737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4948538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1062283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9135568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26583627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4754477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17518826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15426346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3888400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3226469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3261977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2149147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31758130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1688160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1780299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2493967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5472240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4637682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15549187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9600465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37577601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113303319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9330296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10524578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4877079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2773869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9978285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3271229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5298402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4942804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9274336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10986041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1561552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7462256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6703240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6101145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10742122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2050587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1175463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17848466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5585976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30153297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5055939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32306060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3072595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2494549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5612264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2795148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2184663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72109615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9976587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22610003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3212558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105600385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7895213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8957032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1294124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17180430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6261915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254514090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879100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6084680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72470303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2519881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2253309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3286458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6365513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7476157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3819176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3828824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3760850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3587066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1921141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2067929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2544891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3884594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3965216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3190849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1257802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8637788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2450707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9957271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7136824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27895257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14125957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2953004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2641437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4067740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2719459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9485426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1013076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3784562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12981714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1553774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1983075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3905352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1299575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9975756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2692400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4522126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2464626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3216908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1988837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1395066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7815412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8821591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1100558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3376511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3426686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3581072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7235577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1842707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4893995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8140933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9845862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25571854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5915959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87803669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6872636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3535587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3836790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2989295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7488680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6321659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46782012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15732350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2101854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2989557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13165004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3453923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2613165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1717788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3899858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3398815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14824229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3174060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14725792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4564972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52291474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4742056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3829234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2046557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4626816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285763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2786247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4922753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3061511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3352575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3269877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9835468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3671660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2024177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14515397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44069573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3132579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23538829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9542120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5234143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2522260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3270965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8125425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5133376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5573908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2231793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6254340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2363645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1558314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1331735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1204226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3594408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12854551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7721047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1701032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34427778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3875002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9671062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2572028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5260644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4075470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22280228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5000969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3453083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7500790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3072508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3359529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994063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13508543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19982597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2743472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3067982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26590331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4166069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5408002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10806254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3358615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584346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1414170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847081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5774025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16009646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41301506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3667768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941005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1768478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3396292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13289346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15183385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34628726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5100878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2606254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5389830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7017195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2622868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7603332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1406626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1483314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5958758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6478742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2419214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1255643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3007256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3342561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2041890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1028417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8392180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1605862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4488268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7748439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7054653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4457607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2474379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3733728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10434191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126157087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2487063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4759383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8895997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3917846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3553245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2873089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1310409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11660105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3448588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50990497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14865626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2695921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2733443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1453194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4108665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21864860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792092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5349616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5065930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5729800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3449680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4510199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1804845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2779974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2130220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2416154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767276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5000615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1500544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22606950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6427487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5778321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1723700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11221265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3550776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4622658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3613034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4658154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11969987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88736604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77498431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14720993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3642162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12686896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1647269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4505855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2926334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1420965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8836388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49618513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19711646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1878155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9656299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5304894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5261231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4020856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6432352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2543361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1098567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7265643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6025585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2125639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11590863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3182366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3628050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7043722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0</v>
      </c>
      <c r="F333" s="24">
        <f>SUM(F6:F332)</f>
        <v>0</v>
      </c>
      <c r="G333" s="24">
        <f>SUM(G6:G332)</f>
        <v>3350183279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2696501</v>
      </c>
      <c r="I6" s="22">
        <f>INDEX(Data[],MATCH($A6,Data[Dist],0),MATCH(I$4,Data[#Headers],0))</f>
        <v>3612723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1452639</v>
      </c>
      <c r="I7" s="22">
        <f>INDEX(Data[],MATCH($A7,Data[Dist],0),MATCH(I$4,Data[#Headers],0))</f>
        <v>1866284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12278753</v>
      </c>
      <c r="I8" s="22">
        <f>INDEX(Data[],MATCH($A8,Data[Dist],0),MATCH(I$4,Data[#Headers],0))</f>
        <v>14638403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3199999</v>
      </c>
      <c r="I9" s="22">
        <f>INDEX(Data[],MATCH($A9,Data[Dist],0),MATCH(I$4,Data[#Headers],0))</f>
        <v>3960255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673103</v>
      </c>
      <c r="I10" s="22">
        <f>INDEX(Data[],MATCH($A10,Data[Dist],0),MATCH(I$4,Data[#Headers],0))</f>
        <v>926079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6894329</v>
      </c>
      <c r="I11" s="22">
        <f>INDEX(Data[],MATCH($A11,Data[Dist],0),MATCH(I$4,Data[#Headers],0))</f>
        <v>8356924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2462463</v>
      </c>
      <c r="I12" s="22">
        <f>INDEX(Data[],MATCH($A12,Data[Dist],0),MATCH(I$4,Data[#Headers],0))</f>
        <v>3148920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1275588</v>
      </c>
      <c r="I13" s="22">
        <f>INDEX(Data[],MATCH($A13,Data[Dist],0),MATCH(I$4,Data[#Headers],0))</f>
        <v>1667933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6058413</v>
      </c>
      <c r="I14" s="22">
        <f>INDEX(Data[],MATCH($A14,Data[Dist],0),MATCH(I$4,Data[#Headers],0))</f>
        <v>7970992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5061939</v>
      </c>
      <c r="I15" s="22">
        <f>INDEX(Data[],MATCH($A15,Data[Dist],0),MATCH(I$4,Data[#Headers],0))</f>
        <v>6481069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2781447</v>
      </c>
      <c r="I16" s="22">
        <f>INDEX(Data[],MATCH($A16,Data[Dist],0),MATCH(I$4,Data[#Headers],0))</f>
        <v>3562510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3620705</v>
      </c>
      <c r="I17" s="22">
        <f>INDEX(Data[],MATCH($A17,Data[Dist],0),MATCH(I$4,Data[#Headers],0))</f>
        <v>4864349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16950834</v>
      </c>
      <c r="I18" s="22">
        <f>INDEX(Data[],MATCH($A18,Data[Dist],0),MATCH(I$4,Data[#Headers],0))</f>
        <v>23127962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7000043</v>
      </c>
      <c r="I19" s="22">
        <f>INDEX(Data[],MATCH($A19,Data[Dist],0),MATCH(I$4,Data[#Headers],0))</f>
        <v>8728507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1188876</v>
      </c>
      <c r="I20" s="22">
        <f>INDEX(Data[],MATCH($A20,Data[Dist],0),MATCH(I$4,Data[#Headers],0))</f>
        <v>1504127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67184925</v>
      </c>
      <c r="I21" s="22">
        <f>INDEX(Data[],MATCH($A21,Data[Dist],0),MATCH(I$4,Data[#Headers],0))</f>
        <v>81666276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4525031</v>
      </c>
      <c r="I22" s="22">
        <f>INDEX(Data[],MATCH($A22,Data[Dist],0),MATCH(I$4,Data[#Headers],0))</f>
        <v>5634279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1014521</v>
      </c>
      <c r="I23" s="22">
        <f>INDEX(Data[],MATCH($A23,Data[Dist],0),MATCH(I$4,Data[#Headers],0))</f>
        <v>1562677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693696</v>
      </c>
      <c r="I24" s="22">
        <f>INDEX(Data[],MATCH($A24,Data[Dist],0),MATCH(I$4,Data[#Headers],0))</f>
        <v>1071784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8025691</v>
      </c>
      <c r="I25" s="22">
        <f>INDEX(Data[],MATCH($A25,Data[Dist],0),MATCH(I$4,Data[#Headers],0))</f>
        <v>9978430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2579371</v>
      </c>
      <c r="I26" s="22">
        <f>INDEX(Data[],MATCH($A26,Data[Dist],0),MATCH(I$4,Data[#Headers],0))</f>
        <v>3296244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2809374</v>
      </c>
      <c r="I27" s="22">
        <f>INDEX(Data[],MATCH($A27,Data[Dist],0),MATCH(I$4,Data[#Headers],0))</f>
        <v>3839828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10251040</v>
      </c>
      <c r="I28" s="22">
        <f>INDEX(Data[],MATCH($A28,Data[Dist],0),MATCH(I$4,Data[#Headers],0))</f>
        <v>12566931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2124282</v>
      </c>
      <c r="I29" s="22">
        <f>INDEX(Data[],MATCH($A29,Data[Dist],0),MATCH(I$4,Data[#Headers],0))</f>
        <v>2638202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2053847</v>
      </c>
      <c r="I30" s="22">
        <f>INDEX(Data[],MATCH($A30,Data[Dist],0),MATCH(I$4,Data[#Headers],0))</f>
        <v>2684294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2461187</v>
      </c>
      <c r="I31" s="22">
        <f>INDEX(Data[],MATCH($A31,Data[Dist],0),MATCH(I$4,Data[#Headers],0))</f>
        <v>3138367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2498609</v>
      </c>
      <c r="I32" s="22">
        <f>INDEX(Data[],MATCH($A32,Data[Dist],0),MATCH(I$4,Data[#Headers],0))</f>
        <v>3103778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2870660</v>
      </c>
      <c r="I33" s="22">
        <f>INDEX(Data[],MATCH($A33,Data[Dist],0),MATCH(I$4,Data[#Headers],0))</f>
        <v>3815737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3992800</v>
      </c>
      <c r="I34" s="22">
        <f>INDEX(Data[],MATCH($A34,Data[Dist],0),MATCH(I$4,Data[#Headers],0))</f>
        <v>4948538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824648</v>
      </c>
      <c r="I35" s="22">
        <f>INDEX(Data[],MATCH($A35,Data[Dist],0),MATCH(I$4,Data[#Headers],0))</f>
        <v>1062283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7081202</v>
      </c>
      <c r="I36" s="22">
        <f>INDEX(Data[],MATCH($A36,Data[Dist],0),MATCH(I$4,Data[#Headers],0))</f>
        <v>9135568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21156188</v>
      </c>
      <c r="I37" s="22">
        <f>INDEX(Data[],MATCH($A37,Data[Dist],0),MATCH(I$4,Data[#Headers],0))</f>
        <v>26583627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3559323</v>
      </c>
      <c r="I38" s="22">
        <f>INDEX(Data[],MATCH($A38,Data[Dist],0),MATCH(I$4,Data[#Headers],0))</f>
        <v>4754477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14460199</v>
      </c>
      <c r="I39" s="22">
        <f>INDEX(Data[],MATCH($A39,Data[Dist],0),MATCH(I$4,Data[#Headers],0))</f>
        <v>17518826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12754120</v>
      </c>
      <c r="I40" s="22">
        <f>INDEX(Data[],MATCH($A40,Data[Dist],0),MATCH(I$4,Data[#Headers],0))</f>
        <v>15426346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2994676</v>
      </c>
      <c r="I41" s="22">
        <f>INDEX(Data[],MATCH($A41,Data[Dist],0),MATCH(I$4,Data[#Headers],0))</f>
        <v>3888400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2466356</v>
      </c>
      <c r="I42" s="22">
        <f>INDEX(Data[],MATCH($A42,Data[Dist],0),MATCH(I$4,Data[#Headers],0))</f>
        <v>3226469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2555057</v>
      </c>
      <c r="I43" s="22">
        <f>INDEX(Data[],MATCH($A43,Data[Dist],0),MATCH(I$4,Data[#Headers],0))</f>
        <v>3261977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1516985</v>
      </c>
      <c r="I44" s="22">
        <f>INDEX(Data[],MATCH($A44,Data[Dist],0),MATCH(I$4,Data[#Headers],0))</f>
        <v>2149147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26708458</v>
      </c>
      <c r="I45" s="22">
        <f>INDEX(Data[],MATCH($A45,Data[Dist],0),MATCH(I$4,Data[#Headers],0))</f>
        <v>31758130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1068832</v>
      </c>
      <c r="I46" s="22">
        <f>INDEX(Data[],MATCH($A46,Data[Dist],0),MATCH(I$4,Data[#Headers],0))</f>
        <v>1688160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1382596</v>
      </c>
      <c r="I47" s="22">
        <f>INDEX(Data[],MATCH($A47,Data[Dist],0),MATCH(I$4,Data[#Headers],0))</f>
        <v>1780299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1932479</v>
      </c>
      <c r="I48" s="22">
        <f>INDEX(Data[],MATCH($A48,Data[Dist],0),MATCH(I$4,Data[#Headers],0))</f>
        <v>2493967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4319084</v>
      </c>
      <c r="I49" s="22">
        <f>INDEX(Data[],MATCH($A49,Data[Dist],0),MATCH(I$4,Data[#Headers],0))</f>
        <v>5472240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3730118</v>
      </c>
      <c r="I50" s="22">
        <f>INDEX(Data[],MATCH($A50,Data[Dist],0),MATCH(I$4,Data[#Headers],0))</f>
        <v>4637682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12948278</v>
      </c>
      <c r="I51" s="22">
        <f>INDEX(Data[],MATCH($A51,Data[Dist],0),MATCH(I$4,Data[#Headers],0))</f>
        <v>15549187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7034589</v>
      </c>
      <c r="I52" s="22">
        <f>INDEX(Data[],MATCH($A52,Data[Dist],0),MATCH(I$4,Data[#Headers],0))</f>
        <v>9600465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30670751</v>
      </c>
      <c r="I53" s="22">
        <f>INDEX(Data[],MATCH($A53,Data[Dist],0),MATCH(I$4,Data[#Headers],0))</f>
        <v>37577601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92470525</v>
      </c>
      <c r="I54" s="22">
        <f>INDEX(Data[],MATCH($A54,Data[Dist],0),MATCH(I$4,Data[#Headers],0))</f>
        <v>113303319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7612559</v>
      </c>
      <c r="I55" s="22">
        <f>INDEX(Data[],MATCH($A55,Data[Dist],0),MATCH(I$4,Data[#Headers],0))</f>
        <v>9330296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8735439</v>
      </c>
      <c r="I56" s="22">
        <f>INDEX(Data[],MATCH($A56,Data[Dist],0),MATCH(I$4,Data[#Headers],0))</f>
        <v>10524578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3698760</v>
      </c>
      <c r="I57" s="22">
        <f>INDEX(Data[],MATCH($A57,Data[Dist],0),MATCH(I$4,Data[#Headers],0))</f>
        <v>4877079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2188375</v>
      </c>
      <c r="I58" s="22">
        <f>INDEX(Data[],MATCH($A58,Data[Dist],0),MATCH(I$4,Data[#Headers],0))</f>
        <v>2773869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7975056</v>
      </c>
      <c r="I59" s="22">
        <f>INDEX(Data[],MATCH($A59,Data[Dist],0),MATCH(I$4,Data[#Headers],0))</f>
        <v>9978285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2645810</v>
      </c>
      <c r="I60" s="22">
        <f>INDEX(Data[],MATCH($A60,Data[Dist],0),MATCH(I$4,Data[#Headers],0))</f>
        <v>3271229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4387186</v>
      </c>
      <c r="I61" s="22">
        <f>INDEX(Data[],MATCH($A61,Data[Dist],0),MATCH(I$4,Data[#Headers],0))</f>
        <v>5298402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3932955</v>
      </c>
      <c r="I62" s="22">
        <f>INDEX(Data[],MATCH($A62,Data[Dist],0),MATCH(I$4,Data[#Headers],0))</f>
        <v>4942804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7603609</v>
      </c>
      <c r="I63" s="22">
        <f>INDEX(Data[],MATCH($A63,Data[Dist],0),MATCH(I$4,Data[#Headers],0))</f>
        <v>9274336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8943412</v>
      </c>
      <c r="I64" s="22">
        <f>INDEX(Data[],MATCH($A64,Data[Dist],0),MATCH(I$4,Data[#Headers],0))</f>
        <v>10986041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1181964</v>
      </c>
      <c r="I65" s="22">
        <f>INDEX(Data[],MATCH($A65,Data[Dist],0),MATCH(I$4,Data[#Headers],0))</f>
        <v>1561552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6151012</v>
      </c>
      <c r="I66" s="22">
        <f>INDEX(Data[],MATCH($A66,Data[Dist],0),MATCH(I$4,Data[#Headers],0))</f>
        <v>7462256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5511291</v>
      </c>
      <c r="I67" s="22">
        <f>INDEX(Data[],MATCH($A67,Data[Dist],0),MATCH(I$4,Data[#Headers],0))</f>
        <v>6703240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4733917</v>
      </c>
      <c r="I68" s="22">
        <f>INDEX(Data[],MATCH($A68,Data[Dist],0),MATCH(I$4,Data[#Headers],0))</f>
        <v>6101145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8905644</v>
      </c>
      <c r="I69" s="22">
        <f>INDEX(Data[],MATCH($A69,Data[Dist],0),MATCH(I$4,Data[#Headers],0))</f>
        <v>10742122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1650366</v>
      </c>
      <c r="I70" s="22">
        <f>INDEX(Data[],MATCH($A70,Data[Dist],0),MATCH(I$4,Data[#Headers],0))</f>
        <v>2050587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767616</v>
      </c>
      <c r="I71" s="22">
        <f>INDEX(Data[],MATCH($A71,Data[Dist],0),MATCH(I$4,Data[#Headers],0))</f>
        <v>1175463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14027268</v>
      </c>
      <c r="I72" s="22">
        <f>INDEX(Data[],MATCH($A72,Data[Dist],0),MATCH(I$4,Data[#Headers],0))</f>
        <v>17848466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4035130</v>
      </c>
      <c r="I73" s="22">
        <f>INDEX(Data[],MATCH($A73,Data[Dist],0),MATCH(I$4,Data[#Headers],0))</f>
        <v>5585976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25316562</v>
      </c>
      <c r="I74" s="22">
        <f>INDEX(Data[],MATCH($A74,Data[Dist],0),MATCH(I$4,Data[#Headers],0))</f>
        <v>30153297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4061923</v>
      </c>
      <c r="I75" s="22">
        <f>INDEX(Data[],MATCH($A75,Data[Dist],0),MATCH(I$4,Data[#Headers],0))</f>
        <v>5055939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25563756</v>
      </c>
      <c r="I76" s="22">
        <f>INDEX(Data[],MATCH($A76,Data[Dist],0),MATCH(I$4,Data[#Headers],0))</f>
        <v>32306060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2483535</v>
      </c>
      <c r="I77" s="22">
        <f>INDEX(Data[],MATCH($A77,Data[Dist],0),MATCH(I$4,Data[#Headers],0))</f>
        <v>3072595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1838351</v>
      </c>
      <c r="I78" s="22">
        <f>INDEX(Data[],MATCH($A78,Data[Dist],0),MATCH(I$4,Data[#Headers],0))</f>
        <v>2494549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4592891</v>
      </c>
      <c r="I79" s="22">
        <f>INDEX(Data[],MATCH($A79,Data[Dist],0),MATCH(I$4,Data[#Headers],0))</f>
        <v>5612264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2170831</v>
      </c>
      <c r="I80" s="22">
        <f>INDEX(Data[],MATCH($A80,Data[Dist],0),MATCH(I$4,Data[#Headers],0))</f>
        <v>2795148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1542239</v>
      </c>
      <c r="I81" s="22">
        <f>INDEX(Data[],MATCH($A81,Data[Dist],0),MATCH(I$4,Data[#Headers],0))</f>
        <v>2184663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60856669</v>
      </c>
      <c r="I82" s="22">
        <f>INDEX(Data[],MATCH($A82,Data[Dist],0),MATCH(I$4,Data[#Headers],0))</f>
        <v>72109615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8027565</v>
      </c>
      <c r="I83" s="22">
        <f>INDEX(Data[],MATCH($A83,Data[Dist],0),MATCH(I$4,Data[#Headers],0))</f>
        <v>9976587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18263827</v>
      </c>
      <c r="I84" s="22">
        <f>INDEX(Data[],MATCH($A84,Data[Dist],0),MATCH(I$4,Data[#Headers],0))</f>
        <v>22610003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2591861</v>
      </c>
      <c r="I85" s="22">
        <f>INDEX(Data[],MATCH($A85,Data[Dist],0),MATCH(I$4,Data[#Headers],0))</f>
        <v>3212558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86615140</v>
      </c>
      <c r="I86" s="22">
        <f>INDEX(Data[],MATCH($A86,Data[Dist],0),MATCH(I$4,Data[#Headers],0))</f>
        <v>105600385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6340456</v>
      </c>
      <c r="I87" s="22">
        <f>INDEX(Data[],MATCH($A87,Data[Dist],0),MATCH(I$4,Data[#Headers],0))</f>
        <v>7895213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6890627</v>
      </c>
      <c r="I88" s="22">
        <f>INDEX(Data[],MATCH($A88,Data[Dist],0),MATCH(I$4,Data[#Headers],0))</f>
        <v>8957032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1003670</v>
      </c>
      <c r="I89" s="22">
        <f>INDEX(Data[],MATCH($A89,Data[Dist],0),MATCH(I$4,Data[#Headers],0))</f>
        <v>1294124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14442395</v>
      </c>
      <c r="I90" s="22">
        <f>INDEX(Data[],MATCH($A90,Data[Dist],0),MATCH(I$4,Data[#Headers],0))</f>
        <v>17180430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5105867</v>
      </c>
      <c r="I91" s="22">
        <f>INDEX(Data[],MATCH($A91,Data[Dist],0),MATCH(I$4,Data[#Headers],0))</f>
        <v>6261915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211855576</v>
      </c>
      <c r="I92" s="22">
        <f>INDEX(Data[],MATCH($A92,Data[Dist],0),MATCH(I$4,Data[#Headers],0))</f>
        <v>254514090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682180</v>
      </c>
      <c r="I93" s="22">
        <f>INDEX(Data[],MATCH($A93,Data[Dist],0),MATCH(I$4,Data[#Headers],0))</f>
        <v>879100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4894315</v>
      </c>
      <c r="I94" s="22">
        <f>INDEX(Data[],MATCH($A94,Data[Dist],0),MATCH(I$4,Data[#Headers],0))</f>
        <v>6084680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58306377</v>
      </c>
      <c r="I95" s="22">
        <f>INDEX(Data[],MATCH($A95,Data[Dist],0),MATCH(I$4,Data[#Headers],0))</f>
        <v>72470303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1982530</v>
      </c>
      <c r="I96" s="22">
        <f>INDEX(Data[],MATCH($A96,Data[Dist],0),MATCH(I$4,Data[#Headers],0))</f>
        <v>2519881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1683587</v>
      </c>
      <c r="I97" s="22">
        <f>INDEX(Data[],MATCH($A97,Data[Dist],0),MATCH(I$4,Data[#Headers],0))</f>
        <v>2253309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2556767</v>
      </c>
      <c r="I98" s="22">
        <f>INDEX(Data[],MATCH($A98,Data[Dist],0),MATCH(I$4,Data[#Headers],0))</f>
        <v>3286458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5062536</v>
      </c>
      <c r="I99" s="22">
        <f>INDEX(Data[],MATCH($A99,Data[Dist],0),MATCH(I$4,Data[#Headers],0))</f>
        <v>6365513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6116259</v>
      </c>
      <c r="I100" s="22">
        <f>INDEX(Data[],MATCH($A100,Data[Dist],0),MATCH(I$4,Data[#Headers],0))</f>
        <v>7476157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3023062</v>
      </c>
      <c r="I101" s="22">
        <f>INDEX(Data[],MATCH($A101,Data[Dist],0),MATCH(I$4,Data[#Headers],0))</f>
        <v>3819176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3056917</v>
      </c>
      <c r="I102" s="22">
        <f>INDEX(Data[],MATCH($A102,Data[Dist],0),MATCH(I$4,Data[#Headers],0))</f>
        <v>3828824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3040788</v>
      </c>
      <c r="I103" s="22">
        <f>INDEX(Data[],MATCH($A103,Data[Dist],0),MATCH(I$4,Data[#Headers],0))</f>
        <v>3760850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2931058</v>
      </c>
      <c r="I104" s="22">
        <f>INDEX(Data[],MATCH($A104,Data[Dist],0),MATCH(I$4,Data[#Headers],0))</f>
        <v>3587066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1400662</v>
      </c>
      <c r="I105" s="22">
        <f>INDEX(Data[],MATCH($A105,Data[Dist],0),MATCH(I$4,Data[#Headers],0))</f>
        <v>1921141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1526382</v>
      </c>
      <c r="I106" s="22">
        <f>INDEX(Data[],MATCH($A106,Data[Dist],0),MATCH(I$4,Data[#Headers],0))</f>
        <v>2067929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1940289</v>
      </c>
      <c r="I107" s="22">
        <f>INDEX(Data[],MATCH($A107,Data[Dist],0),MATCH(I$4,Data[#Headers],0))</f>
        <v>2544891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3086386</v>
      </c>
      <c r="I108" s="22">
        <f>INDEX(Data[],MATCH($A108,Data[Dist],0),MATCH(I$4,Data[#Headers],0))</f>
        <v>3884594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3007846</v>
      </c>
      <c r="I109" s="22">
        <f>INDEX(Data[],MATCH($A109,Data[Dist],0),MATCH(I$4,Data[#Headers],0))</f>
        <v>3965216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2466507</v>
      </c>
      <c r="I110" s="22">
        <f>INDEX(Data[],MATCH($A110,Data[Dist],0),MATCH(I$4,Data[#Headers],0))</f>
        <v>3190849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960433</v>
      </c>
      <c r="I111" s="22">
        <f>INDEX(Data[],MATCH($A111,Data[Dist],0),MATCH(I$4,Data[#Headers],0))</f>
        <v>1257802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6992014</v>
      </c>
      <c r="I112" s="22">
        <f>INDEX(Data[],MATCH($A112,Data[Dist],0),MATCH(I$4,Data[#Headers],0))</f>
        <v>8637788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1864728</v>
      </c>
      <c r="I113" s="22">
        <f>INDEX(Data[],MATCH($A113,Data[Dist],0),MATCH(I$4,Data[#Headers],0))</f>
        <v>2450707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7880277</v>
      </c>
      <c r="I114" s="22">
        <f>INDEX(Data[],MATCH($A114,Data[Dist],0),MATCH(I$4,Data[#Headers],0))</f>
        <v>9957271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5628694</v>
      </c>
      <c r="I115" s="22">
        <f>INDEX(Data[],MATCH($A115,Data[Dist],0),MATCH(I$4,Data[#Headers],0))</f>
        <v>7136824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22837473</v>
      </c>
      <c r="I116" s="22">
        <f>INDEX(Data[],MATCH($A116,Data[Dist],0),MATCH(I$4,Data[#Headers],0))</f>
        <v>27895257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11567212</v>
      </c>
      <c r="I117" s="22">
        <f>INDEX(Data[],MATCH($A117,Data[Dist],0),MATCH(I$4,Data[#Headers],0))</f>
        <v>14125957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2367837</v>
      </c>
      <c r="I118" s="22">
        <f>INDEX(Data[],MATCH($A118,Data[Dist],0),MATCH(I$4,Data[#Headers],0))</f>
        <v>2953004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1981153</v>
      </c>
      <c r="I119" s="22">
        <f>INDEX(Data[],MATCH($A119,Data[Dist],0),MATCH(I$4,Data[#Headers],0))</f>
        <v>2641437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2814026</v>
      </c>
      <c r="I120" s="22">
        <f>INDEX(Data[],MATCH($A120,Data[Dist],0),MATCH(I$4,Data[#Headers],0))</f>
        <v>4067740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2095523</v>
      </c>
      <c r="I121" s="22">
        <f>INDEX(Data[],MATCH($A121,Data[Dist],0),MATCH(I$4,Data[#Headers],0))</f>
        <v>2719459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7598181</v>
      </c>
      <c r="I122" s="22">
        <f>INDEX(Data[],MATCH($A122,Data[Dist],0),MATCH(I$4,Data[#Headers],0))</f>
        <v>9485426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755387</v>
      </c>
      <c r="I123" s="22">
        <f>INDEX(Data[],MATCH($A123,Data[Dist],0),MATCH(I$4,Data[#Headers],0))</f>
        <v>1013076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2962964</v>
      </c>
      <c r="I124" s="22">
        <f>INDEX(Data[],MATCH($A124,Data[Dist],0),MATCH(I$4,Data[#Headers],0))</f>
        <v>3784562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10593500</v>
      </c>
      <c r="I125" s="22">
        <f>INDEX(Data[],MATCH($A125,Data[Dist],0),MATCH(I$4,Data[#Headers],0))</f>
        <v>12981714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1139490</v>
      </c>
      <c r="I126" s="22">
        <f>INDEX(Data[],MATCH($A126,Data[Dist],0),MATCH(I$4,Data[#Headers],0))</f>
        <v>1553774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1469030</v>
      </c>
      <c r="I127" s="22">
        <f>INDEX(Data[],MATCH($A127,Data[Dist],0),MATCH(I$4,Data[#Headers],0))</f>
        <v>1983075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3076098</v>
      </c>
      <c r="I128" s="22">
        <f>INDEX(Data[],MATCH($A128,Data[Dist],0),MATCH(I$4,Data[#Headers],0))</f>
        <v>3905352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858611</v>
      </c>
      <c r="I129" s="22">
        <f>INDEX(Data[],MATCH($A129,Data[Dist],0),MATCH(I$4,Data[#Headers],0))</f>
        <v>1299575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7946099</v>
      </c>
      <c r="I130" s="22">
        <f>INDEX(Data[],MATCH($A130,Data[Dist],0),MATCH(I$4,Data[#Headers],0))</f>
        <v>9975756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2124474</v>
      </c>
      <c r="I131" s="22">
        <f>INDEX(Data[],MATCH($A131,Data[Dist],0),MATCH(I$4,Data[#Headers],0))</f>
        <v>2692400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3606557</v>
      </c>
      <c r="I132" s="22">
        <f>INDEX(Data[],MATCH($A132,Data[Dist],0),MATCH(I$4,Data[#Headers],0))</f>
        <v>4522126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1900989</v>
      </c>
      <c r="I133" s="22">
        <f>INDEX(Data[],MATCH($A133,Data[Dist],0),MATCH(I$4,Data[#Headers],0))</f>
        <v>2464626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2392818</v>
      </c>
      <c r="I134" s="22">
        <f>INDEX(Data[],MATCH($A134,Data[Dist],0),MATCH(I$4,Data[#Headers],0))</f>
        <v>3216908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1583749</v>
      </c>
      <c r="I135" s="22">
        <f>INDEX(Data[],MATCH($A135,Data[Dist],0),MATCH(I$4,Data[#Headers],0))</f>
        <v>1988837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1100637</v>
      </c>
      <c r="I136" s="22">
        <f>INDEX(Data[],MATCH($A136,Data[Dist],0),MATCH(I$4,Data[#Headers],0))</f>
        <v>1395066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6310468</v>
      </c>
      <c r="I137" s="22">
        <f>INDEX(Data[],MATCH($A137,Data[Dist],0),MATCH(I$4,Data[#Headers],0))</f>
        <v>7815412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6989751</v>
      </c>
      <c r="I138" s="22">
        <f>INDEX(Data[],MATCH($A138,Data[Dist],0),MATCH(I$4,Data[#Headers],0))</f>
        <v>8821591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688602</v>
      </c>
      <c r="I139" s="22">
        <f>INDEX(Data[],MATCH($A139,Data[Dist],0),MATCH(I$4,Data[#Headers],0))</f>
        <v>1100558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2499833</v>
      </c>
      <c r="I140" s="22">
        <f>INDEX(Data[],MATCH($A140,Data[Dist],0),MATCH(I$4,Data[#Headers],0))</f>
        <v>3376511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2627695</v>
      </c>
      <c r="I141" s="22">
        <f>INDEX(Data[],MATCH($A141,Data[Dist],0),MATCH(I$4,Data[#Headers],0))</f>
        <v>3426686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2796005</v>
      </c>
      <c r="I142" s="22">
        <f>INDEX(Data[],MATCH($A142,Data[Dist],0),MATCH(I$4,Data[#Headers],0))</f>
        <v>3581072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5692157</v>
      </c>
      <c r="I143" s="22">
        <f>INDEX(Data[],MATCH($A143,Data[Dist],0),MATCH(I$4,Data[#Headers],0))</f>
        <v>7235577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1322884</v>
      </c>
      <c r="I144" s="22">
        <f>INDEX(Data[],MATCH($A144,Data[Dist],0),MATCH(I$4,Data[#Headers],0))</f>
        <v>1842707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3968622</v>
      </c>
      <c r="I145" s="22">
        <f>INDEX(Data[],MATCH($A145,Data[Dist],0),MATCH(I$4,Data[#Headers],0))</f>
        <v>4893995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6405175</v>
      </c>
      <c r="I146" s="22">
        <f>INDEX(Data[],MATCH($A146,Data[Dist],0),MATCH(I$4,Data[#Headers],0))</f>
        <v>8140933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7849879</v>
      </c>
      <c r="I147" s="22">
        <f>INDEX(Data[],MATCH($A147,Data[Dist],0),MATCH(I$4,Data[#Headers],0))</f>
        <v>9845862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21327656</v>
      </c>
      <c r="I148" s="22">
        <f>INDEX(Data[],MATCH($A148,Data[Dist],0),MATCH(I$4,Data[#Headers],0))</f>
        <v>25571854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4792976</v>
      </c>
      <c r="I149" s="22">
        <f>INDEX(Data[],MATCH($A149,Data[Dist],0),MATCH(I$4,Data[#Headers],0))</f>
        <v>5915959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69702618</v>
      </c>
      <c r="I150" s="22">
        <f>INDEX(Data[],MATCH($A150,Data[Dist],0),MATCH(I$4,Data[#Headers],0))</f>
        <v>87803669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5474943</v>
      </c>
      <c r="I151" s="22">
        <f>INDEX(Data[],MATCH($A151,Data[Dist],0),MATCH(I$4,Data[#Headers],0))</f>
        <v>6872636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2876204</v>
      </c>
      <c r="I152" s="22">
        <f>INDEX(Data[],MATCH($A152,Data[Dist],0),MATCH(I$4,Data[#Headers],0))</f>
        <v>3535587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2840673</v>
      </c>
      <c r="I153" s="22">
        <f>INDEX(Data[],MATCH($A153,Data[Dist],0),MATCH(I$4,Data[#Headers],0))</f>
        <v>3836790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2426733</v>
      </c>
      <c r="I154" s="22">
        <f>INDEX(Data[],MATCH($A154,Data[Dist],0),MATCH(I$4,Data[#Headers],0))</f>
        <v>2989295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5820782</v>
      </c>
      <c r="I155" s="22">
        <f>INDEX(Data[],MATCH($A155,Data[Dist],0),MATCH(I$4,Data[#Headers],0))</f>
        <v>7488680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5105963</v>
      </c>
      <c r="I156" s="22">
        <f>INDEX(Data[],MATCH($A156,Data[Dist],0),MATCH(I$4,Data[#Headers],0))</f>
        <v>6321659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38184961</v>
      </c>
      <c r="I157" s="22">
        <f>INDEX(Data[],MATCH($A157,Data[Dist],0),MATCH(I$4,Data[#Headers],0))</f>
        <v>46782012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13262039</v>
      </c>
      <c r="I158" s="22">
        <f>INDEX(Data[],MATCH($A158,Data[Dist],0),MATCH(I$4,Data[#Headers],0))</f>
        <v>15732350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1628382</v>
      </c>
      <c r="I159" s="22">
        <f>INDEX(Data[],MATCH($A159,Data[Dist],0),MATCH(I$4,Data[#Headers],0))</f>
        <v>2101854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2435123</v>
      </c>
      <c r="I160" s="22">
        <f>INDEX(Data[],MATCH($A160,Data[Dist],0),MATCH(I$4,Data[#Headers],0))</f>
        <v>2989557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10798186</v>
      </c>
      <c r="I161" s="22">
        <f>INDEX(Data[],MATCH($A161,Data[Dist],0),MATCH(I$4,Data[#Headers],0))</f>
        <v>13165004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2681034</v>
      </c>
      <c r="I162" s="22">
        <f>INDEX(Data[],MATCH($A162,Data[Dist],0),MATCH(I$4,Data[#Headers],0))</f>
        <v>3453923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2135479</v>
      </c>
      <c r="I163" s="22">
        <f>INDEX(Data[],MATCH($A163,Data[Dist],0),MATCH(I$4,Data[#Headers],0))</f>
        <v>2613165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1307568</v>
      </c>
      <c r="I164" s="22">
        <f>INDEX(Data[],MATCH($A164,Data[Dist],0),MATCH(I$4,Data[#Headers],0))</f>
        <v>1717788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3053303</v>
      </c>
      <c r="I165" s="22">
        <f>INDEX(Data[],MATCH($A165,Data[Dist],0),MATCH(I$4,Data[#Headers],0))</f>
        <v>3899858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2600790</v>
      </c>
      <c r="I166" s="22">
        <f>INDEX(Data[],MATCH($A166,Data[Dist],0),MATCH(I$4,Data[#Headers],0))</f>
        <v>3398815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11997607</v>
      </c>
      <c r="I167" s="22">
        <f>INDEX(Data[],MATCH($A167,Data[Dist],0),MATCH(I$4,Data[#Headers],0))</f>
        <v>14824229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2492565</v>
      </c>
      <c r="I168" s="22">
        <f>INDEX(Data[],MATCH($A168,Data[Dist],0),MATCH(I$4,Data[#Headers],0))</f>
        <v>3174060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11489938</v>
      </c>
      <c r="I169" s="22">
        <f>INDEX(Data[],MATCH($A169,Data[Dist],0),MATCH(I$4,Data[#Headers],0))</f>
        <v>14725792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3608089</v>
      </c>
      <c r="I170" s="22">
        <f>INDEX(Data[],MATCH($A170,Data[Dist],0),MATCH(I$4,Data[#Headers],0))</f>
        <v>4564972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43142510</v>
      </c>
      <c r="I171" s="22">
        <f>INDEX(Data[],MATCH($A171,Data[Dist],0),MATCH(I$4,Data[#Headers],0))</f>
        <v>52291474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3837255</v>
      </c>
      <c r="I172" s="22">
        <f>INDEX(Data[],MATCH($A172,Data[Dist],0),MATCH(I$4,Data[#Headers],0))</f>
        <v>4742056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2999482</v>
      </c>
      <c r="I173" s="22">
        <f>INDEX(Data[],MATCH($A173,Data[Dist],0),MATCH(I$4,Data[#Headers],0))</f>
        <v>3829234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1501910</v>
      </c>
      <c r="I174" s="22">
        <f>INDEX(Data[],MATCH($A174,Data[Dist],0),MATCH(I$4,Data[#Headers],0))</f>
        <v>2046557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3625685</v>
      </c>
      <c r="I175" s="22">
        <f>INDEX(Data[],MATCH($A175,Data[Dist],0),MATCH(I$4,Data[#Headers],0))</f>
        <v>4626816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101254</v>
      </c>
      <c r="I176" s="22">
        <f>INDEX(Data[],MATCH($A176,Data[Dist],0),MATCH(I$4,Data[#Headers],0))</f>
        <v>285763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2133122</v>
      </c>
      <c r="I177" s="22">
        <f>INDEX(Data[],MATCH($A177,Data[Dist],0),MATCH(I$4,Data[#Headers],0))</f>
        <v>2786247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4060298</v>
      </c>
      <c r="I178" s="22">
        <f>INDEX(Data[],MATCH($A178,Data[Dist],0),MATCH(I$4,Data[#Headers],0))</f>
        <v>4922753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2349339</v>
      </c>
      <c r="I179" s="22">
        <f>INDEX(Data[],MATCH($A179,Data[Dist],0),MATCH(I$4,Data[#Headers],0))</f>
        <v>3061511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2462319</v>
      </c>
      <c r="I180" s="22">
        <f>INDEX(Data[],MATCH($A180,Data[Dist],0),MATCH(I$4,Data[#Headers],0))</f>
        <v>3352575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2433117</v>
      </c>
      <c r="I181" s="22">
        <f>INDEX(Data[],MATCH($A181,Data[Dist],0),MATCH(I$4,Data[#Headers],0))</f>
        <v>3269877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8085926</v>
      </c>
      <c r="I182" s="22">
        <f>INDEX(Data[],MATCH($A182,Data[Dist],0),MATCH(I$4,Data[#Headers],0))</f>
        <v>9835468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2775407</v>
      </c>
      <c r="I183" s="22">
        <f>INDEX(Data[],MATCH($A183,Data[Dist],0),MATCH(I$4,Data[#Headers],0))</f>
        <v>3671660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1399617</v>
      </c>
      <c r="I184" s="22">
        <f>INDEX(Data[],MATCH($A184,Data[Dist],0),MATCH(I$4,Data[#Headers],0))</f>
        <v>2024177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11951116</v>
      </c>
      <c r="I185" s="22">
        <f>INDEX(Data[],MATCH($A185,Data[Dist],0),MATCH(I$4,Data[#Headers],0))</f>
        <v>14515397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37073521</v>
      </c>
      <c r="I186" s="22">
        <f>INDEX(Data[],MATCH($A186,Data[Dist],0),MATCH(I$4,Data[#Headers],0))</f>
        <v>44069573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2482162</v>
      </c>
      <c r="I187" s="22">
        <f>INDEX(Data[],MATCH($A187,Data[Dist],0),MATCH(I$4,Data[#Headers],0))</f>
        <v>3132579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19042929</v>
      </c>
      <c r="I188" s="22">
        <f>INDEX(Data[],MATCH($A188,Data[Dist],0),MATCH(I$4,Data[#Headers],0))</f>
        <v>23538829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7565663</v>
      </c>
      <c r="I189" s="22">
        <f>INDEX(Data[],MATCH($A189,Data[Dist],0),MATCH(I$4,Data[#Headers],0))</f>
        <v>9542120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4263068</v>
      </c>
      <c r="I190" s="22">
        <f>INDEX(Data[],MATCH($A190,Data[Dist],0),MATCH(I$4,Data[#Headers],0))</f>
        <v>5234143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2062529</v>
      </c>
      <c r="I191" s="22">
        <f>INDEX(Data[],MATCH($A191,Data[Dist],0),MATCH(I$4,Data[#Headers],0))</f>
        <v>2522260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2556219</v>
      </c>
      <c r="I192" s="22">
        <f>INDEX(Data[],MATCH($A192,Data[Dist],0),MATCH(I$4,Data[#Headers],0))</f>
        <v>3270965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6446219</v>
      </c>
      <c r="I193" s="22">
        <f>INDEX(Data[],MATCH($A193,Data[Dist],0),MATCH(I$4,Data[#Headers],0))</f>
        <v>8125425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4137190</v>
      </c>
      <c r="I194" s="22">
        <f>INDEX(Data[],MATCH($A194,Data[Dist],0),MATCH(I$4,Data[#Headers],0))</f>
        <v>5133376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4447530</v>
      </c>
      <c r="I195" s="22">
        <f>INDEX(Data[],MATCH($A195,Data[Dist],0),MATCH(I$4,Data[#Headers],0))</f>
        <v>5573908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1603892</v>
      </c>
      <c r="I196" s="22">
        <f>INDEX(Data[],MATCH($A196,Data[Dist],0),MATCH(I$4,Data[#Headers],0))</f>
        <v>2231793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4989723</v>
      </c>
      <c r="I197" s="22">
        <f>INDEX(Data[],MATCH($A197,Data[Dist],0),MATCH(I$4,Data[#Headers],0))</f>
        <v>6254340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1876521</v>
      </c>
      <c r="I198" s="22">
        <f>INDEX(Data[],MATCH($A198,Data[Dist],0),MATCH(I$4,Data[#Headers],0))</f>
        <v>2363645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1288331</v>
      </c>
      <c r="I199" s="22">
        <f>INDEX(Data[],MATCH($A199,Data[Dist],0),MATCH(I$4,Data[#Headers],0))</f>
        <v>1558314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1047125</v>
      </c>
      <c r="I200" s="22">
        <f>INDEX(Data[],MATCH($A200,Data[Dist],0),MATCH(I$4,Data[#Headers],0))</f>
        <v>1331735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936932</v>
      </c>
      <c r="I201" s="22">
        <f>INDEX(Data[],MATCH($A201,Data[Dist],0),MATCH(I$4,Data[#Headers],0))</f>
        <v>1204226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2735132</v>
      </c>
      <c r="I202" s="22">
        <f>INDEX(Data[],MATCH($A202,Data[Dist],0),MATCH(I$4,Data[#Headers],0))</f>
        <v>3594408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10508044</v>
      </c>
      <c r="I203" s="22">
        <f>INDEX(Data[],MATCH($A203,Data[Dist],0),MATCH(I$4,Data[#Headers],0))</f>
        <v>12854551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6222725</v>
      </c>
      <c r="I204" s="22">
        <f>INDEX(Data[],MATCH($A204,Data[Dist],0),MATCH(I$4,Data[#Headers],0))</f>
        <v>7721047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1335580</v>
      </c>
      <c r="I205" s="22">
        <f>INDEX(Data[],MATCH($A205,Data[Dist],0),MATCH(I$4,Data[#Headers],0))</f>
        <v>1701032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28302739</v>
      </c>
      <c r="I206" s="22">
        <f>INDEX(Data[],MATCH($A206,Data[Dist],0),MATCH(I$4,Data[#Headers],0))</f>
        <v>34427778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3074443</v>
      </c>
      <c r="I207" s="22">
        <f>INDEX(Data[],MATCH($A207,Data[Dist],0),MATCH(I$4,Data[#Headers],0))</f>
        <v>3875002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7707788</v>
      </c>
      <c r="I208" s="22">
        <f>INDEX(Data[],MATCH($A208,Data[Dist],0),MATCH(I$4,Data[#Headers],0))</f>
        <v>9671062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1918361</v>
      </c>
      <c r="I209" s="22">
        <f>INDEX(Data[],MATCH($A209,Data[Dist],0),MATCH(I$4,Data[#Headers],0))</f>
        <v>2572028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3982818</v>
      </c>
      <c r="I210" s="22">
        <f>INDEX(Data[],MATCH($A210,Data[Dist],0),MATCH(I$4,Data[#Headers],0))</f>
        <v>5260644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3378327</v>
      </c>
      <c r="I211" s="22">
        <f>INDEX(Data[],MATCH($A211,Data[Dist],0),MATCH(I$4,Data[#Headers],0))</f>
        <v>4075470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18649761</v>
      </c>
      <c r="I212" s="22">
        <f>INDEX(Data[],MATCH($A212,Data[Dist],0),MATCH(I$4,Data[#Headers],0))</f>
        <v>22280228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3921151</v>
      </c>
      <c r="I213" s="22">
        <f>INDEX(Data[],MATCH($A213,Data[Dist],0),MATCH(I$4,Data[#Headers],0))</f>
        <v>5000969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2668692</v>
      </c>
      <c r="I214" s="22">
        <f>INDEX(Data[],MATCH($A214,Data[Dist],0),MATCH(I$4,Data[#Headers],0))</f>
        <v>3453083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6029497</v>
      </c>
      <c r="I215" s="22">
        <f>INDEX(Data[],MATCH($A215,Data[Dist],0),MATCH(I$4,Data[#Headers],0))</f>
        <v>7500790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2385975</v>
      </c>
      <c r="I216" s="22">
        <f>INDEX(Data[],MATCH($A216,Data[Dist],0),MATCH(I$4,Data[#Headers],0))</f>
        <v>3072508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2596943</v>
      </c>
      <c r="I217" s="22">
        <f>INDEX(Data[],MATCH($A217,Data[Dist],0),MATCH(I$4,Data[#Headers],0))</f>
        <v>3359529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621694</v>
      </c>
      <c r="I218" s="22">
        <f>INDEX(Data[],MATCH($A218,Data[Dist],0),MATCH(I$4,Data[#Headers],0))</f>
        <v>994063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10971908</v>
      </c>
      <c r="I219" s="22">
        <f>INDEX(Data[],MATCH($A219,Data[Dist],0),MATCH(I$4,Data[#Headers],0))</f>
        <v>13508543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15933881</v>
      </c>
      <c r="I220" s="22">
        <f>INDEX(Data[],MATCH($A220,Data[Dist],0),MATCH(I$4,Data[#Headers],0))</f>
        <v>19982597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2085532</v>
      </c>
      <c r="I221" s="22">
        <f>INDEX(Data[],MATCH($A221,Data[Dist],0),MATCH(I$4,Data[#Headers],0))</f>
        <v>2743472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2373363</v>
      </c>
      <c r="I222" s="22">
        <f>INDEX(Data[],MATCH($A222,Data[Dist],0),MATCH(I$4,Data[#Headers],0))</f>
        <v>3067982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22187095</v>
      </c>
      <c r="I223" s="22">
        <f>INDEX(Data[],MATCH($A223,Data[Dist],0),MATCH(I$4,Data[#Headers],0))</f>
        <v>26590331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3222275</v>
      </c>
      <c r="I224" s="22">
        <f>INDEX(Data[],MATCH($A224,Data[Dist],0),MATCH(I$4,Data[#Headers],0))</f>
        <v>4166069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4064454</v>
      </c>
      <c r="I225" s="22">
        <f>INDEX(Data[],MATCH($A225,Data[Dist],0),MATCH(I$4,Data[#Headers],0))</f>
        <v>5408002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9134200</v>
      </c>
      <c r="I226" s="22">
        <f>INDEX(Data[],MATCH($A226,Data[Dist],0),MATCH(I$4,Data[#Headers],0))</f>
        <v>10806254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2531400</v>
      </c>
      <c r="I227" s="22">
        <f>INDEX(Data[],MATCH($A227,Data[Dist],0),MATCH(I$4,Data[#Headers],0))</f>
        <v>3358615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-862810</v>
      </c>
      <c r="I228" s="22">
        <f>INDEX(Data[],MATCH($A228,Data[Dist],0),MATCH(I$4,Data[#Headers],0))</f>
        <v>584346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1105564</v>
      </c>
      <c r="I229" s="22">
        <f>INDEX(Data[],MATCH($A229,Data[Dist],0),MATCH(I$4,Data[#Headers],0))</f>
        <v>1414170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578149</v>
      </c>
      <c r="I230" s="22">
        <f>INDEX(Data[],MATCH($A230,Data[Dist],0),MATCH(I$4,Data[#Headers],0))</f>
        <v>847081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4558324</v>
      </c>
      <c r="I231" s="22">
        <f>INDEX(Data[],MATCH($A231,Data[Dist],0),MATCH(I$4,Data[#Headers],0))</f>
        <v>5774025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12921225</v>
      </c>
      <c r="I232" s="22">
        <f>INDEX(Data[],MATCH($A232,Data[Dist],0),MATCH(I$4,Data[#Headers],0))</f>
        <v>16009646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34771586</v>
      </c>
      <c r="I233" s="22">
        <f>INDEX(Data[],MATCH($A233,Data[Dist],0),MATCH(I$4,Data[#Headers],0))</f>
        <v>41301506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2777435</v>
      </c>
      <c r="I234" s="22">
        <f>INDEX(Data[],MATCH($A234,Data[Dist],0),MATCH(I$4,Data[#Headers],0))</f>
        <v>3667768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678916</v>
      </c>
      <c r="I235" s="22">
        <f>INDEX(Data[],MATCH($A235,Data[Dist],0),MATCH(I$4,Data[#Headers],0))</f>
        <v>941005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1011083</v>
      </c>
      <c r="I236" s="22">
        <f>INDEX(Data[],MATCH($A236,Data[Dist],0),MATCH(I$4,Data[#Headers],0))</f>
        <v>1768478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2612806</v>
      </c>
      <c r="I237" s="22">
        <f>INDEX(Data[],MATCH($A237,Data[Dist],0),MATCH(I$4,Data[#Headers],0))</f>
        <v>3396292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10437764</v>
      </c>
      <c r="I238" s="22">
        <f>INDEX(Data[],MATCH($A238,Data[Dist],0),MATCH(I$4,Data[#Headers],0))</f>
        <v>13289346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12682156</v>
      </c>
      <c r="I239" s="22">
        <f>INDEX(Data[],MATCH($A239,Data[Dist],0),MATCH(I$4,Data[#Headers],0))</f>
        <v>15183385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28055085</v>
      </c>
      <c r="I240" s="22">
        <f>INDEX(Data[],MATCH($A240,Data[Dist],0),MATCH(I$4,Data[#Headers],0))</f>
        <v>34628726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4147901</v>
      </c>
      <c r="I241" s="22">
        <f>INDEX(Data[],MATCH($A241,Data[Dist],0),MATCH(I$4,Data[#Headers],0))</f>
        <v>5100878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1618167</v>
      </c>
      <c r="I242" s="22">
        <f>INDEX(Data[],MATCH($A242,Data[Dist],0),MATCH(I$4,Data[#Headers],0))</f>
        <v>2606254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4465423</v>
      </c>
      <c r="I243" s="22">
        <f>INDEX(Data[],MATCH($A243,Data[Dist],0),MATCH(I$4,Data[#Headers],0))</f>
        <v>5389830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5665946</v>
      </c>
      <c r="I244" s="22">
        <f>INDEX(Data[],MATCH($A244,Data[Dist],0),MATCH(I$4,Data[#Headers],0))</f>
        <v>7017195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1835020</v>
      </c>
      <c r="I245" s="22">
        <f>INDEX(Data[],MATCH($A245,Data[Dist],0),MATCH(I$4,Data[#Headers],0))</f>
        <v>2622868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6105355</v>
      </c>
      <c r="I246" s="22">
        <f>INDEX(Data[],MATCH($A246,Data[Dist],0),MATCH(I$4,Data[#Headers],0))</f>
        <v>7603332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975177</v>
      </c>
      <c r="I247" s="22">
        <f>INDEX(Data[],MATCH($A247,Data[Dist],0),MATCH(I$4,Data[#Headers],0))</f>
        <v>1406626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920444</v>
      </c>
      <c r="I248" s="22">
        <f>INDEX(Data[],MATCH($A248,Data[Dist],0),MATCH(I$4,Data[#Headers],0))</f>
        <v>1483314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4701392</v>
      </c>
      <c r="I249" s="22">
        <f>INDEX(Data[],MATCH($A249,Data[Dist],0),MATCH(I$4,Data[#Headers],0))</f>
        <v>5958758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5132768</v>
      </c>
      <c r="I250" s="22">
        <f>INDEX(Data[],MATCH($A250,Data[Dist],0),MATCH(I$4,Data[#Headers],0))</f>
        <v>6478742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1845851</v>
      </c>
      <c r="I251" s="22">
        <f>INDEX(Data[],MATCH($A251,Data[Dist],0),MATCH(I$4,Data[#Headers],0))</f>
        <v>2419214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970398</v>
      </c>
      <c r="I252" s="22">
        <f>INDEX(Data[],MATCH($A252,Data[Dist],0),MATCH(I$4,Data[#Headers],0))</f>
        <v>1255643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2238839</v>
      </c>
      <c r="I253" s="22">
        <f>INDEX(Data[],MATCH($A253,Data[Dist],0),MATCH(I$4,Data[#Headers],0))</f>
        <v>3007256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1844462</v>
      </c>
      <c r="I254" s="22">
        <f>INDEX(Data[],MATCH($A254,Data[Dist],0),MATCH(I$4,Data[#Headers],0))</f>
        <v>3342561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1515796</v>
      </c>
      <c r="I255" s="22">
        <f>INDEX(Data[],MATCH($A255,Data[Dist],0),MATCH(I$4,Data[#Headers],0))</f>
        <v>2041890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745322</v>
      </c>
      <c r="I256" s="22">
        <f>INDEX(Data[],MATCH($A256,Data[Dist],0),MATCH(I$4,Data[#Headers],0))</f>
        <v>1028417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6508148</v>
      </c>
      <c r="I257" s="22">
        <f>INDEX(Data[],MATCH($A257,Data[Dist],0),MATCH(I$4,Data[#Headers],0))</f>
        <v>8392180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1230211</v>
      </c>
      <c r="I258" s="22">
        <f>INDEX(Data[],MATCH($A258,Data[Dist],0),MATCH(I$4,Data[#Headers],0))</f>
        <v>1605862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3414639</v>
      </c>
      <c r="I259" s="22">
        <f>INDEX(Data[],MATCH($A259,Data[Dist],0),MATCH(I$4,Data[#Headers],0))</f>
        <v>4488268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6238213</v>
      </c>
      <c r="I260" s="22">
        <f>INDEX(Data[],MATCH($A260,Data[Dist],0),MATCH(I$4,Data[#Headers],0))</f>
        <v>7748439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5629867</v>
      </c>
      <c r="I261" s="22">
        <f>INDEX(Data[],MATCH($A261,Data[Dist],0),MATCH(I$4,Data[#Headers],0))</f>
        <v>7054653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3510875</v>
      </c>
      <c r="I262" s="22">
        <f>INDEX(Data[],MATCH($A262,Data[Dist],0),MATCH(I$4,Data[#Headers],0))</f>
        <v>4457607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1922561</v>
      </c>
      <c r="I263" s="22">
        <f>INDEX(Data[],MATCH($A263,Data[Dist],0),MATCH(I$4,Data[#Headers],0))</f>
        <v>2474379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2993634</v>
      </c>
      <c r="I264" s="22">
        <f>INDEX(Data[],MATCH($A264,Data[Dist],0),MATCH(I$4,Data[#Headers],0))</f>
        <v>3733728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8189154</v>
      </c>
      <c r="I265" s="22">
        <f>INDEX(Data[],MATCH($A265,Data[Dist],0),MATCH(I$4,Data[#Headers],0))</f>
        <v>10434191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106749263</v>
      </c>
      <c r="I266" s="22">
        <f>INDEX(Data[],MATCH($A266,Data[Dist],0),MATCH(I$4,Data[#Headers],0))</f>
        <v>126157087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1818598</v>
      </c>
      <c r="I267" s="22">
        <f>INDEX(Data[],MATCH($A267,Data[Dist],0),MATCH(I$4,Data[#Headers],0))</f>
        <v>2487063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3489561</v>
      </c>
      <c r="I268" s="22">
        <f>INDEX(Data[],MATCH($A268,Data[Dist],0),MATCH(I$4,Data[#Headers],0))</f>
        <v>4759383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7147614</v>
      </c>
      <c r="I269" s="22">
        <f>INDEX(Data[],MATCH($A269,Data[Dist],0),MATCH(I$4,Data[#Headers],0))</f>
        <v>8895997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3245008</v>
      </c>
      <c r="I270" s="22">
        <f>INDEX(Data[],MATCH($A270,Data[Dist],0),MATCH(I$4,Data[#Headers],0))</f>
        <v>3917846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2657146</v>
      </c>
      <c r="I271" s="22">
        <f>INDEX(Data[],MATCH($A271,Data[Dist],0),MATCH(I$4,Data[#Headers],0))</f>
        <v>3553245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2150810</v>
      </c>
      <c r="I272" s="22">
        <f>INDEX(Data[],MATCH($A272,Data[Dist],0),MATCH(I$4,Data[#Headers],0))</f>
        <v>2873089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1035428</v>
      </c>
      <c r="I273" s="22">
        <f>INDEX(Data[],MATCH($A273,Data[Dist],0),MATCH(I$4,Data[#Headers],0))</f>
        <v>1310409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9647172</v>
      </c>
      <c r="I274" s="22">
        <f>INDEX(Data[],MATCH($A274,Data[Dist],0),MATCH(I$4,Data[#Headers],0))</f>
        <v>11660105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2648587</v>
      </c>
      <c r="I275" s="22">
        <f>INDEX(Data[],MATCH($A275,Data[Dist],0),MATCH(I$4,Data[#Headers],0))</f>
        <v>3448588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42220467</v>
      </c>
      <c r="I276" s="22">
        <f>INDEX(Data[],MATCH($A276,Data[Dist],0),MATCH(I$4,Data[#Headers],0))</f>
        <v>50990497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11983665</v>
      </c>
      <c r="I277" s="22">
        <f>INDEX(Data[],MATCH($A277,Data[Dist],0),MATCH(I$4,Data[#Headers],0))</f>
        <v>14865626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1133295</v>
      </c>
      <c r="I278" s="22">
        <f>INDEX(Data[],MATCH($A278,Data[Dist],0),MATCH(I$4,Data[#Headers],0))</f>
        <v>2695921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2153828</v>
      </c>
      <c r="I279" s="22">
        <f>INDEX(Data[],MATCH($A279,Data[Dist],0),MATCH(I$4,Data[#Headers],0))</f>
        <v>2733443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1158769</v>
      </c>
      <c r="I280" s="22">
        <f>INDEX(Data[],MATCH($A280,Data[Dist],0),MATCH(I$4,Data[#Headers],0))</f>
        <v>1453194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3258436</v>
      </c>
      <c r="I281" s="22">
        <f>INDEX(Data[],MATCH($A281,Data[Dist],0),MATCH(I$4,Data[#Headers],0))</f>
        <v>4108665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18342994</v>
      </c>
      <c r="I282" s="22">
        <f>INDEX(Data[],MATCH($A282,Data[Dist],0),MATCH(I$4,Data[#Headers],0))</f>
        <v>21864860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608519</v>
      </c>
      <c r="I283" s="22">
        <f>INDEX(Data[],MATCH($A283,Data[Dist],0),MATCH(I$4,Data[#Headers],0))</f>
        <v>792092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4132871</v>
      </c>
      <c r="I284" s="22">
        <f>INDEX(Data[],MATCH($A284,Data[Dist],0),MATCH(I$4,Data[#Headers],0))</f>
        <v>5349616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4012124</v>
      </c>
      <c r="I285" s="22">
        <f>INDEX(Data[],MATCH($A285,Data[Dist],0),MATCH(I$4,Data[#Headers],0))</f>
        <v>5065930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4618287</v>
      </c>
      <c r="I286" s="22">
        <f>INDEX(Data[],MATCH($A286,Data[Dist],0),MATCH(I$4,Data[#Headers],0))</f>
        <v>5729800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2775772</v>
      </c>
      <c r="I287" s="22">
        <f>INDEX(Data[],MATCH($A287,Data[Dist],0),MATCH(I$4,Data[#Headers],0))</f>
        <v>3449680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3587203</v>
      </c>
      <c r="I288" s="22">
        <f>INDEX(Data[],MATCH($A288,Data[Dist],0),MATCH(I$4,Data[#Headers],0))</f>
        <v>4510199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1430787</v>
      </c>
      <c r="I289" s="22">
        <f>INDEX(Data[],MATCH($A289,Data[Dist],0),MATCH(I$4,Data[#Headers],0))</f>
        <v>1804845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2246455</v>
      </c>
      <c r="I290" s="22">
        <f>INDEX(Data[],MATCH($A290,Data[Dist],0),MATCH(I$4,Data[#Headers],0))</f>
        <v>2779974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1600297</v>
      </c>
      <c r="I291" s="22">
        <f>INDEX(Data[],MATCH($A291,Data[Dist],0),MATCH(I$4,Data[#Headers],0))</f>
        <v>2130220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1966453</v>
      </c>
      <c r="I292" s="22">
        <f>INDEX(Data[],MATCH($A292,Data[Dist],0),MATCH(I$4,Data[#Headers],0))</f>
        <v>2416154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542715</v>
      </c>
      <c r="I293" s="22">
        <f>INDEX(Data[],MATCH($A293,Data[Dist],0),MATCH(I$4,Data[#Headers],0))</f>
        <v>767276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3986325</v>
      </c>
      <c r="I294" s="22">
        <f>INDEX(Data[],MATCH($A294,Data[Dist],0),MATCH(I$4,Data[#Headers],0))</f>
        <v>5000615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920032</v>
      </c>
      <c r="I295" s="22">
        <f>INDEX(Data[],MATCH($A295,Data[Dist],0),MATCH(I$4,Data[#Headers],0))</f>
        <v>1500544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17922111</v>
      </c>
      <c r="I296" s="22">
        <f>INDEX(Data[],MATCH($A296,Data[Dist],0),MATCH(I$4,Data[#Headers],0))</f>
        <v>22606950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5151317</v>
      </c>
      <c r="I297" s="22">
        <f>INDEX(Data[],MATCH($A297,Data[Dist],0),MATCH(I$4,Data[#Headers],0))</f>
        <v>6427487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4598080</v>
      </c>
      <c r="I298" s="22">
        <f>INDEX(Data[],MATCH($A298,Data[Dist],0),MATCH(I$4,Data[#Headers],0))</f>
        <v>5778321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1343228</v>
      </c>
      <c r="I299" s="22">
        <f>INDEX(Data[],MATCH($A299,Data[Dist],0),MATCH(I$4,Data[#Headers],0))</f>
        <v>1723700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9021977</v>
      </c>
      <c r="I300" s="22">
        <f>INDEX(Data[],MATCH($A300,Data[Dist],0),MATCH(I$4,Data[#Headers],0))</f>
        <v>11221265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2832514</v>
      </c>
      <c r="I301" s="22">
        <f>INDEX(Data[],MATCH($A301,Data[Dist],0),MATCH(I$4,Data[#Headers],0))</f>
        <v>3550776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3499982</v>
      </c>
      <c r="I302" s="22">
        <f>INDEX(Data[],MATCH($A302,Data[Dist],0),MATCH(I$4,Data[#Headers],0))</f>
        <v>4622658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2870171</v>
      </c>
      <c r="I303" s="22">
        <f>INDEX(Data[],MATCH($A303,Data[Dist],0),MATCH(I$4,Data[#Headers],0))</f>
        <v>3613034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3719410</v>
      </c>
      <c r="I304" s="22">
        <f>INDEX(Data[],MATCH($A304,Data[Dist],0),MATCH(I$4,Data[#Headers],0))</f>
        <v>4658154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9782461</v>
      </c>
      <c r="I305" s="22">
        <f>INDEX(Data[],MATCH($A305,Data[Dist],0),MATCH(I$4,Data[#Headers],0))</f>
        <v>11969987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74873166</v>
      </c>
      <c r="I306" s="22">
        <f>INDEX(Data[],MATCH($A306,Data[Dist],0),MATCH(I$4,Data[#Headers],0))</f>
        <v>88736604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63803147</v>
      </c>
      <c r="I307" s="22">
        <f>INDEX(Data[],MATCH($A307,Data[Dist],0),MATCH(I$4,Data[#Headers],0))</f>
        <v>77498431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11828807</v>
      </c>
      <c r="I308" s="22">
        <f>INDEX(Data[],MATCH($A308,Data[Dist],0),MATCH(I$4,Data[#Headers],0))</f>
        <v>14720993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2796916</v>
      </c>
      <c r="I309" s="22">
        <f>INDEX(Data[],MATCH($A309,Data[Dist],0),MATCH(I$4,Data[#Headers],0))</f>
        <v>3642162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10236152</v>
      </c>
      <c r="I310" s="22">
        <f>INDEX(Data[],MATCH($A310,Data[Dist],0),MATCH(I$4,Data[#Headers],0))</f>
        <v>12686896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1164386</v>
      </c>
      <c r="I311" s="22">
        <f>INDEX(Data[],MATCH($A311,Data[Dist],0),MATCH(I$4,Data[#Headers],0))</f>
        <v>1647269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3485282</v>
      </c>
      <c r="I312" s="22">
        <f>INDEX(Data[],MATCH($A312,Data[Dist],0),MATCH(I$4,Data[#Headers],0))</f>
        <v>4505855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2212065</v>
      </c>
      <c r="I313" s="22">
        <f>INDEX(Data[],MATCH($A313,Data[Dist],0),MATCH(I$4,Data[#Headers],0))</f>
        <v>2926334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1043617</v>
      </c>
      <c r="I314" s="22">
        <f>INDEX(Data[],MATCH($A314,Data[Dist],0),MATCH(I$4,Data[#Headers],0))</f>
        <v>1420965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7022639</v>
      </c>
      <c r="I315" s="22">
        <f>INDEX(Data[],MATCH($A315,Data[Dist],0),MATCH(I$4,Data[#Headers],0))</f>
        <v>8836388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38482566</v>
      </c>
      <c r="I316" s="22">
        <f>INDEX(Data[],MATCH($A316,Data[Dist],0),MATCH(I$4,Data[#Headers],0))</f>
        <v>49618513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15061087</v>
      </c>
      <c r="I317" s="22">
        <f>INDEX(Data[],MATCH($A317,Data[Dist],0),MATCH(I$4,Data[#Headers],0))</f>
        <v>19711646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1414550</v>
      </c>
      <c r="I318" s="22">
        <f>INDEX(Data[],MATCH($A318,Data[Dist],0),MATCH(I$4,Data[#Headers],0))</f>
        <v>1878155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7993183</v>
      </c>
      <c r="I319" s="22">
        <f>INDEX(Data[],MATCH($A319,Data[Dist],0),MATCH(I$4,Data[#Headers],0))</f>
        <v>9656299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4084497</v>
      </c>
      <c r="I320" s="22">
        <f>INDEX(Data[],MATCH($A320,Data[Dist],0),MATCH(I$4,Data[#Headers],0))</f>
        <v>5304894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4172684</v>
      </c>
      <c r="I321" s="22">
        <f>INDEX(Data[],MATCH($A321,Data[Dist],0),MATCH(I$4,Data[#Headers],0))</f>
        <v>5261231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3203837</v>
      </c>
      <c r="I322" s="22">
        <f>INDEX(Data[],MATCH($A322,Data[Dist],0),MATCH(I$4,Data[#Headers],0))</f>
        <v>4020856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5345659</v>
      </c>
      <c r="I323" s="22">
        <f>INDEX(Data[],MATCH($A323,Data[Dist],0),MATCH(I$4,Data[#Headers],0))</f>
        <v>6432352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1823129</v>
      </c>
      <c r="I324" s="22">
        <f>INDEX(Data[],MATCH($A324,Data[Dist],0),MATCH(I$4,Data[#Headers],0))</f>
        <v>2543361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823203</v>
      </c>
      <c r="I325" s="22">
        <f>INDEX(Data[],MATCH($A325,Data[Dist],0),MATCH(I$4,Data[#Headers],0))</f>
        <v>1098567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5745335</v>
      </c>
      <c r="I326" s="22">
        <f>INDEX(Data[],MATCH($A326,Data[Dist],0),MATCH(I$4,Data[#Headers],0))</f>
        <v>7265643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4866461</v>
      </c>
      <c r="I327" s="22">
        <f>INDEX(Data[],MATCH($A327,Data[Dist],0),MATCH(I$4,Data[#Headers],0))</f>
        <v>6025585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1699819</v>
      </c>
      <c r="I328" s="22">
        <f>INDEX(Data[],MATCH($A328,Data[Dist],0),MATCH(I$4,Data[#Headers],0))</f>
        <v>2125639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9414415</v>
      </c>
      <c r="I329" s="22">
        <f>INDEX(Data[],MATCH($A329,Data[Dist],0),MATCH(I$4,Data[#Headers],0))</f>
        <v>11590863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2481498</v>
      </c>
      <c r="I330" s="22">
        <f>INDEX(Data[],MATCH($A330,Data[Dist],0),MATCH(I$4,Data[#Headers],0))</f>
        <v>3182366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2903577</v>
      </c>
      <c r="I331" s="22">
        <f>INDEX(Data[],MATCH($A331,Data[Dist],0),MATCH(I$4,Data[#Headers],0))</f>
        <v>3628050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5657321</v>
      </c>
      <c r="I332" s="22">
        <f>INDEX(Data[],MATCH($A332,Data[Dist],0),MATCH(I$4,Data[#Headers],0))</f>
        <v>7043722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2707186590</v>
      </c>
      <c r="I333" s="24">
        <f t="shared" si="0"/>
        <v>3350183279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(November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November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November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November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November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358580</v>
      </c>
      <c r="E7" s="160">
        <f>INDEX(Data[],MATCH($A7,Data[Dist],0),MATCH(E$6,Data[#Headers],0))</f>
        <v>358580</v>
      </c>
      <c r="F7" s="160">
        <f>INDEX(Data[],MATCH($A7,Data[Dist],0),MATCH(F$6,Data[#Headers],0))</f>
        <v>358580</v>
      </c>
      <c r="G7" s="22">
        <f>INDEX(Data[],MATCH($A7,Data[Dist],0),MATCH(G$6,Data[#Headers],0))</f>
        <v>1083816</v>
      </c>
      <c r="H7" s="22">
        <f>INDEX(Data[],MATCH($A7,Data[Dist],0),MATCH(H$6,Data[#Headers],0))-G7</f>
        <v>2528907</v>
      </c>
      <c r="I7" s="23"/>
      <c r="J7" s="22">
        <f>INDEX(Notes!$I$2:$N$11,MATCH(Notes!$B$2,Notes!$I$2:$I$11,0),4)*$C7</f>
        <v>1083816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361272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185402</v>
      </c>
      <c r="E8" s="160">
        <f>INDEX(Data[],MATCH($A8,Data[Dist],0),MATCH(E$6,Data[#Headers],0))</f>
        <v>185402</v>
      </c>
      <c r="F8" s="160">
        <f>INDEX(Data[],MATCH($A8,Data[Dist],0),MATCH(F$6,Data[#Headers],0))</f>
        <v>185401</v>
      </c>
      <c r="G8" s="22">
        <f>INDEX(Data[],MATCH($A8,Data[Dist],0),MATCH(G$6,Data[#Headers],0))</f>
        <v>559884</v>
      </c>
      <c r="H8" s="22">
        <f>INDEX(Data[],MATCH($A8,Data[Dist],0),MATCH(H$6,Data[#Headers],0))-G8</f>
        <v>1306400</v>
      </c>
      <c r="I8" s="23"/>
      <c r="J8" s="22">
        <f>INDEX(Notes!$I$2:$N$11,MATCH(Notes!$B$2,Notes!$I$2:$I$11,0),4)*$C8</f>
        <v>559884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186628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1455706</v>
      </c>
      <c r="E9" s="160">
        <f>INDEX(Data[],MATCH($A9,Data[Dist],0),MATCH(E$6,Data[#Headers],0))</f>
        <v>1455706</v>
      </c>
      <c r="F9" s="160">
        <f>INDEX(Data[],MATCH($A9,Data[Dist],0),MATCH(F$6,Data[#Headers],0))</f>
        <v>1455704</v>
      </c>
      <c r="G9" s="22">
        <f>INDEX(Data[],MATCH($A9,Data[Dist],0),MATCH(G$6,Data[#Headers],0))</f>
        <v>4391520</v>
      </c>
      <c r="H9" s="22">
        <f>INDEX(Data[],MATCH($A9,Data[Dist],0),MATCH(H$6,Data[#Headers],0))-G9</f>
        <v>10246883</v>
      </c>
      <c r="I9" s="23"/>
      <c r="J9" s="22">
        <f>INDEX(Notes!$I$2:$N$11,MATCH(Notes!$B$2,Notes!$I$2:$I$11,0),4)*$C9</f>
        <v>4391520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1463840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393824</v>
      </c>
      <c r="E10" s="160">
        <f>INDEX(Data[],MATCH($A10,Data[Dist],0),MATCH(E$6,Data[#Headers],0))</f>
        <v>393824</v>
      </c>
      <c r="F10" s="160">
        <f>INDEX(Data[],MATCH($A10,Data[Dist],0),MATCH(F$6,Data[#Headers],0))</f>
        <v>393824</v>
      </c>
      <c r="G10" s="22">
        <f>INDEX(Data[],MATCH($A10,Data[Dist],0),MATCH(G$6,Data[#Headers],0))</f>
        <v>1188078</v>
      </c>
      <c r="H10" s="22">
        <f>INDEX(Data[],MATCH($A10,Data[Dist],0),MATCH(H$6,Data[#Headers],0))-G10</f>
        <v>2772177</v>
      </c>
      <c r="I10" s="23"/>
      <c r="J10" s="22">
        <f>INDEX(Notes!$I$2:$N$11,MATCH(Notes!$B$2,Notes!$I$2:$I$11,0),4)*$C10</f>
        <v>1188078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396026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91835</v>
      </c>
      <c r="E11" s="160">
        <f>INDEX(Data[],MATCH($A11,Data[Dist],0),MATCH(E$6,Data[#Headers],0))</f>
        <v>91835</v>
      </c>
      <c r="F11" s="160">
        <f>INDEX(Data[],MATCH($A11,Data[Dist],0),MATCH(F$6,Data[#Headers],0))</f>
        <v>91833</v>
      </c>
      <c r="G11" s="22">
        <f>INDEX(Data[],MATCH($A11,Data[Dist],0),MATCH(G$6,Data[#Headers],0))</f>
        <v>277824</v>
      </c>
      <c r="H11" s="22">
        <f>INDEX(Data[],MATCH($A11,Data[Dist],0),MATCH(H$6,Data[#Headers],0))-G11</f>
        <v>648255</v>
      </c>
      <c r="I11" s="23"/>
      <c r="J11" s="22">
        <f>INDEX(Notes!$I$2:$N$11,MATCH(Notes!$B$2,Notes!$I$2:$I$11,0),4)*$C11</f>
        <v>277824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92608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831169</v>
      </c>
      <c r="E12" s="160">
        <f>INDEX(Data[],MATCH($A12,Data[Dist],0),MATCH(E$6,Data[#Headers],0))</f>
        <v>831169</v>
      </c>
      <c r="F12" s="160">
        <f>INDEX(Data[],MATCH($A12,Data[Dist],0),MATCH(F$6,Data[#Headers],0))</f>
        <v>831168</v>
      </c>
      <c r="G12" s="22">
        <f>INDEX(Data[],MATCH($A12,Data[Dist],0),MATCH(G$6,Data[#Headers],0))</f>
        <v>2507076</v>
      </c>
      <c r="H12" s="22">
        <f>INDEX(Data[],MATCH($A12,Data[Dist],0),MATCH(H$6,Data[#Headers],0))-G12</f>
        <v>5849848</v>
      </c>
      <c r="I12" s="23"/>
      <c r="J12" s="22">
        <f>INDEX(Notes!$I$2:$N$11,MATCH(Notes!$B$2,Notes!$I$2:$I$11,0),4)*$C12</f>
        <v>2507076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835692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312838</v>
      </c>
      <c r="E13" s="160">
        <f>INDEX(Data[],MATCH($A13,Data[Dist],0),MATCH(E$6,Data[#Headers],0))</f>
        <v>312838</v>
      </c>
      <c r="F13" s="160">
        <f>INDEX(Data[],MATCH($A13,Data[Dist],0),MATCH(F$6,Data[#Headers],0))</f>
        <v>312839</v>
      </c>
      <c r="G13" s="22">
        <f>INDEX(Data[],MATCH($A13,Data[Dist],0),MATCH(G$6,Data[#Headers],0))</f>
        <v>944676</v>
      </c>
      <c r="H13" s="22">
        <f>INDEX(Data[],MATCH($A13,Data[Dist],0),MATCH(H$6,Data[#Headers],0))-G13</f>
        <v>2204244</v>
      </c>
      <c r="I13" s="23"/>
      <c r="J13" s="22">
        <f>INDEX(Notes!$I$2:$N$11,MATCH(Notes!$B$2,Notes!$I$2:$I$11,0),4)*$C13</f>
        <v>944676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314892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165682</v>
      </c>
      <c r="E14" s="160">
        <f>INDEX(Data[],MATCH($A14,Data[Dist],0),MATCH(E$6,Data[#Headers],0))</f>
        <v>165682</v>
      </c>
      <c r="F14" s="160">
        <f>INDEX(Data[],MATCH($A14,Data[Dist],0),MATCH(F$6,Data[#Headers],0))</f>
        <v>165681</v>
      </c>
      <c r="G14" s="22">
        <f>INDEX(Data[],MATCH($A14,Data[Dist],0),MATCH(G$6,Data[#Headers],0))</f>
        <v>500379</v>
      </c>
      <c r="H14" s="22">
        <f>INDEX(Data[],MATCH($A14,Data[Dist],0),MATCH(H$6,Data[#Headers],0))-G14</f>
        <v>1167554</v>
      </c>
      <c r="I14" s="23"/>
      <c r="J14" s="22">
        <f>INDEX(Notes!$I$2:$N$11,MATCH(Notes!$B$2,Notes!$I$2:$I$11,0),4)*$C14</f>
        <v>500379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166793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791955</v>
      </c>
      <c r="E15" s="160">
        <f>INDEX(Data[],MATCH($A15,Data[Dist],0),MATCH(E$6,Data[#Headers],0))</f>
        <v>791955</v>
      </c>
      <c r="F15" s="160">
        <f>INDEX(Data[],MATCH($A15,Data[Dist],0),MATCH(F$6,Data[#Headers],0))</f>
        <v>791953</v>
      </c>
      <c r="G15" s="22">
        <f>INDEX(Data[],MATCH($A15,Data[Dist],0),MATCH(G$6,Data[#Headers],0))</f>
        <v>2391297</v>
      </c>
      <c r="H15" s="22">
        <f>INDEX(Data[],MATCH($A15,Data[Dist],0),MATCH(H$6,Data[#Headers],0))-G15</f>
        <v>5579695</v>
      </c>
      <c r="I15" s="23"/>
      <c r="J15" s="22">
        <f>INDEX(Notes!$I$2:$N$11,MATCH(Notes!$B$2,Notes!$I$2:$I$11,0),4)*$C15</f>
        <v>2391297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797099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643955</v>
      </c>
      <c r="E16" s="160">
        <f>INDEX(Data[],MATCH($A16,Data[Dist],0),MATCH(E$6,Data[#Headers],0))</f>
        <v>643955</v>
      </c>
      <c r="F16" s="160">
        <f>INDEX(Data[],MATCH($A16,Data[Dist],0),MATCH(F$6,Data[#Headers],0))</f>
        <v>643956</v>
      </c>
      <c r="G16" s="22">
        <f>INDEX(Data[],MATCH($A16,Data[Dist],0),MATCH(G$6,Data[#Headers],0))</f>
        <v>1944321</v>
      </c>
      <c r="H16" s="22">
        <f>INDEX(Data[],MATCH($A16,Data[Dist],0),MATCH(H$6,Data[#Headers],0))-G16</f>
        <v>4536748</v>
      </c>
      <c r="I16" s="23"/>
      <c r="J16" s="22">
        <f>INDEX(Notes!$I$2:$N$11,MATCH(Notes!$B$2,Notes!$I$2:$I$11,0),4)*$C16</f>
        <v>1944321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648107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354000</v>
      </c>
      <c r="E17" s="160">
        <f>INDEX(Data[],MATCH($A17,Data[Dist],0),MATCH(E$6,Data[#Headers],0))</f>
        <v>354000</v>
      </c>
      <c r="F17" s="160">
        <f>INDEX(Data[],MATCH($A17,Data[Dist],0),MATCH(F$6,Data[#Headers],0))</f>
        <v>354000</v>
      </c>
      <c r="G17" s="22">
        <f>INDEX(Data[],MATCH($A17,Data[Dist],0),MATCH(G$6,Data[#Headers],0))</f>
        <v>1068753</v>
      </c>
      <c r="H17" s="22">
        <f>INDEX(Data[],MATCH($A17,Data[Dist],0),MATCH(H$6,Data[#Headers],0))-G17</f>
        <v>2493757</v>
      </c>
      <c r="I17" s="23"/>
      <c r="J17" s="22">
        <f>INDEX(Notes!$I$2:$N$11,MATCH(Notes!$B$2,Notes!$I$2:$I$11,0),4)*$C17</f>
        <v>1068753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356251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483046</v>
      </c>
      <c r="E18" s="160">
        <f>INDEX(Data[],MATCH($A18,Data[Dist],0),MATCH(E$6,Data[#Headers],0))</f>
        <v>483046</v>
      </c>
      <c r="F18" s="160">
        <f>INDEX(Data[],MATCH($A18,Data[Dist],0),MATCH(F$6,Data[#Headers],0))</f>
        <v>483044</v>
      </c>
      <c r="G18" s="22">
        <f>INDEX(Data[],MATCH($A18,Data[Dist],0),MATCH(G$6,Data[#Headers],0))</f>
        <v>1459305</v>
      </c>
      <c r="H18" s="22">
        <f>INDEX(Data[],MATCH($A18,Data[Dist],0),MATCH(H$6,Data[#Headers],0))-G18</f>
        <v>3405044</v>
      </c>
      <c r="I18" s="23"/>
      <c r="J18" s="22">
        <f>INDEX(Notes!$I$2:$N$11,MATCH(Notes!$B$2,Notes!$I$2:$I$11,0),4)*$C18</f>
        <v>1459305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486435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2295043</v>
      </c>
      <c r="E19" s="160">
        <f>INDEX(Data[],MATCH($A19,Data[Dist],0),MATCH(E$6,Data[#Headers],0))</f>
        <v>2295043</v>
      </c>
      <c r="F19" s="160">
        <f>INDEX(Data[],MATCH($A19,Data[Dist],0),MATCH(F$6,Data[#Headers],0))</f>
        <v>2295043</v>
      </c>
      <c r="G19" s="22">
        <f>INDEX(Data[],MATCH($A19,Data[Dist],0),MATCH(G$6,Data[#Headers],0))</f>
        <v>6938388</v>
      </c>
      <c r="H19" s="22">
        <f>INDEX(Data[],MATCH($A19,Data[Dist],0),MATCH(H$6,Data[#Headers],0))-G19</f>
        <v>16189574</v>
      </c>
      <c r="I19" s="23"/>
      <c r="J19" s="22">
        <f>INDEX(Notes!$I$2:$N$11,MATCH(Notes!$B$2,Notes!$I$2:$I$11,0),4)*$C19</f>
        <v>6938388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2312796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867829</v>
      </c>
      <c r="E20" s="160">
        <f>INDEX(Data[],MATCH($A20,Data[Dist],0),MATCH(E$6,Data[#Headers],0))</f>
        <v>867829</v>
      </c>
      <c r="F20" s="160">
        <f>INDEX(Data[],MATCH($A20,Data[Dist],0),MATCH(F$6,Data[#Headers],0))</f>
        <v>867829</v>
      </c>
      <c r="G20" s="22">
        <f>INDEX(Data[],MATCH($A20,Data[Dist],0),MATCH(G$6,Data[#Headers],0))</f>
        <v>2618553</v>
      </c>
      <c r="H20" s="22">
        <f>INDEX(Data[],MATCH($A20,Data[Dist],0),MATCH(H$6,Data[#Headers],0))-G20</f>
        <v>6109954</v>
      </c>
      <c r="I20" s="23"/>
      <c r="J20" s="22">
        <f>INDEX(Notes!$I$2:$N$11,MATCH(Notes!$B$2,Notes!$I$2:$I$11,0),4)*$C20</f>
        <v>2618553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872851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149530</v>
      </c>
      <c r="E21" s="160">
        <f>INDEX(Data[],MATCH($A21,Data[Dist],0),MATCH(E$6,Data[#Headers],0))</f>
        <v>149530</v>
      </c>
      <c r="F21" s="160">
        <f>INDEX(Data[],MATCH($A21,Data[Dist],0),MATCH(F$6,Data[#Headers],0))</f>
        <v>149528</v>
      </c>
      <c r="G21" s="22">
        <f>INDEX(Data[],MATCH($A21,Data[Dist],0),MATCH(G$6,Data[#Headers],0))</f>
        <v>451239</v>
      </c>
      <c r="H21" s="22">
        <f>INDEX(Data[],MATCH($A21,Data[Dist],0),MATCH(H$6,Data[#Headers],0))-G21</f>
        <v>1052888</v>
      </c>
      <c r="I21" s="23"/>
      <c r="J21" s="22">
        <f>INDEX(Notes!$I$2:$N$11,MATCH(Notes!$B$2,Notes!$I$2:$I$11,0),4)*$C21</f>
        <v>451239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150413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8117093</v>
      </c>
      <c r="E22" s="160">
        <f>INDEX(Data[],MATCH($A22,Data[Dist],0),MATCH(E$6,Data[#Headers],0))</f>
        <v>8117092</v>
      </c>
      <c r="F22" s="160">
        <f>INDEX(Data[],MATCH($A22,Data[Dist],0),MATCH(F$6,Data[#Headers],0))</f>
        <v>8117093</v>
      </c>
      <c r="G22" s="22">
        <f>INDEX(Data[],MATCH($A22,Data[Dist],0),MATCH(G$6,Data[#Headers],0))</f>
        <v>24499884</v>
      </c>
      <c r="H22" s="22">
        <f>INDEX(Data[],MATCH($A22,Data[Dist],0),MATCH(H$6,Data[#Headers],0))-G22</f>
        <v>57166392</v>
      </c>
      <c r="I22" s="25"/>
      <c r="J22" s="22">
        <f>INDEX(Notes!$I$2:$N$11,MATCH(Notes!$B$2,Notes!$I$2:$I$11,0),4)*$C22</f>
        <v>24499884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8166628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560202</v>
      </c>
      <c r="E23" s="160">
        <f>INDEX(Data[],MATCH($A23,Data[Dist],0),MATCH(E$6,Data[#Headers],0))</f>
        <v>560202</v>
      </c>
      <c r="F23" s="160">
        <f>INDEX(Data[],MATCH($A23,Data[Dist],0),MATCH(F$6,Data[#Headers],0))</f>
        <v>560203</v>
      </c>
      <c r="G23" s="22">
        <f>INDEX(Data[],MATCH($A23,Data[Dist],0),MATCH(G$6,Data[#Headers],0))</f>
        <v>1690284</v>
      </c>
      <c r="H23" s="22">
        <f>INDEX(Data[],MATCH($A23,Data[Dist],0),MATCH(H$6,Data[#Headers],0))-G23</f>
        <v>3943995</v>
      </c>
      <c r="I23" s="25"/>
      <c r="J23" s="22">
        <f>INDEX(Notes!$I$2:$N$11,MATCH(Notes!$B$2,Notes!$I$2:$I$11,0),4)*$C23</f>
        <v>1690284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563428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154676</v>
      </c>
      <c r="E24" s="160">
        <f>INDEX(Data[],MATCH($A24,Data[Dist],0),MATCH(E$6,Data[#Headers],0))</f>
        <v>154676</v>
      </c>
      <c r="F24" s="160">
        <f>INDEX(Data[],MATCH($A24,Data[Dist],0),MATCH(F$6,Data[#Headers],0))</f>
        <v>154676</v>
      </c>
      <c r="G24" s="22">
        <f>INDEX(Data[],MATCH($A24,Data[Dist],0),MATCH(G$6,Data[#Headers],0))</f>
        <v>468804</v>
      </c>
      <c r="H24" s="22">
        <f>INDEX(Data[],MATCH($A24,Data[Dist],0),MATCH(H$6,Data[#Headers],0))-G24</f>
        <v>1093873</v>
      </c>
      <c r="I24" s="25"/>
      <c r="J24" s="22">
        <f>INDEX(Notes!$I$2:$N$11,MATCH(Notes!$B$2,Notes!$I$2:$I$11,0),4)*$C24</f>
        <v>468804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156268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106073</v>
      </c>
      <c r="E25" s="160">
        <f>INDEX(Data[],MATCH($A25,Data[Dist],0),MATCH(E$6,Data[#Headers],0))</f>
        <v>106074</v>
      </c>
      <c r="F25" s="160">
        <f>INDEX(Data[],MATCH($A25,Data[Dist],0),MATCH(F$6,Data[#Headers],0))</f>
        <v>106072</v>
      </c>
      <c r="G25" s="22">
        <f>INDEX(Data[],MATCH($A25,Data[Dist],0),MATCH(G$6,Data[#Headers],0))</f>
        <v>321534</v>
      </c>
      <c r="H25" s="22">
        <f>INDEX(Data[],MATCH($A25,Data[Dist],0),MATCH(H$6,Data[#Headers],0))-G25</f>
        <v>750250</v>
      </c>
      <c r="I25" s="25"/>
      <c r="J25" s="22">
        <f>INDEX(Notes!$I$2:$N$11,MATCH(Notes!$B$2,Notes!$I$2:$I$11,0),4)*$C25</f>
        <v>321534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107178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992399</v>
      </c>
      <c r="E26" s="160">
        <f>INDEX(Data[],MATCH($A26,Data[Dist],0),MATCH(E$6,Data[#Headers],0))</f>
        <v>992399</v>
      </c>
      <c r="F26" s="160">
        <f>INDEX(Data[],MATCH($A26,Data[Dist],0),MATCH(F$6,Data[#Headers],0))</f>
        <v>992397</v>
      </c>
      <c r="G26" s="22">
        <f>INDEX(Data[],MATCH($A26,Data[Dist],0),MATCH(G$6,Data[#Headers],0))</f>
        <v>2993529</v>
      </c>
      <c r="H26" s="22">
        <f>INDEX(Data[],MATCH($A26,Data[Dist],0),MATCH(H$6,Data[#Headers],0))-G26</f>
        <v>6984901</v>
      </c>
      <c r="I26" s="25"/>
      <c r="J26" s="22">
        <f>INDEX(Notes!$I$2:$N$11,MATCH(Notes!$B$2,Notes!$I$2:$I$11,0),4)*$C26</f>
        <v>2993529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997843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327551</v>
      </c>
      <c r="E27" s="160">
        <f>INDEX(Data[],MATCH($A27,Data[Dist],0),MATCH(E$6,Data[#Headers],0))</f>
        <v>327551</v>
      </c>
      <c r="F27" s="160">
        <f>INDEX(Data[],MATCH($A27,Data[Dist],0),MATCH(F$6,Data[#Headers],0))</f>
        <v>327551</v>
      </c>
      <c r="G27" s="22">
        <f>INDEX(Data[],MATCH($A27,Data[Dist],0),MATCH(G$6,Data[#Headers],0))</f>
        <v>988872</v>
      </c>
      <c r="H27" s="22">
        <f>INDEX(Data[],MATCH($A27,Data[Dist],0),MATCH(H$6,Data[#Headers],0))-G27</f>
        <v>2307372</v>
      </c>
      <c r="I27" s="25"/>
      <c r="J27" s="22">
        <f>INDEX(Notes!$I$2:$N$11,MATCH(Notes!$B$2,Notes!$I$2:$I$11,0),4)*$C27</f>
        <v>988872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329624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380953</v>
      </c>
      <c r="E28" s="160">
        <f>INDEX(Data[],MATCH($A28,Data[Dist],0),MATCH(E$6,Data[#Headers],0))</f>
        <v>380953</v>
      </c>
      <c r="F28" s="160">
        <f>INDEX(Data[],MATCH($A28,Data[Dist],0),MATCH(F$6,Data[#Headers],0))</f>
        <v>380952</v>
      </c>
      <c r="G28" s="22">
        <f>INDEX(Data[],MATCH($A28,Data[Dist],0),MATCH(G$6,Data[#Headers],0))</f>
        <v>1151949</v>
      </c>
      <c r="H28" s="22">
        <f>INDEX(Data[],MATCH($A28,Data[Dist],0),MATCH(H$6,Data[#Headers],0))-G28</f>
        <v>2687879</v>
      </c>
      <c r="I28" s="25"/>
      <c r="J28" s="22">
        <f>INDEX(Notes!$I$2:$N$11,MATCH(Notes!$B$2,Notes!$I$2:$I$11,0),4)*$C28</f>
        <v>1151949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383983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1249963</v>
      </c>
      <c r="E29" s="160">
        <f>INDEX(Data[],MATCH($A29,Data[Dist],0),MATCH(E$6,Data[#Headers],0))</f>
        <v>1249963</v>
      </c>
      <c r="F29" s="160">
        <f>INDEX(Data[],MATCH($A29,Data[Dist],0),MATCH(F$6,Data[#Headers],0))</f>
        <v>1249963</v>
      </c>
      <c r="G29" s="22">
        <f>INDEX(Data[],MATCH($A29,Data[Dist],0),MATCH(G$6,Data[#Headers],0))</f>
        <v>3770079</v>
      </c>
      <c r="H29" s="22">
        <f>INDEX(Data[],MATCH($A29,Data[Dist],0),MATCH(H$6,Data[#Headers],0))-G29</f>
        <v>8796852</v>
      </c>
      <c r="I29" s="25"/>
      <c r="J29" s="22">
        <f>INDEX(Notes!$I$2:$N$11,MATCH(Notes!$B$2,Notes!$I$2:$I$11,0),4)*$C29</f>
        <v>3770079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1256693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262398</v>
      </c>
      <c r="E30" s="160">
        <f>INDEX(Data[],MATCH($A30,Data[Dist],0),MATCH(E$6,Data[#Headers],0))</f>
        <v>262399</v>
      </c>
      <c r="F30" s="160">
        <f>INDEX(Data[],MATCH($A30,Data[Dist],0),MATCH(F$6,Data[#Headers],0))</f>
        <v>262397</v>
      </c>
      <c r="G30" s="22">
        <f>INDEX(Data[],MATCH($A30,Data[Dist],0),MATCH(G$6,Data[#Headers],0))</f>
        <v>791460</v>
      </c>
      <c r="H30" s="22">
        <f>INDEX(Data[],MATCH($A30,Data[Dist],0),MATCH(H$6,Data[#Headers],0))-G30</f>
        <v>1846742</v>
      </c>
      <c r="I30" s="25"/>
      <c r="J30" s="22">
        <f>INDEX(Notes!$I$2:$N$11,MATCH(Notes!$B$2,Notes!$I$2:$I$11,0),4)*$C30</f>
        <v>791460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263820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266502</v>
      </c>
      <c r="E31" s="160">
        <f>INDEX(Data[],MATCH($A31,Data[Dist],0),MATCH(E$6,Data[#Headers],0))</f>
        <v>266502</v>
      </c>
      <c r="F31" s="160">
        <f>INDEX(Data[],MATCH($A31,Data[Dist],0),MATCH(F$6,Data[#Headers],0))</f>
        <v>266502</v>
      </c>
      <c r="G31" s="22">
        <f>INDEX(Data[],MATCH($A31,Data[Dist],0),MATCH(G$6,Data[#Headers],0))</f>
        <v>805287</v>
      </c>
      <c r="H31" s="22">
        <f>INDEX(Data[],MATCH($A31,Data[Dist],0),MATCH(H$6,Data[#Headers],0))-G31</f>
        <v>1879007</v>
      </c>
      <c r="I31" s="25"/>
      <c r="J31" s="22">
        <f>INDEX(Notes!$I$2:$N$11,MATCH(Notes!$B$2,Notes!$I$2:$I$11,0),4)*$C31</f>
        <v>805287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268429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311910</v>
      </c>
      <c r="E32" s="160">
        <f>INDEX(Data[],MATCH($A32,Data[Dist],0),MATCH(E$6,Data[#Headers],0))</f>
        <v>311910</v>
      </c>
      <c r="F32" s="160">
        <f>INDEX(Data[],MATCH($A32,Data[Dist],0),MATCH(F$6,Data[#Headers],0))</f>
        <v>311908</v>
      </c>
      <c r="G32" s="22">
        <f>INDEX(Data[],MATCH($A32,Data[Dist],0),MATCH(G$6,Data[#Headers],0))</f>
        <v>941511</v>
      </c>
      <c r="H32" s="22">
        <f>INDEX(Data[],MATCH($A32,Data[Dist],0),MATCH(H$6,Data[#Headers],0))-G32</f>
        <v>2196856</v>
      </c>
      <c r="I32" s="25"/>
      <c r="J32" s="22">
        <f>INDEX(Notes!$I$2:$N$11,MATCH(Notes!$B$2,Notes!$I$2:$I$11,0),4)*$C32</f>
        <v>941511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313837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308512</v>
      </c>
      <c r="E33" s="160">
        <f>INDEX(Data[],MATCH($A33,Data[Dist],0),MATCH(E$6,Data[#Headers],0))</f>
        <v>308512</v>
      </c>
      <c r="F33" s="160">
        <f>INDEX(Data[],MATCH($A33,Data[Dist],0),MATCH(F$6,Data[#Headers],0))</f>
        <v>308511</v>
      </c>
      <c r="G33" s="22">
        <f>INDEX(Data[],MATCH($A33,Data[Dist],0),MATCH(G$6,Data[#Headers],0))</f>
        <v>931134</v>
      </c>
      <c r="H33" s="22">
        <f>INDEX(Data[],MATCH($A33,Data[Dist],0),MATCH(H$6,Data[#Headers],0))-G33</f>
        <v>2172644</v>
      </c>
      <c r="I33" s="25"/>
      <c r="J33" s="22">
        <f>INDEX(Notes!$I$2:$N$11,MATCH(Notes!$B$2,Notes!$I$2:$I$11,0),4)*$C33</f>
        <v>931134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310378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379107</v>
      </c>
      <c r="E34" s="160">
        <f>INDEX(Data[],MATCH($A34,Data[Dist],0),MATCH(E$6,Data[#Headers],0))</f>
        <v>379107</v>
      </c>
      <c r="F34" s="160">
        <f>INDEX(Data[],MATCH($A34,Data[Dist],0),MATCH(F$6,Data[#Headers],0))</f>
        <v>379105</v>
      </c>
      <c r="G34" s="22">
        <f>INDEX(Data[],MATCH($A34,Data[Dist],0),MATCH(G$6,Data[#Headers],0))</f>
        <v>1144722</v>
      </c>
      <c r="H34" s="22">
        <f>INDEX(Data[],MATCH($A34,Data[Dist],0),MATCH(H$6,Data[#Headers],0))-G34</f>
        <v>2671015</v>
      </c>
      <c r="I34" s="25"/>
      <c r="J34" s="22">
        <f>INDEX(Notes!$I$2:$N$11,MATCH(Notes!$B$2,Notes!$I$2:$I$11,0),4)*$C34</f>
        <v>1144722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381574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491861</v>
      </c>
      <c r="E35" s="160">
        <f>INDEX(Data[],MATCH($A35,Data[Dist],0),MATCH(E$6,Data[#Headers],0))</f>
        <v>491861</v>
      </c>
      <c r="F35" s="160">
        <f>INDEX(Data[],MATCH($A35,Data[Dist],0),MATCH(F$6,Data[#Headers],0))</f>
        <v>491859</v>
      </c>
      <c r="G35" s="22">
        <f>INDEX(Data[],MATCH($A35,Data[Dist],0),MATCH(G$6,Data[#Headers],0))</f>
        <v>1484562</v>
      </c>
      <c r="H35" s="22">
        <f>INDEX(Data[],MATCH($A35,Data[Dist],0),MATCH(H$6,Data[#Headers],0))-G35</f>
        <v>3463976</v>
      </c>
      <c r="I35" s="25"/>
      <c r="J35" s="22">
        <f>INDEX(Notes!$I$2:$N$11,MATCH(Notes!$B$2,Notes!$I$2:$I$11,0),4)*$C35</f>
        <v>1484562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494854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105496</v>
      </c>
      <c r="E36" s="160">
        <f>INDEX(Data[],MATCH($A36,Data[Dist],0),MATCH(E$6,Data[#Headers],0))</f>
        <v>105496</v>
      </c>
      <c r="F36" s="160">
        <f>INDEX(Data[],MATCH($A36,Data[Dist],0),MATCH(F$6,Data[#Headers],0))</f>
        <v>105494</v>
      </c>
      <c r="G36" s="22">
        <f>INDEX(Data[],MATCH($A36,Data[Dist],0),MATCH(G$6,Data[#Headers],0))</f>
        <v>318684</v>
      </c>
      <c r="H36" s="22">
        <f>INDEX(Data[],MATCH($A36,Data[Dist],0),MATCH(H$6,Data[#Headers],0))-G36</f>
        <v>743599</v>
      </c>
      <c r="I36" s="25"/>
      <c r="J36" s="22">
        <f>INDEX(Notes!$I$2:$N$11,MATCH(Notes!$B$2,Notes!$I$2:$I$11,0),4)*$C36</f>
        <v>318684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106228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907576</v>
      </c>
      <c r="E37" s="160">
        <f>INDEX(Data[],MATCH($A37,Data[Dist],0),MATCH(E$6,Data[#Headers],0))</f>
        <v>907576</v>
      </c>
      <c r="F37" s="160">
        <f>INDEX(Data[],MATCH($A37,Data[Dist],0),MATCH(F$6,Data[#Headers],0))</f>
        <v>907576</v>
      </c>
      <c r="G37" s="22">
        <f>INDEX(Data[],MATCH($A37,Data[Dist],0),MATCH(G$6,Data[#Headers],0))</f>
        <v>2740671</v>
      </c>
      <c r="H37" s="22">
        <f>INDEX(Data[],MATCH($A37,Data[Dist],0),MATCH(H$6,Data[#Headers],0))-G37</f>
        <v>6394897</v>
      </c>
      <c r="I37" s="25"/>
      <c r="J37" s="22">
        <f>INDEX(Notes!$I$2:$N$11,MATCH(Notes!$B$2,Notes!$I$2:$I$11,0),4)*$C37</f>
        <v>2740671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913557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2642352</v>
      </c>
      <c r="E38" s="160">
        <f>INDEX(Data[],MATCH($A38,Data[Dist],0),MATCH(E$6,Data[#Headers],0))</f>
        <v>2642351</v>
      </c>
      <c r="F38" s="160">
        <f>INDEX(Data[],MATCH($A38,Data[Dist],0),MATCH(F$6,Data[#Headers],0))</f>
        <v>2642352</v>
      </c>
      <c r="G38" s="22">
        <f>INDEX(Data[],MATCH($A38,Data[Dist],0),MATCH(G$6,Data[#Headers],0))</f>
        <v>7975089</v>
      </c>
      <c r="H38" s="22">
        <f>INDEX(Data[],MATCH($A38,Data[Dist],0),MATCH(H$6,Data[#Headers],0))-G38</f>
        <v>18608538</v>
      </c>
      <c r="I38" s="25"/>
      <c r="J38" s="22">
        <f>INDEX(Notes!$I$2:$N$11,MATCH(Notes!$B$2,Notes!$I$2:$I$11,0),4)*$C38</f>
        <v>7975089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2658363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472024</v>
      </c>
      <c r="E39" s="160">
        <f>INDEX(Data[],MATCH($A39,Data[Dist],0),MATCH(E$6,Data[#Headers],0))</f>
        <v>472024</v>
      </c>
      <c r="F39" s="160">
        <f>INDEX(Data[],MATCH($A39,Data[Dist],0),MATCH(F$6,Data[#Headers],0))</f>
        <v>472025</v>
      </c>
      <c r="G39" s="22">
        <f>INDEX(Data[],MATCH($A39,Data[Dist],0),MATCH(G$6,Data[#Headers],0))</f>
        <v>1426344</v>
      </c>
      <c r="H39" s="22">
        <f>INDEX(Data[],MATCH($A39,Data[Dist],0),MATCH(H$6,Data[#Headers],0))-G39</f>
        <v>3328133</v>
      </c>
      <c r="I39" s="25"/>
      <c r="J39" s="22">
        <f>INDEX(Notes!$I$2:$N$11,MATCH(Notes!$B$2,Notes!$I$2:$I$11,0),4)*$C39</f>
        <v>1426344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475448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1742287</v>
      </c>
      <c r="E40" s="160">
        <f>INDEX(Data[],MATCH($A40,Data[Dist],0),MATCH(E$6,Data[#Headers],0))</f>
        <v>1742287</v>
      </c>
      <c r="F40" s="160">
        <f>INDEX(Data[],MATCH($A40,Data[Dist],0),MATCH(F$6,Data[#Headers],0))</f>
        <v>1742288</v>
      </c>
      <c r="G40" s="22">
        <f>INDEX(Data[],MATCH($A40,Data[Dist],0),MATCH(G$6,Data[#Headers],0))</f>
        <v>5255649</v>
      </c>
      <c r="H40" s="22">
        <f>INDEX(Data[],MATCH($A40,Data[Dist],0),MATCH(H$6,Data[#Headers],0))-G40</f>
        <v>12263177</v>
      </c>
      <c r="I40" s="25"/>
      <c r="J40" s="22">
        <f>INDEX(Notes!$I$2:$N$11,MATCH(Notes!$B$2,Notes!$I$2:$I$11,0),4)*$C40</f>
        <v>5255649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1751883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1534637</v>
      </c>
      <c r="E41" s="160">
        <f>INDEX(Data[],MATCH($A41,Data[Dist],0),MATCH(E$6,Data[#Headers],0))</f>
        <v>1534636</v>
      </c>
      <c r="F41" s="160">
        <f>INDEX(Data[],MATCH($A41,Data[Dist],0),MATCH(F$6,Data[#Headers],0))</f>
        <v>1534637</v>
      </c>
      <c r="G41" s="22">
        <f>INDEX(Data[],MATCH($A41,Data[Dist],0),MATCH(G$6,Data[#Headers],0))</f>
        <v>4627905</v>
      </c>
      <c r="H41" s="22">
        <f>INDEX(Data[],MATCH($A41,Data[Dist],0),MATCH(H$6,Data[#Headers],0))-G41</f>
        <v>10798441</v>
      </c>
      <c r="I41" s="25"/>
      <c r="J41" s="22">
        <f>INDEX(Notes!$I$2:$N$11,MATCH(Notes!$B$2,Notes!$I$2:$I$11,0),4)*$C41</f>
        <v>4627905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1542635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386575</v>
      </c>
      <c r="E42" s="160">
        <f>INDEX(Data[],MATCH($A42,Data[Dist],0),MATCH(E$6,Data[#Headers],0))</f>
        <v>386575</v>
      </c>
      <c r="F42" s="160">
        <f>INDEX(Data[],MATCH($A42,Data[Dist],0),MATCH(F$6,Data[#Headers],0))</f>
        <v>386573</v>
      </c>
      <c r="G42" s="22">
        <f>INDEX(Data[],MATCH($A42,Data[Dist],0),MATCH(G$6,Data[#Headers],0))</f>
        <v>1166520</v>
      </c>
      <c r="H42" s="22">
        <f>INDEX(Data[],MATCH($A42,Data[Dist],0),MATCH(H$6,Data[#Headers],0))-G42</f>
        <v>2721880</v>
      </c>
      <c r="I42" s="25"/>
      <c r="J42" s="22">
        <f>INDEX(Notes!$I$2:$N$11,MATCH(Notes!$B$2,Notes!$I$2:$I$11,0),4)*$C42</f>
        <v>1166520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388840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320416</v>
      </c>
      <c r="E43" s="160">
        <f>INDEX(Data[],MATCH($A43,Data[Dist],0),MATCH(E$6,Data[#Headers],0))</f>
        <v>320416</v>
      </c>
      <c r="F43" s="160">
        <f>INDEX(Data[],MATCH($A43,Data[Dist],0),MATCH(F$6,Data[#Headers],0))</f>
        <v>320414</v>
      </c>
      <c r="G43" s="22">
        <f>INDEX(Data[],MATCH($A43,Data[Dist],0),MATCH(G$6,Data[#Headers],0))</f>
        <v>967941</v>
      </c>
      <c r="H43" s="22">
        <f>INDEX(Data[],MATCH($A43,Data[Dist],0),MATCH(H$6,Data[#Headers],0))-G43</f>
        <v>2258528</v>
      </c>
      <c r="I43" s="25"/>
      <c r="J43" s="22">
        <f>INDEX(Notes!$I$2:$N$11,MATCH(Notes!$B$2,Notes!$I$2:$I$11,0),4)*$C43</f>
        <v>967941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322647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324092</v>
      </c>
      <c r="E44" s="160">
        <f>INDEX(Data[],MATCH($A44,Data[Dist],0),MATCH(E$6,Data[#Headers],0))</f>
        <v>324092</v>
      </c>
      <c r="F44" s="160">
        <f>INDEX(Data[],MATCH($A44,Data[Dist],0),MATCH(F$6,Data[#Headers],0))</f>
        <v>324093</v>
      </c>
      <c r="G44" s="22">
        <f>INDEX(Data[],MATCH($A44,Data[Dist],0),MATCH(G$6,Data[#Headers],0))</f>
        <v>978594</v>
      </c>
      <c r="H44" s="22">
        <f>INDEX(Data[],MATCH($A44,Data[Dist],0),MATCH(H$6,Data[#Headers],0))-G44</f>
        <v>2283383</v>
      </c>
      <c r="I44" s="25"/>
      <c r="J44" s="22">
        <f>INDEX(Notes!$I$2:$N$11,MATCH(Notes!$B$2,Notes!$I$2:$I$11,0),4)*$C44</f>
        <v>978594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326198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213158</v>
      </c>
      <c r="E45" s="160">
        <f>INDEX(Data[],MATCH($A45,Data[Dist],0),MATCH(E$6,Data[#Headers],0))</f>
        <v>213157</v>
      </c>
      <c r="F45" s="160">
        <f>INDEX(Data[],MATCH($A45,Data[Dist],0),MATCH(F$6,Data[#Headers],0))</f>
        <v>213158</v>
      </c>
      <c r="G45" s="22">
        <f>INDEX(Data[],MATCH($A45,Data[Dist],0),MATCH(G$6,Data[#Headers],0))</f>
        <v>644745</v>
      </c>
      <c r="H45" s="22">
        <f>INDEX(Data[],MATCH($A45,Data[Dist],0),MATCH(H$6,Data[#Headers],0))-G45</f>
        <v>1504402</v>
      </c>
      <c r="I45" s="25"/>
      <c r="J45" s="22">
        <f>INDEX(Notes!$I$2:$N$11,MATCH(Notes!$B$2,Notes!$I$2:$I$11,0),4)*$C45</f>
        <v>644745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214915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3160307</v>
      </c>
      <c r="E46" s="160">
        <f>INDEX(Data[],MATCH($A46,Data[Dist],0),MATCH(E$6,Data[#Headers],0))</f>
        <v>3160307</v>
      </c>
      <c r="F46" s="160">
        <f>INDEX(Data[],MATCH($A46,Data[Dist],0),MATCH(F$6,Data[#Headers],0))</f>
        <v>3160305</v>
      </c>
      <c r="G46" s="22">
        <f>INDEX(Data[],MATCH($A46,Data[Dist],0),MATCH(G$6,Data[#Headers],0))</f>
        <v>9527439</v>
      </c>
      <c r="H46" s="22">
        <f>INDEX(Data[],MATCH($A46,Data[Dist],0),MATCH(H$6,Data[#Headers],0))-G46</f>
        <v>22230691</v>
      </c>
      <c r="I46" s="25"/>
      <c r="J46" s="22">
        <f>INDEX(Notes!$I$2:$N$11,MATCH(Notes!$B$2,Notes!$I$2:$I$11,0),4)*$C46</f>
        <v>9527439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3175813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166970</v>
      </c>
      <c r="E47" s="160">
        <f>INDEX(Data[],MATCH($A47,Data[Dist],0),MATCH(E$6,Data[#Headers],0))</f>
        <v>166970</v>
      </c>
      <c r="F47" s="160">
        <f>INDEX(Data[],MATCH($A47,Data[Dist],0),MATCH(F$6,Data[#Headers],0))</f>
        <v>166970</v>
      </c>
      <c r="G47" s="22">
        <f>INDEX(Data[],MATCH($A47,Data[Dist],0),MATCH(G$6,Data[#Headers],0))</f>
        <v>506448</v>
      </c>
      <c r="H47" s="22">
        <f>INDEX(Data[],MATCH($A47,Data[Dist],0),MATCH(H$6,Data[#Headers],0))-G47</f>
        <v>1181712</v>
      </c>
      <c r="I47" s="25"/>
      <c r="J47" s="22">
        <f>INDEX(Notes!$I$2:$N$11,MATCH(Notes!$B$2,Notes!$I$2:$I$11,0),4)*$C47</f>
        <v>506448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168816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176963</v>
      </c>
      <c r="E48" s="160">
        <f>INDEX(Data[],MATCH($A48,Data[Dist],0),MATCH(E$6,Data[#Headers],0))</f>
        <v>176962</v>
      </c>
      <c r="F48" s="160">
        <f>INDEX(Data[],MATCH($A48,Data[Dist],0),MATCH(F$6,Data[#Headers],0))</f>
        <v>176963</v>
      </c>
      <c r="G48" s="22">
        <f>INDEX(Data[],MATCH($A48,Data[Dist],0),MATCH(G$6,Data[#Headers],0))</f>
        <v>534090</v>
      </c>
      <c r="H48" s="22">
        <f>INDEX(Data[],MATCH($A48,Data[Dist],0),MATCH(H$6,Data[#Headers],0))-G48</f>
        <v>1246209</v>
      </c>
      <c r="I48" s="25"/>
      <c r="J48" s="22">
        <f>INDEX(Notes!$I$2:$N$11,MATCH(Notes!$B$2,Notes!$I$2:$I$11,0),4)*$C48</f>
        <v>534090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178030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247875</v>
      </c>
      <c r="E49" s="160">
        <f>INDEX(Data[],MATCH($A49,Data[Dist],0),MATCH(E$6,Data[#Headers],0))</f>
        <v>247875</v>
      </c>
      <c r="F49" s="160">
        <f>INDEX(Data[],MATCH($A49,Data[Dist],0),MATCH(F$6,Data[#Headers],0))</f>
        <v>247876</v>
      </c>
      <c r="G49" s="22">
        <f>INDEX(Data[],MATCH($A49,Data[Dist],0),MATCH(G$6,Data[#Headers],0))</f>
        <v>748191</v>
      </c>
      <c r="H49" s="22">
        <f>INDEX(Data[],MATCH($A49,Data[Dist],0),MATCH(H$6,Data[#Headers],0))-G49</f>
        <v>1745776</v>
      </c>
      <c r="I49" s="25"/>
      <c r="J49" s="22">
        <f>INDEX(Notes!$I$2:$N$11,MATCH(Notes!$B$2,Notes!$I$2:$I$11,0),4)*$C49</f>
        <v>748191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249397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543878</v>
      </c>
      <c r="E50" s="160">
        <f>INDEX(Data[],MATCH($A50,Data[Dist],0),MATCH(E$6,Data[#Headers],0))</f>
        <v>543879</v>
      </c>
      <c r="F50" s="160">
        <f>INDEX(Data[],MATCH($A50,Data[Dist],0),MATCH(F$6,Data[#Headers],0))</f>
        <v>543877</v>
      </c>
      <c r="G50" s="22">
        <f>INDEX(Data[],MATCH($A50,Data[Dist],0),MATCH(G$6,Data[#Headers],0))</f>
        <v>1641672</v>
      </c>
      <c r="H50" s="22">
        <f>INDEX(Data[],MATCH($A50,Data[Dist],0),MATCH(H$6,Data[#Headers],0))-G50</f>
        <v>3830568</v>
      </c>
      <c r="I50" s="25"/>
      <c r="J50" s="22">
        <f>INDEX(Notes!$I$2:$N$11,MATCH(Notes!$B$2,Notes!$I$2:$I$11,0),4)*$C50</f>
        <v>1641672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547224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461468</v>
      </c>
      <c r="E51" s="160">
        <f>INDEX(Data[],MATCH($A51,Data[Dist],0),MATCH(E$6,Data[#Headers],0))</f>
        <v>461468</v>
      </c>
      <c r="F51" s="160">
        <f>INDEX(Data[],MATCH($A51,Data[Dist],0),MATCH(F$6,Data[#Headers],0))</f>
        <v>461467</v>
      </c>
      <c r="G51" s="22">
        <f>INDEX(Data[],MATCH($A51,Data[Dist],0),MATCH(G$6,Data[#Headers],0))</f>
        <v>1391304</v>
      </c>
      <c r="H51" s="22">
        <f>INDEX(Data[],MATCH($A51,Data[Dist],0),MATCH(H$6,Data[#Headers],0))-G51</f>
        <v>3246378</v>
      </c>
      <c r="I51" s="25"/>
      <c r="J51" s="22">
        <f>INDEX(Notes!$I$2:$N$11,MATCH(Notes!$B$2,Notes!$I$2:$I$11,0),4)*$C51</f>
        <v>1391304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463768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1547087</v>
      </c>
      <c r="E52" s="160">
        <f>INDEX(Data[],MATCH($A52,Data[Dist],0),MATCH(E$6,Data[#Headers],0))</f>
        <v>1547087</v>
      </c>
      <c r="F52" s="160">
        <f>INDEX(Data[],MATCH($A52,Data[Dist],0),MATCH(F$6,Data[#Headers],0))</f>
        <v>1547087</v>
      </c>
      <c r="G52" s="22">
        <f>INDEX(Data[],MATCH($A52,Data[Dist],0),MATCH(G$6,Data[#Headers],0))</f>
        <v>4664757</v>
      </c>
      <c r="H52" s="22">
        <f>INDEX(Data[],MATCH($A52,Data[Dist],0),MATCH(H$6,Data[#Headers],0))-G52</f>
        <v>10884430</v>
      </c>
      <c r="I52" s="25"/>
      <c r="J52" s="22">
        <f>INDEX(Notes!$I$2:$N$11,MATCH(Notes!$B$2,Notes!$I$2:$I$11,0),4)*$C52</f>
        <v>4664757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1554919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953432</v>
      </c>
      <c r="E53" s="160">
        <f>INDEX(Data[],MATCH($A53,Data[Dist],0),MATCH(E$6,Data[#Headers],0))</f>
        <v>953433</v>
      </c>
      <c r="F53" s="160">
        <f>INDEX(Data[],MATCH($A53,Data[Dist],0),MATCH(F$6,Data[#Headers],0))</f>
        <v>953431</v>
      </c>
      <c r="G53" s="22">
        <f>INDEX(Data[],MATCH($A53,Data[Dist],0),MATCH(G$6,Data[#Headers],0))</f>
        <v>2880141</v>
      </c>
      <c r="H53" s="22">
        <f>INDEX(Data[],MATCH($A53,Data[Dist],0),MATCH(H$6,Data[#Headers],0))-G53</f>
        <v>6720324</v>
      </c>
      <c r="I53" s="25"/>
      <c r="J53" s="22">
        <f>INDEX(Notes!$I$2:$N$11,MATCH(Notes!$B$2,Notes!$I$2:$I$11,0),4)*$C53</f>
        <v>2880141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960047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3735726</v>
      </c>
      <c r="E54" s="160">
        <f>INDEX(Data[],MATCH($A54,Data[Dist],0),MATCH(E$6,Data[#Headers],0))</f>
        <v>3735726</v>
      </c>
      <c r="F54" s="160">
        <f>INDEX(Data[],MATCH($A54,Data[Dist],0),MATCH(F$6,Data[#Headers],0))</f>
        <v>3735724</v>
      </c>
      <c r="G54" s="22">
        <f>INDEX(Data[],MATCH($A54,Data[Dist],0),MATCH(G$6,Data[#Headers],0))</f>
        <v>11273280</v>
      </c>
      <c r="H54" s="22">
        <f>INDEX(Data[],MATCH($A54,Data[Dist],0),MATCH(H$6,Data[#Headers],0))-G54</f>
        <v>26304321</v>
      </c>
      <c r="I54" s="25"/>
      <c r="J54" s="22">
        <f>INDEX(Notes!$I$2:$N$11,MATCH(Notes!$B$2,Notes!$I$2:$I$11,0),4)*$C54</f>
        <v>11273280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3757760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11266648</v>
      </c>
      <c r="E55" s="160">
        <f>INDEX(Data[],MATCH($A55,Data[Dist],0),MATCH(E$6,Data[#Headers],0))</f>
        <v>11266648</v>
      </c>
      <c r="F55" s="160">
        <f>INDEX(Data[],MATCH($A55,Data[Dist],0),MATCH(F$6,Data[#Headers],0))</f>
        <v>11266647</v>
      </c>
      <c r="G55" s="22">
        <f>INDEX(Data[],MATCH($A55,Data[Dist],0),MATCH(G$6,Data[#Headers],0))</f>
        <v>33990996</v>
      </c>
      <c r="H55" s="22">
        <f>INDEX(Data[],MATCH($A55,Data[Dist],0),MATCH(H$6,Data[#Headers],0))-G55</f>
        <v>79312323</v>
      </c>
      <c r="I55" s="25"/>
      <c r="J55" s="22">
        <f>INDEX(Notes!$I$2:$N$11,MATCH(Notes!$B$2,Notes!$I$2:$I$11,0),4)*$C55</f>
        <v>33990996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11330332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928061</v>
      </c>
      <c r="E56" s="160">
        <f>INDEX(Data[],MATCH($A56,Data[Dist],0),MATCH(E$6,Data[#Headers],0))</f>
        <v>928062</v>
      </c>
      <c r="F56" s="160">
        <f>INDEX(Data[],MATCH($A56,Data[Dist],0),MATCH(F$6,Data[#Headers],0))</f>
        <v>928060</v>
      </c>
      <c r="G56" s="22">
        <f>INDEX(Data[],MATCH($A56,Data[Dist],0),MATCH(G$6,Data[#Headers],0))</f>
        <v>2799090</v>
      </c>
      <c r="H56" s="22">
        <f>INDEX(Data[],MATCH($A56,Data[Dist],0),MATCH(H$6,Data[#Headers],0))-G56</f>
        <v>6531206</v>
      </c>
      <c r="I56" s="25"/>
      <c r="J56" s="22">
        <f>INDEX(Notes!$I$2:$N$11,MATCH(Notes!$B$2,Notes!$I$2:$I$11,0),4)*$C56</f>
        <v>2799090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933030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1047211</v>
      </c>
      <c r="E57" s="160">
        <f>INDEX(Data[],MATCH($A57,Data[Dist],0),MATCH(E$6,Data[#Headers],0))</f>
        <v>1047210</v>
      </c>
      <c r="F57" s="160">
        <f>INDEX(Data[],MATCH($A57,Data[Dist],0),MATCH(F$6,Data[#Headers],0))</f>
        <v>1047211</v>
      </c>
      <c r="G57" s="22">
        <f>INDEX(Data[],MATCH($A57,Data[Dist],0),MATCH(G$6,Data[#Headers],0))</f>
        <v>3157374</v>
      </c>
      <c r="H57" s="22">
        <f>INDEX(Data[],MATCH($A57,Data[Dist],0),MATCH(H$6,Data[#Headers],0))-G57</f>
        <v>7367204</v>
      </c>
      <c r="I57" s="25"/>
      <c r="J57" s="22">
        <f>INDEX(Notes!$I$2:$N$11,MATCH(Notes!$B$2,Notes!$I$2:$I$11,0),4)*$C57</f>
        <v>3157374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1052458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484628</v>
      </c>
      <c r="E58" s="160">
        <f>INDEX(Data[],MATCH($A58,Data[Dist],0),MATCH(E$6,Data[#Headers],0))</f>
        <v>484628</v>
      </c>
      <c r="F58" s="160">
        <f>INDEX(Data[],MATCH($A58,Data[Dist],0),MATCH(F$6,Data[#Headers],0))</f>
        <v>484629</v>
      </c>
      <c r="G58" s="22">
        <f>INDEX(Data[],MATCH($A58,Data[Dist],0),MATCH(G$6,Data[#Headers],0))</f>
        <v>1463124</v>
      </c>
      <c r="H58" s="22">
        <f>INDEX(Data[],MATCH($A58,Data[Dist],0),MATCH(H$6,Data[#Headers],0))-G58</f>
        <v>3413955</v>
      </c>
      <c r="I58" s="25"/>
      <c r="J58" s="22">
        <f>INDEX(Notes!$I$2:$N$11,MATCH(Notes!$B$2,Notes!$I$2:$I$11,0),4)*$C58</f>
        <v>1463124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487708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275656</v>
      </c>
      <c r="E59" s="160">
        <f>INDEX(Data[],MATCH($A59,Data[Dist],0),MATCH(E$6,Data[#Headers],0))</f>
        <v>275656</v>
      </c>
      <c r="F59" s="160">
        <f>INDEX(Data[],MATCH($A59,Data[Dist],0),MATCH(F$6,Data[#Headers],0))</f>
        <v>275654</v>
      </c>
      <c r="G59" s="22">
        <f>INDEX(Data[],MATCH($A59,Data[Dist],0),MATCH(G$6,Data[#Headers],0))</f>
        <v>832161</v>
      </c>
      <c r="H59" s="22">
        <f>INDEX(Data[],MATCH($A59,Data[Dist],0),MATCH(H$6,Data[#Headers],0))-G59</f>
        <v>1941708</v>
      </c>
      <c r="I59" s="25"/>
      <c r="J59" s="22">
        <f>INDEX(Notes!$I$2:$N$11,MATCH(Notes!$B$2,Notes!$I$2:$I$11,0),4)*$C59</f>
        <v>832161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277387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992046</v>
      </c>
      <c r="E60" s="160">
        <f>INDEX(Data[],MATCH($A60,Data[Dist],0),MATCH(E$6,Data[#Headers],0))</f>
        <v>992046</v>
      </c>
      <c r="F60" s="160">
        <f>INDEX(Data[],MATCH($A60,Data[Dist],0),MATCH(F$6,Data[#Headers],0))</f>
        <v>992045</v>
      </c>
      <c r="G60" s="22">
        <f>INDEX(Data[],MATCH($A60,Data[Dist],0),MATCH(G$6,Data[#Headers],0))</f>
        <v>2993487</v>
      </c>
      <c r="H60" s="22">
        <f>INDEX(Data[],MATCH($A60,Data[Dist],0),MATCH(H$6,Data[#Headers],0))-G60</f>
        <v>6984798</v>
      </c>
      <c r="I60" s="25"/>
      <c r="J60" s="22">
        <f>INDEX(Notes!$I$2:$N$11,MATCH(Notes!$B$2,Notes!$I$2:$I$11,0),4)*$C60</f>
        <v>2993487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997829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325284</v>
      </c>
      <c r="E61" s="160">
        <f>INDEX(Data[],MATCH($A61,Data[Dist],0),MATCH(E$6,Data[#Headers],0))</f>
        <v>325283</v>
      </c>
      <c r="F61" s="160">
        <f>INDEX(Data[],MATCH($A61,Data[Dist],0),MATCH(F$6,Data[#Headers],0))</f>
        <v>325284</v>
      </c>
      <c r="G61" s="22">
        <f>INDEX(Data[],MATCH($A61,Data[Dist],0),MATCH(G$6,Data[#Headers],0))</f>
        <v>981369</v>
      </c>
      <c r="H61" s="22">
        <f>INDEX(Data[],MATCH($A61,Data[Dist],0),MATCH(H$6,Data[#Headers],0))-G61</f>
        <v>2289860</v>
      </c>
      <c r="I61" s="25"/>
      <c r="J61" s="22">
        <f>INDEX(Notes!$I$2:$N$11,MATCH(Notes!$B$2,Notes!$I$2:$I$11,0),4)*$C61</f>
        <v>981369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327123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527292</v>
      </c>
      <c r="E62" s="160">
        <f>INDEX(Data[],MATCH($A62,Data[Dist],0),MATCH(E$6,Data[#Headers],0))</f>
        <v>527291</v>
      </c>
      <c r="F62" s="160">
        <f>INDEX(Data[],MATCH($A62,Data[Dist],0),MATCH(F$6,Data[#Headers],0))</f>
        <v>527292</v>
      </c>
      <c r="G62" s="22">
        <f>INDEX(Data[],MATCH($A62,Data[Dist],0),MATCH(G$6,Data[#Headers],0))</f>
        <v>1589520</v>
      </c>
      <c r="H62" s="22">
        <f>INDEX(Data[],MATCH($A62,Data[Dist],0),MATCH(H$6,Data[#Headers],0))-G62</f>
        <v>3708882</v>
      </c>
      <c r="I62" s="25"/>
      <c r="J62" s="22">
        <f>INDEX(Notes!$I$2:$N$11,MATCH(Notes!$B$2,Notes!$I$2:$I$11,0),4)*$C62</f>
        <v>1589520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529840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491274</v>
      </c>
      <c r="E63" s="160">
        <f>INDEX(Data[],MATCH($A63,Data[Dist],0),MATCH(E$6,Data[#Headers],0))</f>
        <v>491273</v>
      </c>
      <c r="F63" s="160">
        <f>INDEX(Data[],MATCH($A63,Data[Dist],0),MATCH(F$6,Data[#Headers],0))</f>
        <v>491274</v>
      </c>
      <c r="G63" s="22">
        <f>INDEX(Data[],MATCH($A63,Data[Dist],0),MATCH(G$6,Data[#Headers],0))</f>
        <v>1482840</v>
      </c>
      <c r="H63" s="22">
        <f>INDEX(Data[],MATCH($A63,Data[Dist],0),MATCH(H$6,Data[#Headers],0))-G63</f>
        <v>3459964</v>
      </c>
      <c r="I63" s="25"/>
      <c r="J63" s="22">
        <f>INDEX(Notes!$I$2:$N$11,MATCH(Notes!$B$2,Notes!$I$2:$I$11,0),4)*$C63</f>
        <v>1482840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494280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922476</v>
      </c>
      <c r="E64" s="160">
        <f>INDEX(Data[],MATCH($A64,Data[Dist],0),MATCH(E$6,Data[#Headers],0))</f>
        <v>922475</v>
      </c>
      <c r="F64" s="160">
        <f>INDEX(Data[],MATCH($A64,Data[Dist],0),MATCH(F$6,Data[#Headers],0))</f>
        <v>922476</v>
      </c>
      <c r="G64" s="22">
        <f>INDEX(Data[],MATCH($A64,Data[Dist],0),MATCH(G$6,Data[#Headers],0))</f>
        <v>2782302</v>
      </c>
      <c r="H64" s="22">
        <f>INDEX(Data[],MATCH($A64,Data[Dist],0),MATCH(H$6,Data[#Headers],0))-G64</f>
        <v>6492034</v>
      </c>
      <c r="I64" s="25"/>
      <c r="J64" s="22">
        <f>INDEX(Notes!$I$2:$N$11,MATCH(Notes!$B$2,Notes!$I$2:$I$11,0),4)*$C64</f>
        <v>2782302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927434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1092450</v>
      </c>
      <c r="E65" s="160">
        <f>INDEX(Data[],MATCH($A65,Data[Dist],0),MATCH(E$6,Data[#Headers],0))</f>
        <v>1092450</v>
      </c>
      <c r="F65" s="160">
        <f>INDEX(Data[],MATCH($A65,Data[Dist],0),MATCH(F$6,Data[#Headers],0))</f>
        <v>1092450</v>
      </c>
      <c r="G65" s="22">
        <f>INDEX(Data[],MATCH($A65,Data[Dist],0),MATCH(G$6,Data[#Headers],0))</f>
        <v>3295812</v>
      </c>
      <c r="H65" s="22">
        <f>INDEX(Data[],MATCH($A65,Data[Dist],0),MATCH(H$6,Data[#Headers],0))-G65</f>
        <v>7690229</v>
      </c>
      <c r="I65" s="25"/>
      <c r="J65" s="22">
        <f>INDEX(Notes!$I$2:$N$11,MATCH(Notes!$B$2,Notes!$I$2:$I$11,0),4)*$C65</f>
        <v>3295812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1098604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155064</v>
      </c>
      <c r="E66" s="160">
        <f>INDEX(Data[],MATCH($A66,Data[Dist],0),MATCH(E$6,Data[#Headers],0))</f>
        <v>155063</v>
      </c>
      <c r="F66" s="160">
        <f>INDEX(Data[],MATCH($A66,Data[Dist],0),MATCH(F$6,Data[#Headers],0))</f>
        <v>155064</v>
      </c>
      <c r="G66" s="22">
        <f>INDEX(Data[],MATCH($A66,Data[Dist],0),MATCH(G$6,Data[#Headers],0))</f>
        <v>468465</v>
      </c>
      <c r="H66" s="22">
        <f>INDEX(Data[],MATCH($A66,Data[Dist],0),MATCH(H$6,Data[#Headers],0))-G66</f>
        <v>1093087</v>
      </c>
      <c r="I66" s="25"/>
      <c r="J66" s="22">
        <f>INDEX(Notes!$I$2:$N$11,MATCH(Notes!$B$2,Notes!$I$2:$I$11,0),4)*$C66</f>
        <v>468465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156155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742120</v>
      </c>
      <c r="E67" s="160">
        <f>INDEX(Data[],MATCH($A67,Data[Dist],0),MATCH(E$6,Data[#Headers],0))</f>
        <v>742119</v>
      </c>
      <c r="F67" s="160">
        <f>INDEX(Data[],MATCH($A67,Data[Dist],0),MATCH(F$6,Data[#Headers],0))</f>
        <v>742120</v>
      </c>
      <c r="G67" s="22">
        <f>INDEX(Data[],MATCH($A67,Data[Dist],0),MATCH(G$6,Data[#Headers],0))</f>
        <v>2238678</v>
      </c>
      <c r="H67" s="22">
        <f>INDEX(Data[],MATCH($A67,Data[Dist],0),MATCH(H$6,Data[#Headers],0))-G67</f>
        <v>5223578</v>
      </c>
      <c r="I67" s="25"/>
      <c r="J67" s="22">
        <f>INDEX(Notes!$I$2:$N$11,MATCH(Notes!$B$2,Notes!$I$2:$I$11,0),4)*$C67</f>
        <v>2238678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746226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666491</v>
      </c>
      <c r="E68" s="160">
        <f>INDEX(Data[],MATCH($A68,Data[Dist],0),MATCH(E$6,Data[#Headers],0))</f>
        <v>666491</v>
      </c>
      <c r="F68" s="160">
        <f>INDEX(Data[],MATCH($A68,Data[Dist],0),MATCH(F$6,Data[#Headers],0))</f>
        <v>666491</v>
      </c>
      <c r="G68" s="22">
        <f>INDEX(Data[],MATCH($A68,Data[Dist],0),MATCH(G$6,Data[#Headers],0))</f>
        <v>2010972</v>
      </c>
      <c r="H68" s="22">
        <f>INDEX(Data[],MATCH($A68,Data[Dist],0),MATCH(H$6,Data[#Headers],0))-G68</f>
        <v>4692268</v>
      </c>
      <c r="I68" s="25"/>
      <c r="J68" s="22">
        <f>INDEX(Notes!$I$2:$N$11,MATCH(Notes!$B$2,Notes!$I$2:$I$11,0),4)*$C68</f>
        <v>2010972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670324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606215</v>
      </c>
      <c r="E69" s="160">
        <f>INDEX(Data[],MATCH($A69,Data[Dist],0),MATCH(E$6,Data[#Headers],0))</f>
        <v>606215</v>
      </c>
      <c r="F69" s="160">
        <f>INDEX(Data[],MATCH($A69,Data[Dist],0),MATCH(F$6,Data[#Headers],0))</f>
        <v>606213</v>
      </c>
      <c r="G69" s="22">
        <f>INDEX(Data[],MATCH($A69,Data[Dist],0),MATCH(G$6,Data[#Headers],0))</f>
        <v>1830345</v>
      </c>
      <c r="H69" s="22">
        <f>INDEX(Data[],MATCH($A69,Data[Dist],0),MATCH(H$6,Data[#Headers],0))-G69</f>
        <v>4270800</v>
      </c>
      <c r="I69" s="25"/>
      <c r="J69" s="22">
        <f>INDEX(Notes!$I$2:$N$11,MATCH(Notes!$B$2,Notes!$I$2:$I$11,0),4)*$C69</f>
        <v>1830345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610115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1068640</v>
      </c>
      <c r="E70" s="160">
        <f>INDEX(Data[],MATCH($A70,Data[Dist],0),MATCH(E$6,Data[#Headers],0))</f>
        <v>1068640</v>
      </c>
      <c r="F70" s="160">
        <f>INDEX(Data[],MATCH($A70,Data[Dist],0),MATCH(F$6,Data[#Headers],0))</f>
        <v>1068641</v>
      </c>
      <c r="G70" s="22">
        <f>INDEX(Data[],MATCH($A70,Data[Dist],0),MATCH(G$6,Data[#Headers],0))</f>
        <v>3222636</v>
      </c>
      <c r="H70" s="22">
        <f>INDEX(Data[],MATCH($A70,Data[Dist],0),MATCH(H$6,Data[#Headers],0))-G70</f>
        <v>7519486</v>
      </c>
      <c r="I70" s="25"/>
      <c r="J70" s="22">
        <f>INDEX(Notes!$I$2:$N$11,MATCH(Notes!$B$2,Notes!$I$2:$I$11,0),4)*$C70</f>
        <v>3222636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1074212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203926</v>
      </c>
      <c r="E71" s="160">
        <f>INDEX(Data[],MATCH($A71,Data[Dist],0),MATCH(E$6,Data[#Headers],0))</f>
        <v>203925</v>
      </c>
      <c r="F71" s="160">
        <f>INDEX(Data[],MATCH($A71,Data[Dist],0),MATCH(F$6,Data[#Headers],0))</f>
        <v>203926</v>
      </c>
      <c r="G71" s="22">
        <f>INDEX(Data[],MATCH($A71,Data[Dist],0),MATCH(G$6,Data[#Headers],0))</f>
        <v>615177</v>
      </c>
      <c r="H71" s="22">
        <f>INDEX(Data[],MATCH($A71,Data[Dist],0),MATCH(H$6,Data[#Headers],0))-G71</f>
        <v>1435410</v>
      </c>
      <c r="I71" s="25"/>
      <c r="J71" s="22">
        <f>INDEX(Notes!$I$2:$N$11,MATCH(Notes!$B$2,Notes!$I$2:$I$11,0),4)*$C71</f>
        <v>615177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205059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116383</v>
      </c>
      <c r="E72" s="160">
        <f>INDEX(Data[],MATCH($A72,Data[Dist],0),MATCH(E$6,Data[#Headers],0))</f>
        <v>116382</v>
      </c>
      <c r="F72" s="160">
        <f>INDEX(Data[],MATCH($A72,Data[Dist],0),MATCH(F$6,Data[#Headers],0))</f>
        <v>116383</v>
      </c>
      <c r="G72" s="22">
        <f>INDEX(Data[],MATCH($A72,Data[Dist],0),MATCH(G$6,Data[#Headers],0))</f>
        <v>352638</v>
      </c>
      <c r="H72" s="22">
        <f>INDEX(Data[],MATCH($A72,Data[Dist],0),MATCH(H$6,Data[#Headers],0))-G72</f>
        <v>822825</v>
      </c>
      <c r="I72" s="25"/>
      <c r="J72" s="22">
        <f>INDEX(Notes!$I$2:$N$11,MATCH(Notes!$B$2,Notes!$I$2:$I$11,0),4)*$C72</f>
        <v>352638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117546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1773770</v>
      </c>
      <c r="E73" s="160">
        <f>INDEX(Data[],MATCH($A73,Data[Dist],0),MATCH(E$6,Data[#Headers],0))</f>
        <v>1773770</v>
      </c>
      <c r="F73" s="160">
        <f>INDEX(Data[],MATCH($A73,Data[Dist],0),MATCH(F$6,Data[#Headers],0))</f>
        <v>1773770</v>
      </c>
      <c r="G73" s="22">
        <f>INDEX(Data[],MATCH($A73,Data[Dist],0),MATCH(G$6,Data[#Headers],0))</f>
        <v>5354541</v>
      </c>
      <c r="H73" s="22">
        <f>INDEX(Data[],MATCH($A73,Data[Dist],0),MATCH(H$6,Data[#Headers],0))-G73</f>
        <v>12493925</v>
      </c>
      <c r="I73" s="25"/>
      <c r="J73" s="22">
        <f>INDEX(Notes!$I$2:$N$11,MATCH(Notes!$B$2,Notes!$I$2:$I$11,0),4)*$C73</f>
        <v>5354541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1784847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553898</v>
      </c>
      <c r="E74" s="160">
        <f>INDEX(Data[],MATCH($A74,Data[Dist],0),MATCH(E$6,Data[#Headers],0))</f>
        <v>553898</v>
      </c>
      <c r="F74" s="160">
        <f>INDEX(Data[],MATCH($A74,Data[Dist],0),MATCH(F$6,Data[#Headers],0))</f>
        <v>553896</v>
      </c>
      <c r="G74" s="22">
        <f>INDEX(Data[],MATCH($A74,Data[Dist],0),MATCH(G$6,Data[#Headers],0))</f>
        <v>1675794</v>
      </c>
      <c r="H74" s="22">
        <f>INDEX(Data[],MATCH($A74,Data[Dist],0),MATCH(H$6,Data[#Headers],0))-G74</f>
        <v>3910182</v>
      </c>
      <c r="I74" s="25"/>
      <c r="J74" s="22">
        <f>INDEX(Notes!$I$2:$N$11,MATCH(Notes!$B$2,Notes!$I$2:$I$11,0),4)*$C74</f>
        <v>1675794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558598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3001028</v>
      </c>
      <c r="E75" s="160">
        <f>INDEX(Data[],MATCH($A75,Data[Dist],0),MATCH(E$6,Data[#Headers],0))</f>
        <v>3001029</v>
      </c>
      <c r="F75" s="160">
        <f>INDEX(Data[],MATCH($A75,Data[Dist],0),MATCH(F$6,Data[#Headers],0))</f>
        <v>3001027</v>
      </c>
      <c r="G75" s="22">
        <f>INDEX(Data[],MATCH($A75,Data[Dist],0),MATCH(G$6,Data[#Headers],0))</f>
        <v>9045990</v>
      </c>
      <c r="H75" s="22">
        <f>INDEX(Data[],MATCH($A75,Data[Dist],0),MATCH(H$6,Data[#Headers],0))-G75</f>
        <v>21107307</v>
      </c>
      <c r="I75" s="25"/>
      <c r="J75" s="22">
        <f>INDEX(Notes!$I$2:$N$11,MATCH(Notes!$B$2,Notes!$I$2:$I$11,0),4)*$C75</f>
        <v>9045990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3015330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502718</v>
      </c>
      <c r="E76" s="160">
        <f>INDEX(Data[],MATCH($A76,Data[Dist],0),MATCH(E$6,Data[#Headers],0))</f>
        <v>502718</v>
      </c>
      <c r="F76" s="160">
        <f>INDEX(Data[],MATCH($A76,Data[Dist],0),MATCH(F$6,Data[#Headers],0))</f>
        <v>502716</v>
      </c>
      <c r="G76" s="22">
        <f>INDEX(Data[],MATCH($A76,Data[Dist],0),MATCH(G$6,Data[#Headers],0))</f>
        <v>1516782</v>
      </c>
      <c r="H76" s="22">
        <f>INDEX(Data[],MATCH($A76,Data[Dist],0),MATCH(H$6,Data[#Headers],0))-G76</f>
        <v>3539157</v>
      </c>
      <c r="I76" s="25"/>
      <c r="J76" s="22">
        <f>INDEX(Notes!$I$2:$N$11,MATCH(Notes!$B$2,Notes!$I$2:$I$11,0),4)*$C76</f>
        <v>1516782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505594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3210293</v>
      </c>
      <c r="E77" s="160">
        <f>INDEX(Data[],MATCH($A77,Data[Dist],0),MATCH(E$6,Data[#Headers],0))</f>
        <v>3210293</v>
      </c>
      <c r="F77" s="160">
        <f>INDEX(Data[],MATCH($A77,Data[Dist],0),MATCH(F$6,Data[#Headers],0))</f>
        <v>3210294</v>
      </c>
      <c r="G77" s="22">
        <f>INDEX(Data[],MATCH($A77,Data[Dist],0),MATCH(G$6,Data[#Headers],0))</f>
        <v>9691818</v>
      </c>
      <c r="H77" s="22">
        <f>INDEX(Data[],MATCH($A77,Data[Dist],0),MATCH(H$6,Data[#Headers],0))-G77</f>
        <v>22614242</v>
      </c>
      <c r="I77" s="25"/>
      <c r="J77" s="22">
        <f>INDEX(Notes!$I$2:$N$11,MATCH(Notes!$B$2,Notes!$I$2:$I$11,0),4)*$C77</f>
        <v>9691818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3230606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305414</v>
      </c>
      <c r="E78" s="160">
        <f>INDEX(Data[],MATCH($A78,Data[Dist],0),MATCH(E$6,Data[#Headers],0))</f>
        <v>305415</v>
      </c>
      <c r="F78" s="160">
        <f>INDEX(Data[],MATCH($A78,Data[Dist],0),MATCH(F$6,Data[#Headers],0))</f>
        <v>305413</v>
      </c>
      <c r="G78" s="22">
        <f>INDEX(Data[],MATCH($A78,Data[Dist],0),MATCH(G$6,Data[#Headers],0))</f>
        <v>921780</v>
      </c>
      <c r="H78" s="22">
        <f>INDEX(Data[],MATCH($A78,Data[Dist],0),MATCH(H$6,Data[#Headers],0))-G78</f>
        <v>2150815</v>
      </c>
      <c r="I78" s="25"/>
      <c r="J78" s="22">
        <f>INDEX(Notes!$I$2:$N$11,MATCH(Notes!$B$2,Notes!$I$2:$I$11,0),4)*$C78</f>
        <v>921780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307260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247547</v>
      </c>
      <c r="E79" s="160">
        <f>INDEX(Data[],MATCH($A79,Data[Dist],0),MATCH(E$6,Data[#Headers],0))</f>
        <v>247547</v>
      </c>
      <c r="F79" s="160">
        <f>INDEX(Data[],MATCH($A79,Data[Dist],0),MATCH(F$6,Data[#Headers],0))</f>
        <v>247545</v>
      </c>
      <c r="G79" s="22">
        <f>INDEX(Data[],MATCH($A79,Data[Dist],0),MATCH(G$6,Data[#Headers],0))</f>
        <v>748365</v>
      </c>
      <c r="H79" s="22">
        <f>INDEX(Data[],MATCH($A79,Data[Dist],0),MATCH(H$6,Data[#Headers],0))-G79</f>
        <v>1746184</v>
      </c>
      <c r="I79" s="25"/>
      <c r="J79" s="22">
        <f>INDEX(Notes!$I$2:$N$11,MATCH(Notes!$B$2,Notes!$I$2:$I$11,0),4)*$C79</f>
        <v>748365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249455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558231</v>
      </c>
      <c r="E80" s="160">
        <f>INDEX(Data[],MATCH($A80,Data[Dist],0),MATCH(E$6,Data[#Headers],0))</f>
        <v>558230</v>
      </c>
      <c r="F80" s="160">
        <f>INDEX(Data[],MATCH($A80,Data[Dist],0),MATCH(F$6,Data[#Headers],0))</f>
        <v>558231</v>
      </c>
      <c r="G80" s="22">
        <f>INDEX(Data[],MATCH($A80,Data[Dist],0),MATCH(G$6,Data[#Headers],0))</f>
        <v>1683678</v>
      </c>
      <c r="H80" s="22">
        <f>INDEX(Data[],MATCH($A80,Data[Dist],0),MATCH(H$6,Data[#Headers],0))-G80</f>
        <v>3928586</v>
      </c>
      <c r="I80" s="25"/>
      <c r="J80" s="22">
        <f>INDEX(Notes!$I$2:$N$11,MATCH(Notes!$B$2,Notes!$I$2:$I$11,0),4)*$C80</f>
        <v>1683678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561226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277824</v>
      </c>
      <c r="E81" s="160">
        <f>INDEX(Data[],MATCH($A81,Data[Dist],0),MATCH(E$6,Data[#Headers],0))</f>
        <v>277824</v>
      </c>
      <c r="F81" s="160">
        <f>INDEX(Data[],MATCH($A81,Data[Dist],0),MATCH(F$6,Data[#Headers],0))</f>
        <v>277825</v>
      </c>
      <c r="G81" s="22">
        <f>INDEX(Data[],MATCH($A81,Data[Dist],0),MATCH(G$6,Data[#Headers],0))</f>
        <v>838545</v>
      </c>
      <c r="H81" s="22">
        <f>INDEX(Data[],MATCH($A81,Data[Dist],0),MATCH(H$6,Data[#Headers],0))-G81</f>
        <v>1956603</v>
      </c>
      <c r="I81" s="25"/>
      <c r="J81" s="22">
        <f>INDEX(Notes!$I$2:$N$11,MATCH(Notes!$B$2,Notes!$I$2:$I$11,0),4)*$C81</f>
        <v>838545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279515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216834</v>
      </c>
      <c r="E82" s="160">
        <f>INDEX(Data[],MATCH($A82,Data[Dist],0),MATCH(E$6,Data[#Headers],0))</f>
        <v>216834</v>
      </c>
      <c r="F82" s="160">
        <f>INDEX(Data[],MATCH($A82,Data[Dist],0),MATCH(F$6,Data[#Headers],0))</f>
        <v>216833</v>
      </c>
      <c r="G82" s="22">
        <f>INDEX(Data[],MATCH($A82,Data[Dist],0),MATCH(G$6,Data[#Headers],0))</f>
        <v>655398</v>
      </c>
      <c r="H82" s="22">
        <f>INDEX(Data[],MATCH($A82,Data[Dist],0),MATCH(H$6,Data[#Headers],0))-G82</f>
        <v>1529265</v>
      </c>
      <c r="I82" s="25"/>
      <c r="J82" s="22">
        <f>INDEX(Notes!$I$2:$N$11,MATCH(Notes!$B$2,Notes!$I$2:$I$11,0),4)*$C82</f>
        <v>655398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218466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7176566</v>
      </c>
      <c r="E83" s="160">
        <f>INDEX(Data[],MATCH($A83,Data[Dist],0),MATCH(E$6,Data[#Headers],0))</f>
        <v>7176566</v>
      </c>
      <c r="F83" s="160">
        <f>INDEX(Data[],MATCH($A83,Data[Dist],0),MATCH(F$6,Data[#Headers],0))</f>
        <v>7176564</v>
      </c>
      <c r="G83" s="22">
        <f>INDEX(Data[],MATCH($A83,Data[Dist],0),MATCH(G$6,Data[#Headers],0))</f>
        <v>21632886</v>
      </c>
      <c r="H83" s="22">
        <f>INDEX(Data[],MATCH($A83,Data[Dist],0),MATCH(H$6,Data[#Headers],0))-G83</f>
        <v>50476729</v>
      </c>
      <c r="I83" s="25"/>
      <c r="J83" s="22">
        <f>INDEX(Notes!$I$2:$N$11,MATCH(Notes!$B$2,Notes!$I$2:$I$11,0),4)*$C83</f>
        <v>21632886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7210962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992108</v>
      </c>
      <c r="E84" s="160">
        <f>INDEX(Data[],MATCH($A84,Data[Dist],0),MATCH(E$6,Data[#Headers],0))</f>
        <v>992108</v>
      </c>
      <c r="F84" s="160">
        <f>INDEX(Data[],MATCH($A84,Data[Dist],0),MATCH(F$6,Data[#Headers],0))</f>
        <v>992109</v>
      </c>
      <c r="G84" s="22">
        <f>INDEX(Data[],MATCH($A84,Data[Dist],0),MATCH(G$6,Data[#Headers],0))</f>
        <v>2992977</v>
      </c>
      <c r="H84" s="22">
        <f>INDEX(Data[],MATCH($A84,Data[Dist],0),MATCH(H$6,Data[#Headers],0))-G84</f>
        <v>6983610</v>
      </c>
      <c r="I84" s="25"/>
      <c r="J84" s="22">
        <f>INDEX(Notes!$I$2:$N$11,MATCH(Notes!$B$2,Notes!$I$2:$I$11,0),4)*$C84</f>
        <v>2992977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997659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2247564</v>
      </c>
      <c r="E85" s="160">
        <f>INDEX(Data[],MATCH($A85,Data[Dist],0),MATCH(E$6,Data[#Headers],0))</f>
        <v>2247563</v>
      </c>
      <c r="F85" s="160">
        <f>INDEX(Data[],MATCH($A85,Data[Dist],0),MATCH(F$6,Data[#Headers],0))</f>
        <v>2247564</v>
      </c>
      <c r="G85" s="22">
        <f>INDEX(Data[],MATCH($A85,Data[Dist],0),MATCH(G$6,Data[#Headers],0))</f>
        <v>6783000</v>
      </c>
      <c r="H85" s="22">
        <f>INDEX(Data[],MATCH($A85,Data[Dist],0),MATCH(H$6,Data[#Headers],0))-G85</f>
        <v>15827003</v>
      </c>
      <c r="I85" s="25"/>
      <c r="J85" s="22">
        <f>INDEX(Notes!$I$2:$N$11,MATCH(Notes!$B$2,Notes!$I$2:$I$11,0),4)*$C85</f>
        <v>6783000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2261000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319399</v>
      </c>
      <c r="E86" s="160">
        <f>INDEX(Data[],MATCH($A86,Data[Dist],0),MATCH(E$6,Data[#Headers],0))</f>
        <v>319400</v>
      </c>
      <c r="F86" s="160">
        <f>INDEX(Data[],MATCH($A86,Data[Dist],0),MATCH(F$6,Data[#Headers],0))</f>
        <v>319398</v>
      </c>
      <c r="G86" s="22">
        <f>INDEX(Data[],MATCH($A86,Data[Dist],0),MATCH(G$6,Data[#Headers],0))</f>
        <v>963768</v>
      </c>
      <c r="H86" s="22">
        <f>INDEX(Data[],MATCH($A86,Data[Dist],0),MATCH(H$6,Data[#Headers],0))-G86</f>
        <v>2248790</v>
      </c>
      <c r="I86" s="25"/>
      <c r="J86" s="22">
        <f>INDEX(Notes!$I$2:$N$11,MATCH(Notes!$B$2,Notes!$I$2:$I$11,0),4)*$C86</f>
        <v>963768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321256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10502980</v>
      </c>
      <c r="E87" s="160">
        <f>INDEX(Data[],MATCH($A87,Data[Dist],0),MATCH(E$6,Data[#Headers],0))</f>
        <v>10502980</v>
      </c>
      <c r="F87" s="160">
        <f>INDEX(Data[],MATCH($A87,Data[Dist],0),MATCH(F$6,Data[#Headers],0))</f>
        <v>10502979</v>
      </c>
      <c r="G87" s="22">
        <f>INDEX(Data[],MATCH($A87,Data[Dist],0),MATCH(G$6,Data[#Headers],0))</f>
        <v>31680117</v>
      </c>
      <c r="H87" s="22">
        <f>INDEX(Data[],MATCH($A87,Data[Dist],0),MATCH(H$6,Data[#Headers],0))-G87</f>
        <v>73920268</v>
      </c>
      <c r="I87" s="25"/>
      <c r="J87" s="22">
        <f>INDEX(Notes!$I$2:$N$11,MATCH(Notes!$B$2,Notes!$I$2:$I$11,0),4)*$C87</f>
        <v>31680117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10560039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784840</v>
      </c>
      <c r="E88" s="160">
        <f>INDEX(Data[],MATCH($A88,Data[Dist],0),MATCH(E$6,Data[#Headers],0))</f>
        <v>784840</v>
      </c>
      <c r="F88" s="160">
        <f>INDEX(Data[],MATCH($A88,Data[Dist],0),MATCH(F$6,Data[#Headers],0))</f>
        <v>784840</v>
      </c>
      <c r="G88" s="22">
        <f>INDEX(Data[],MATCH($A88,Data[Dist],0),MATCH(G$6,Data[#Headers],0))</f>
        <v>2368563</v>
      </c>
      <c r="H88" s="22">
        <f>INDEX(Data[],MATCH($A88,Data[Dist],0),MATCH(H$6,Data[#Headers],0))-G88</f>
        <v>5526650</v>
      </c>
      <c r="I88" s="25"/>
      <c r="J88" s="22">
        <f>INDEX(Notes!$I$2:$N$11,MATCH(Notes!$B$2,Notes!$I$2:$I$11,0),4)*$C88</f>
        <v>2368563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789521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889644</v>
      </c>
      <c r="E89" s="160">
        <f>INDEX(Data[],MATCH($A89,Data[Dist],0),MATCH(E$6,Data[#Headers],0))</f>
        <v>889644</v>
      </c>
      <c r="F89" s="160">
        <f>INDEX(Data[],MATCH($A89,Data[Dist],0),MATCH(F$6,Data[#Headers],0))</f>
        <v>889645</v>
      </c>
      <c r="G89" s="22">
        <f>INDEX(Data[],MATCH($A89,Data[Dist],0),MATCH(G$6,Data[#Headers],0))</f>
        <v>2687109</v>
      </c>
      <c r="H89" s="22">
        <f>INDEX(Data[],MATCH($A89,Data[Dist],0),MATCH(H$6,Data[#Headers],0))-G89</f>
        <v>6269923</v>
      </c>
      <c r="I89" s="25"/>
      <c r="J89" s="22">
        <f>INDEX(Notes!$I$2:$N$11,MATCH(Notes!$B$2,Notes!$I$2:$I$11,0),4)*$C89</f>
        <v>2687109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895703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128661</v>
      </c>
      <c r="E90" s="160">
        <f>INDEX(Data[],MATCH($A90,Data[Dist],0),MATCH(E$6,Data[#Headers],0))</f>
        <v>128660</v>
      </c>
      <c r="F90" s="160">
        <f>INDEX(Data[],MATCH($A90,Data[Dist],0),MATCH(F$6,Data[#Headers],0))</f>
        <v>128661</v>
      </c>
      <c r="G90" s="22">
        <f>INDEX(Data[],MATCH($A90,Data[Dist],0),MATCH(G$6,Data[#Headers],0))</f>
        <v>388236</v>
      </c>
      <c r="H90" s="22">
        <f>INDEX(Data[],MATCH($A90,Data[Dist],0),MATCH(H$6,Data[#Headers],0))-G90</f>
        <v>905888</v>
      </c>
      <c r="I90" s="25"/>
      <c r="J90" s="22">
        <f>INDEX(Notes!$I$2:$N$11,MATCH(Notes!$B$2,Notes!$I$2:$I$11,0),4)*$C90</f>
        <v>388236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129412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1709948</v>
      </c>
      <c r="E91" s="160">
        <f>INDEX(Data[],MATCH($A91,Data[Dist],0),MATCH(E$6,Data[#Headers],0))</f>
        <v>1709948</v>
      </c>
      <c r="F91" s="160">
        <f>INDEX(Data[],MATCH($A91,Data[Dist],0),MATCH(F$6,Data[#Headers],0))</f>
        <v>1709947</v>
      </c>
      <c r="G91" s="22">
        <f>INDEX(Data[],MATCH($A91,Data[Dist],0),MATCH(G$6,Data[#Headers],0))</f>
        <v>5154129</v>
      </c>
      <c r="H91" s="22">
        <f>INDEX(Data[],MATCH($A91,Data[Dist],0),MATCH(H$6,Data[#Headers],0))-G91</f>
        <v>12026301</v>
      </c>
      <c r="I91" s="25"/>
      <c r="J91" s="22">
        <f>INDEX(Notes!$I$2:$N$11,MATCH(Notes!$B$2,Notes!$I$2:$I$11,0),4)*$C91</f>
        <v>5154129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1718043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622772</v>
      </c>
      <c r="E92" s="160">
        <f>INDEX(Data[],MATCH($A92,Data[Dist],0),MATCH(E$6,Data[#Headers],0))</f>
        <v>622772</v>
      </c>
      <c r="F92" s="160">
        <f>INDEX(Data[],MATCH($A92,Data[Dist],0),MATCH(F$6,Data[#Headers],0))</f>
        <v>622773</v>
      </c>
      <c r="G92" s="22">
        <f>INDEX(Data[],MATCH($A92,Data[Dist],0),MATCH(G$6,Data[#Headers],0))</f>
        <v>1878576</v>
      </c>
      <c r="H92" s="22">
        <f>INDEX(Data[],MATCH($A92,Data[Dist],0),MATCH(H$6,Data[#Headers],0))-G92</f>
        <v>4383339</v>
      </c>
      <c r="I92" s="25"/>
      <c r="J92" s="22">
        <f>INDEX(Notes!$I$2:$N$11,MATCH(Notes!$B$2,Notes!$I$2:$I$11,0),4)*$C92</f>
        <v>1878576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626192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25328588</v>
      </c>
      <c r="E93" s="160">
        <f>INDEX(Data[],MATCH($A93,Data[Dist],0),MATCH(E$6,Data[#Headers],0))</f>
        <v>25328589</v>
      </c>
      <c r="F93" s="160">
        <f>INDEX(Data[],MATCH($A93,Data[Dist],0),MATCH(F$6,Data[#Headers],0))</f>
        <v>25328587</v>
      </c>
      <c r="G93" s="22">
        <f>INDEX(Data[],MATCH($A93,Data[Dist],0),MATCH(G$6,Data[#Headers],0))</f>
        <v>76354227</v>
      </c>
      <c r="H93" s="22">
        <f>INDEX(Data[],MATCH($A93,Data[Dist],0),MATCH(H$6,Data[#Headers],0))-G93</f>
        <v>178159863</v>
      </c>
      <c r="I93" s="25"/>
      <c r="J93" s="22">
        <f>INDEX(Notes!$I$2:$N$11,MATCH(Notes!$B$2,Notes!$I$2:$I$11,0),4)*$C93</f>
        <v>76354227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25451409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87479</v>
      </c>
      <c r="E94" s="160">
        <f>INDEX(Data[],MATCH($A94,Data[Dist],0),MATCH(E$6,Data[#Headers],0))</f>
        <v>87478</v>
      </c>
      <c r="F94" s="160">
        <f>INDEX(Data[],MATCH($A94,Data[Dist],0),MATCH(F$6,Data[#Headers],0))</f>
        <v>87479</v>
      </c>
      <c r="G94" s="22">
        <f>INDEX(Data[],MATCH($A94,Data[Dist],0),MATCH(G$6,Data[#Headers],0))</f>
        <v>263730</v>
      </c>
      <c r="H94" s="22">
        <f>INDEX(Data[],MATCH($A94,Data[Dist],0),MATCH(H$6,Data[#Headers],0))-G94</f>
        <v>615370</v>
      </c>
      <c r="I94" s="25"/>
      <c r="J94" s="22">
        <f>INDEX(Notes!$I$2:$N$11,MATCH(Notes!$B$2,Notes!$I$2:$I$11,0),4)*$C94</f>
        <v>263730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87910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605001</v>
      </c>
      <c r="E95" s="160">
        <f>INDEX(Data[],MATCH($A95,Data[Dist],0),MATCH(E$6,Data[#Headers],0))</f>
        <v>605001</v>
      </c>
      <c r="F95" s="160">
        <f>INDEX(Data[],MATCH($A95,Data[Dist],0),MATCH(F$6,Data[#Headers],0))</f>
        <v>605002</v>
      </c>
      <c r="G95" s="22">
        <f>INDEX(Data[],MATCH($A95,Data[Dist],0),MATCH(G$6,Data[#Headers],0))</f>
        <v>1825404</v>
      </c>
      <c r="H95" s="22">
        <f>INDEX(Data[],MATCH($A95,Data[Dist],0),MATCH(H$6,Data[#Headers],0))-G95</f>
        <v>4259276</v>
      </c>
      <c r="I95" s="25"/>
      <c r="J95" s="22">
        <f>INDEX(Notes!$I$2:$N$11,MATCH(Notes!$B$2,Notes!$I$2:$I$11,0),4)*$C95</f>
        <v>1825404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608468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7206965</v>
      </c>
      <c r="E96" s="160">
        <f>INDEX(Data[],MATCH($A96,Data[Dist],0),MATCH(E$6,Data[#Headers],0))</f>
        <v>7206965</v>
      </c>
      <c r="F96" s="160">
        <f>INDEX(Data[],MATCH($A96,Data[Dist],0),MATCH(F$6,Data[#Headers],0))</f>
        <v>7206965</v>
      </c>
      <c r="G96" s="22">
        <f>INDEX(Data[],MATCH($A96,Data[Dist],0),MATCH(G$6,Data[#Headers],0))</f>
        <v>21741090</v>
      </c>
      <c r="H96" s="22">
        <f>INDEX(Data[],MATCH($A96,Data[Dist],0),MATCH(H$6,Data[#Headers],0))-G96</f>
        <v>50729213</v>
      </c>
      <c r="I96" s="25"/>
      <c r="J96" s="22">
        <f>INDEX(Notes!$I$2:$N$11,MATCH(Notes!$B$2,Notes!$I$2:$I$11,0),4)*$C96</f>
        <v>21741090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7247030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250480</v>
      </c>
      <c r="E97" s="160">
        <f>INDEX(Data[],MATCH($A97,Data[Dist],0),MATCH(E$6,Data[#Headers],0))</f>
        <v>250479</v>
      </c>
      <c r="F97" s="160">
        <f>INDEX(Data[],MATCH($A97,Data[Dist],0),MATCH(F$6,Data[#Headers],0))</f>
        <v>250480</v>
      </c>
      <c r="G97" s="22">
        <f>INDEX(Data[],MATCH($A97,Data[Dist],0),MATCH(G$6,Data[#Headers],0))</f>
        <v>755964</v>
      </c>
      <c r="H97" s="22">
        <f>INDEX(Data[],MATCH($A97,Data[Dist],0),MATCH(H$6,Data[#Headers],0))-G97</f>
        <v>1763917</v>
      </c>
      <c r="I97" s="25"/>
      <c r="J97" s="22">
        <f>INDEX(Notes!$I$2:$N$11,MATCH(Notes!$B$2,Notes!$I$2:$I$11,0),4)*$C97</f>
        <v>755964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251988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223760</v>
      </c>
      <c r="E98" s="160">
        <f>INDEX(Data[],MATCH($A98,Data[Dist],0),MATCH(E$6,Data[#Headers],0))</f>
        <v>223761</v>
      </c>
      <c r="F98" s="160">
        <f>INDEX(Data[],MATCH($A98,Data[Dist],0),MATCH(F$6,Data[#Headers],0))</f>
        <v>223759</v>
      </c>
      <c r="G98" s="22">
        <f>INDEX(Data[],MATCH($A98,Data[Dist],0),MATCH(G$6,Data[#Headers],0))</f>
        <v>675993</v>
      </c>
      <c r="H98" s="22">
        <f>INDEX(Data[],MATCH($A98,Data[Dist],0),MATCH(H$6,Data[#Headers],0))-G98</f>
        <v>1577316</v>
      </c>
      <c r="I98" s="25"/>
      <c r="J98" s="22">
        <f>INDEX(Notes!$I$2:$N$11,MATCH(Notes!$B$2,Notes!$I$2:$I$11,0),4)*$C98</f>
        <v>675993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225331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326544</v>
      </c>
      <c r="E99" s="160">
        <f>INDEX(Data[],MATCH($A99,Data[Dist],0),MATCH(E$6,Data[#Headers],0))</f>
        <v>326543</v>
      </c>
      <c r="F99" s="160">
        <f>INDEX(Data[],MATCH($A99,Data[Dist],0),MATCH(F$6,Data[#Headers],0))</f>
        <v>326544</v>
      </c>
      <c r="G99" s="22">
        <f>INDEX(Data[],MATCH($A99,Data[Dist],0),MATCH(G$6,Data[#Headers],0))</f>
        <v>985938</v>
      </c>
      <c r="H99" s="22">
        <f>INDEX(Data[],MATCH($A99,Data[Dist],0),MATCH(H$6,Data[#Headers],0))-G99</f>
        <v>2300520</v>
      </c>
      <c r="I99" s="25"/>
      <c r="J99" s="22">
        <f>INDEX(Notes!$I$2:$N$11,MATCH(Notes!$B$2,Notes!$I$2:$I$11,0),4)*$C99</f>
        <v>985938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328646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632619</v>
      </c>
      <c r="E100" s="160">
        <f>INDEX(Data[],MATCH($A100,Data[Dist],0),MATCH(E$6,Data[#Headers],0))</f>
        <v>632619</v>
      </c>
      <c r="F100" s="160">
        <f>INDEX(Data[],MATCH($A100,Data[Dist],0),MATCH(F$6,Data[#Headers],0))</f>
        <v>632617</v>
      </c>
      <c r="G100" s="22">
        <f>INDEX(Data[],MATCH($A100,Data[Dist],0),MATCH(G$6,Data[#Headers],0))</f>
        <v>1909653</v>
      </c>
      <c r="H100" s="22">
        <f>INDEX(Data[],MATCH($A100,Data[Dist],0),MATCH(H$6,Data[#Headers],0))-G100</f>
        <v>4455860</v>
      </c>
      <c r="I100" s="25"/>
      <c r="J100" s="22">
        <f>INDEX(Notes!$I$2:$N$11,MATCH(Notes!$B$2,Notes!$I$2:$I$11,0),4)*$C100</f>
        <v>1909653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636551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743768</v>
      </c>
      <c r="E101" s="160">
        <f>INDEX(Data[],MATCH($A101,Data[Dist],0),MATCH(E$6,Data[#Headers],0))</f>
        <v>743767</v>
      </c>
      <c r="F101" s="160">
        <f>INDEX(Data[],MATCH($A101,Data[Dist],0),MATCH(F$6,Data[#Headers],0))</f>
        <v>743768</v>
      </c>
      <c r="G101" s="22">
        <f>INDEX(Data[],MATCH($A101,Data[Dist],0),MATCH(G$6,Data[#Headers],0))</f>
        <v>2242848</v>
      </c>
      <c r="H101" s="22">
        <f>INDEX(Data[],MATCH($A101,Data[Dist],0),MATCH(H$6,Data[#Headers],0))-G101</f>
        <v>5233309</v>
      </c>
      <c r="I101" s="25"/>
      <c r="J101" s="22">
        <f>INDEX(Notes!$I$2:$N$11,MATCH(Notes!$B$2,Notes!$I$2:$I$11,0),4)*$C101</f>
        <v>2242848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747616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379618</v>
      </c>
      <c r="E102" s="160">
        <f>INDEX(Data[],MATCH($A102,Data[Dist],0),MATCH(E$6,Data[#Headers],0))</f>
        <v>379618</v>
      </c>
      <c r="F102" s="160">
        <f>INDEX(Data[],MATCH($A102,Data[Dist],0),MATCH(F$6,Data[#Headers],0))</f>
        <v>379618</v>
      </c>
      <c r="G102" s="22">
        <f>INDEX(Data[],MATCH($A102,Data[Dist],0),MATCH(G$6,Data[#Headers],0))</f>
        <v>1145754</v>
      </c>
      <c r="H102" s="22">
        <f>INDEX(Data[],MATCH($A102,Data[Dist],0),MATCH(H$6,Data[#Headers],0))-G102</f>
        <v>2673422</v>
      </c>
      <c r="I102" s="25"/>
      <c r="J102" s="22">
        <f>INDEX(Notes!$I$2:$N$11,MATCH(Notes!$B$2,Notes!$I$2:$I$11,0),4)*$C102</f>
        <v>1145754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381918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380695</v>
      </c>
      <c r="E103" s="160">
        <f>INDEX(Data[],MATCH($A103,Data[Dist],0),MATCH(E$6,Data[#Headers],0))</f>
        <v>380696</v>
      </c>
      <c r="F103" s="160">
        <f>INDEX(Data[],MATCH($A103,Data[Dist],0),MATCH(F$6,Data[#Headers],0))</f>
        <v>380694</v>
      </c>
      <c r="G103" s="22">
        <f>INDEX(Data[],MATCH($A103,Data[Dist],0),MATCH(G$6,Data[#Headers],0))</f>
        <v>1148646</v>
      </c>
      <c r="H103" s="22">
        <f>INDEX(Data[],MATCH($A103,Data[Dist],0),MATCH(H$6,Data[#Headers],0))-G103</f>
        <v>2680178</v>
      </c>
      <c r="I103" s="25"/>
      <c r="J103" s="22">
        <f>INDEX(Notes!$I$2:$N$11,MATCH(Notes!$B$2,Notes!$I$2:$I$11,0),4)*$C103</f>
        <v>1148646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382882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373872</v>
      </c>
      <c r="E104" s="160">
        <f>INDEX(Data[],MATCH($A104,Data[Dist],0),MATCH(E$6,Data[#Headers],0))</f>
        <v>373873</v>
      </c>
      <c r="F104" s="160">
        <f>INDEX(Data[],MATCH($A104,Data[Dist],0),MATCH(F$6,Data[#Headers],0))</f>
        <v>373871</v>
      </c>
      <c r="G104" s="22">
        <f>INDEX(Data[],MATCH($A104,Data[Dist],0),MATCH(G$6,Data[#Headers],0))</f>
        <v>1128255</v>
      </c>
      <c r="H104" s="22">
        <f>INDEX(Data[],MATCH($A104,Data[Dist],0),MATCH(H$6,Data[#Headers],0))-G104</f>
        <v>2632595</v>
      </c>
      <c r="I104" s="25"/>
      <c r="J104" s="22">
        <f>INDEX(Notes!$I$2:$N$11,MATCH(Notes!$B$2,Notes!$I$2:$I$11,0),4)*$C104</f>
        <v>1128255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376085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356798</v>
      </c>
      <c r="E105" s="160">
        <f>INDEX(Data[],MATCH($A105,Data[Dist],0),MATCH(E$6,Data[#Headers],0))</f>
        <v>356798</v>
      </c>
      <c r="F105" s="160">
        <f>INDEX(Data[],MATCH($A105,Data[Dist],0),MATCH(F$6,Data[#Headers],0))</f>
        <v>356799</v>
      </c>
      <c r="G105" s="22">
        <f>INDEX(Data[],MATCH($A105,Data[Dist],0),MATCH(G$6,Data[#Headers],0))</f>
        <v>1076121</v>
      </c>
      <c r="H105" s="22">
        <f>INDEX(Data[],MATCH($A105,Data[Dist],0),MATCH(H$6,Data[#Headers],0))-G105</f>
        <v>2510945</v>
      </c>
      <c r="I105" s="25"/>
      <c r="J105" s="22">
        <f>INDEX(Notes!$I$2:$N$11,MATCH(Notes!$B$2,Notes!$I$2:$I$11,0),4)*$C105</f>
        <v>1076121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358707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190807</v>
      </c>
      <c r="E106" s="160">
        <f>INDEX(Data[],MATCH($A106,Data[Dist],0),MATCH(E$6,Data[#Headers],0))</f>
        <v>190806</v>
      </c>
      <c r="F106" s="160">
        <f>INDEX(Data[],MATCH($A106,Data[Dist],0),MATCH(F$6,Data[#Headers],0))</f>
        <v>190807</v>
      </c>
      <c r="G106" s="22">
        <f>INDEX(Data[],MATCH($A106,Data[Dist],0),MATCH(G$6,Data[#Headers],0))</f>
        <v>576342</v>
      </c>
      <c r="H106" s="22">
        <f>INDEX(Data[],MATCH($A106,Data[Dist],0),MATCH(H$6,Data[#Headers],0))-G106</f>
        <v>1344799</v>
      </c>
      <c r="I106" s="25"/>
      <c r="J106" s="22">
        <f>INDEX(Notes!$I$2:$N$11,MATCH(Notes!$B$2,Notes!$I$2:$I$11,0),4)*$C106</f>
        <v>576342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192114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205323</v>
      </c>
      <c r="E107" s="160">
        <f>INDEX(Data[],MATCH($A107,Data[Dist],0),MATCH(E$6,Data[#Headers],0))</f>
        <v>205324</v>
      </c>
      <c r="F107" s="160">
        <f>INDEX(Data[],MATCH($A107,Data[Dist],0),MATCH(F$6,Data[#Headers],0))</f>
        <v>205322</v>
      </c>
      <c r="G107" s="22">
        <f>INDEX(Data[],MATCH($A107,Data[Dist],0),MATCH(G$6,Data[#Headers],0))</f>
        <v>620379</v>
      </c>
      <c r="H107" s="22">
        <f>INDEX(Data[],MATCH($A107,Data[Dist],0),MATCH(H$6,Data[#Headers],0))-G107</f>
        <v>1447550</v>
      </c>
      <c r="I107" s="25"/>
      <c r="J107" s="22">
        <f>INDEX(Notes!$I$2:$N$11,MATCH(Notes!$B$2,Notes!$I$2:$I$11,0),4)*$C107</f>
        <v>620379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206793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252910</v>
      </c>
      <c r="E108" s="160">
        <f>INDEX(Data[],MATCH($A108,Data[Dist],0),MATCH(E$6,Data[#Headers],0))</f>
        <v>252909</v>
      </c>
      <c r="F108" s="160">
        <f>INDEX(Data[],MATCH($A108,Data[Dist],0),MATCH(F$6,Data[#Headers],0))</f>
        <v>252910</v>
      </c>
      <c r="G108" s="22">
        <f>INDEX(Data[],MATCH($A108,Data[Dist],0),MATCH(G$6,Data[#Headers],0))</f>
        <v>763467</v>
      </c>
      <c r="H108" s="22">
        <f>INDEX(Data[],MATCH($A108,Data[Dist],0),MATCH(H$6,Data[#Headers],0))-G108</f>
        <v>1781424</v>
      </c>
      <c r="I108" s="25"/>
      <c r="J108" s="22">
        <f>INDEX(Notes!$I$2:$N$11,MATCH(Notes!$B$2,Notes!$I$2:$I$11,0),4)*$C108</f>
        <v>763467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254489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386353</v>
      </c>
      <c r="E109" s="160">
        <f>INDEX(Data[],MATCH($A109,Data[Dist],0),MATCH(E$6,Data[#Headers],0))</f>
        <v>386353</v>
      </c>
      <c r="F109" s="160">
        <f>INDEX(Data[],MATCH($A109,Data[Dist],0),MATCH(F$6,Data[#Headers],0))</f>
        <v>386354</v>
      </c>
      <c r="G109" s="22">
        <f>INDEX(Data[],MATCH($A109,Data[Dist],0),MATCH(G$6,Data[#Headers],0))</f>
        <v>1165377</v>
      </c>
      <c r="H109" s="22">
        <f>INDEX(Data[],MATCH($A109,Data[Dist],0),MATCH(H$6,Data[#Headers],0))-G109</f>
        <v>2719217</v>
      </c>
      <c r="I109" s="25"/>
      <c r="J109" s="22">
        <f>INDEX(Notes!$I$2:$N$11,MATCH(Notes!$B$2,Notes!$I$2:$I$11,0),4)*$C109</f>
        <v>1165377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388459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393950</v>
      </c>
      <c r="E110" s="160">
        <f>INDEX(Data[],MATCH($A110,Data[Dist],0),MATCH(E$6,Data[#Headers],0))</f>
        <v>393951</v>
      </c>
      <c r="F110" s="160">
        <f>INDEX(Data[],MATCH($A110,Data[Dist],0),MATCH(F$6,Data[#Headers],0))</f>
        <v>393949</v>
      </c>
      <c r="G110" s="22">
        <f>INDEX(Data[],MATCH($A110,Data[Dist],0),MATCH(G$6,Data[#Headers],0))</f>
        <v>1189566</v>
      </c>
      <c r="H110" s="22">
        <f>INDEX(Data[],MATCH($A110,Data[Dist],0),MATCH(H$6,Data[#Headers],0))-G110</f>
        <v>2775650</v>
      </c>
      <c r="I110" s="25"/>
      <c r="J110" s="22">
        <f>INDEX(Notes!$I$2:$N$11,MATCH(Notes!$B$2,Notes!$I$2:$I$11,0),4)*$C110</f>
        <v>1189566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396522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317179</v>
      </c>
      <c r="E111" s="160">
        <f>INDEX(Data[],MATCH($A111,Data[Dist],0),MATCH(E$6,Data[#Headers],0))</f>
        <v>317179</v>
      </c>
      <c r="F111" s="160">
        <f>INDEX(Data[],MATCH($A111,Data[Dist],0),MATCH(F$6,Data[#Headers],0))</f>
        <v>317179</v>
      </c>
      <c r="G111" s="22">
        <f>INDEX(Data[],MATCH($A111,Data[Dist],0),MATCH(G$6,Data[#Headers],0))</f>
        <v>957255</v>
      </c>
      <c r="H111" s="22">
        <f>INDEX(Data[],MATCH($A111,Data[Dist],0),MATCH(H$6,Data[#Headers],0))-G111</f>
        <v>2233594</v>
      </c>
      <c r="I111" s="25"/>
      <c r="J111" s="22">
        <f>INDEX(Notes!$I$2:$N$11,MATCH(Notes!$B$2,Notes!$I$2:$I$11,0),4)*$C111</f>
        <v>957255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319085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125054</v>
      </c>
      <c r="E112" s="160">
        <f>INDEX(Data[],MATCH($A112,Data[Dist],0),MATCH(E$6,Data[#Headers],0))</f>
        <v>125055</v>
      </c>
      <c r="F112" s="160">
        <f>INDEX(Data[],MATCH($A112,Data[Dist],0),MATCH(F$6,Data[#Headers],0))</f>
        <v>125053</v>
      </c>
      <c r="G112" s="22">
        <f>INDEX(Data[],MATCH($A112,Data[Dist],0),MATCH(G$6,Data[#Headers],0))</f>
        <v>377340</v>
      </c>
      <c r="H112" s="22">
        <f>INDEX(Data[],MATCH($A112,Data[Dist],0),MATCH(H$6,Data[#Headers],0))-G112</f>
        <v>880462</v>
      </c>
      <c r="I112" s="25"/>
      <c r="J112" s="22">
        <f>INDEX(Notes!$I$2:$N$11,MATCH(Notes!$B$2,Notes!$I$2:$I$11,0),4)*$C112</f>
        <v>377340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125780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858941</v>
      </c>
      <c r="E113" s="160">
        <f>INDEX(Data[],MATCH($A113,Data[Dist],0),MATCH(E$6,Data[#Headers],0))</f>
        <v>858940</v>
      </c>
      <c r="F113" s="160">
        <f>INDEX(Data[],MATCH($A113,Data[Dist],0),MATCH(F$6,Data[#Headers],0))</f>
        <v>858941</v>
      </c>
      <c r="G113" s="22">
        <f>INDEX(Data[],MATCH($A113,Data[Dist],0),MATCH(G$6,Data[#Headers],0))</f>
        <v>2591337</v>
      </c>
      <c r="H113" s="22">
        <f>INDEX(Data[],MATCH($A113,Data[Dist],0),MATCH(H$6,Data[#Headers],0))-G113</f>
        <v>6046451</v>
      </c>
      <c r="I113" s="25"/>
      <c r="J113" s="22">
        <f>INDEX(Notes!$I$2:$N$11,MATCH(Notes!$B$2,Notes!$I$2:$I$11,0),4)*$C113</f>
        <v>2591337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863779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243459</v>
      </c>
      <c r="E114" s="160">
        <f>INDEX(Data[],MATCH($A114,Data[Dist],0),MATCH(E$6,Data[#Headers],0))</f>
        <v>243459</v>
      </c>
      <c r="F114" s="160">
        <f>INDEX(Data[],MATCH($A114,Data[Dist],0),MATCH(F$6,Data[#Headers],0))</f>
        <v>243460</v>
      </c>
      <c r="G114" s="22">
        <f>INDEX(Data[],MATCH($A114,Data[Dist],0),MATCH(G$6,Data[#Headers],0))</f>
        <v>735213</v>
      </c>
      <c r="H114" s="22">
        <f>INDEX(Data[],MATCH($A114,Data[Dist],0),MATCH(H$6,Data[#Headers],0))-G114</f>
        <v>1715494</v>
      </c>
      <c r="I114" s="25"/>
      <c r="J114" s="22">
        <f>INDEX(Notes!$I$2:$N$11,MATCH(Notes!$B$2,Notes!$I$2:$I$11,0),4)*$C114</f>
        <v>735213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245071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989364</v>
      </c>
      <c r="E115" s="160">
        <f>INDEX(Data[],MATCH($A115,Data[Dist],0),MATCH(E$6,Data[#Headers],0))</f>
        <v>989364</v>
      </c>
      <c r="F115" s="160">
        <f>INDEX(Data[],MATCH($A115,Data[Dist],0),MATCH(F$6,Data[#Headers],0))</f>
        <v>989362</v>
      </c>
      <c r="G115" s="22">
        <f>INDEX(Data[],MATCH($A115,Data[Dist],0),MATCH(G$6,Data[#Headers],0))</f>
        <v>2987181</v>
      </c>
      <c r="H115" s="22">
        <f>INDEX(Data[],MATCH($A115,Data[Dist],0),MATCH(H$6,Data[#Headers],0))-G115</f>
        <v>6970090</v>
      </c>
      <c r="I115" s="25"/>
      <c r="J115" s="22">
        <f>INDEX(Notes!$I$2:$N$11,MATCH(Notes!$B$2,Notes!$I$2:$I$11,0),4)*$C115</f>
        <v>2987181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995727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709494</v>
      </c>
      <c r="E116" s="160">
        <f>INDEX(Data[],MATCH($A116,Data[Dist],0),MATCH(E$6,Data[#Headers],0))</f>
        <v>709494</v>
      </c>
      <c r="F116" s="160">
        <f>INDEX(Data[],MATCH($A116,Data[Dist],0),MATCH(F$6,Data[#Headers],0))</f>
        <v>709495</v>
      </c>
      <c r="G116" s="22">
        <f>INDEX(Data[],MATCH($A116,Data[Dist],0),MATCH(G$6,Data[#Headers],0))</f>
        <v>2141046</v>
      </c>
      <c r="H116" s="22">
        <f>INDEX(Data[],MATCH($A116,Data[Dist],0),MATCH(H$6,Data[#Headers],0))-G116</f>
        <v>4995778</v>
      </c>
      <c r="I116" s="25"/>
      <c r="J116" s="22">
        <f>INDEX(Notes!$I$2:$N$11,MATCH(Notes!$B$2,Notes!$I$2:$I$11,0),4)*$C116</f>
        <v>2141046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713682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2775053</v>
      </c>
      <c r="E117" s="160">
        <f>INDEX(Data[],MATCH($A117,Data[Dist],0),MATCH(E$6,Data[#Headers],0))</f>
        <v>2775052</v>
      </c>
      <c r="F117" s="160">
        <f>INDEX(Data[],MATCH($A117,Data[Dist],0),MATCH(F$6,Data[#Headers],0))</f>
        <v>2775053</v>
      </c>
      <c r="G117" s="22">
        <f>INDEX(Data[],MATCH($A117,Data[Dist],0),MATCH(G$6,Data[#Headers],0))</f>
        <v>8368578</v>
      </c>
      <c r="H117" s="22">
        <f>INDEX(Data[],MATCH($A117,Data[Dist],0),MATCH(H$6,Data[#Headers],0))-G117</f>
        <v>19526679</v>
      </c>
      <c r="I117" s="25"/>
      <c r="J117" s="22">
        <f>INDEX(Notes!$I$2:$N$11,MATCH(Notes!$B$2,Notes!$I$2:$I$11,0),4)*$C117</f>
        <v>8368578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2789526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1404494</v>
      </c>
      <c r="E118" s="160">
        <f>INDEX(Data[],MATCH($A118,Data[Dist],0),MATCH(E$6,Data[#Headers],0))</f>
        <v>1404494</v>
      </c>
      <c r="F118" s="160">
        <f>INDEX(Data[],MATCH($A118,Data[Dist],0),MATCH(F$6,Data[#Headers],0))</f>
        <v>1404494</v>
      </c>
      <c r="G118" s="22">
        <f>INDEX(Data[],MATCH($A118,Data[Dist],0),MATCH(G$6,Data[#Headers],0))</f>
        <v>4237788</v>
      </c>
      <c r="H118" s="22">
        <f>INDEX(Data[],MATCH($A118,Data[Dist],0),MATCH(H$6,Data[#Headers],0))-G118</f>
        <v>9888169</v>
      </c>
      <c r="I118" s="25"/>
      <c r="J118" s="22">
        <f>INDEX(Notes!$I$2:$N$11,MATCH(Notes!$B$2,Notes!$I$2:$I$11,0),4)*$C118</f>
        <v>4237788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1412596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293575</v>
      </c>
      <c r="E119" s="160">
        <f>INDEX(Data[],MATCH($A119,Data[Dist],0),MATCH(E$6,Data[#Headers],0))</f>
        <v>293574</v>
      </c>
      <c r="F119" s="160">
        <f>INDEX(Data[],MATCH($A119,Data[Dist],0),MATCH(F$6,Data[#Headers],0))</f>
        <v>293575</v>
      </c>
      <c r="G119" s="22">
        <f>INDEX(Data[],MATCH($A119,Data[Dist],0),MATCH(G$6,Data[#Headers],0))</f>
        <v>885900</v>
      </c>
      <c r="H119" s="22">
        <f>INDEX(Data[],MATCH($A119,Data[Dist],0),MATCH(H$6,Data[#Headers],0))-G119</f>
        <v>2067104</v>
      </c>
      <c r="I119" s="25"/>
      <c r="J119" s="22">
        <f>INDEX(Notes!$I$2:$N$11,MATCH(Notes!$B$2,Notes!$I$2:$I$11,0),4)*$C119</f>
        <v>885900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295300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262275</v>
      </c>
      <c r="E120" s="160">
        <f>INDEX(Data[],MATCH($A120,Data[Dist],0),MATCH(E$6,Data[#Headers],0))</f>
        <v>262275</v>
      </c>
      <c r="F120" s="160">
        <f>INDEX(Data[],MATCH($A120,Data[Dist],0),MATCH(F$6,Data[#Headers],0))</f>
        <v>262274</v>
      </c>
      <c r="G120" s="22">
        <f>INDEX(Data[],MATCH($A120,Data[Dist],0),MATCH(G$6,Data[#Headers],0))</f>
        <v>792432</v>
      </c>
      <c r="H120" s="22">
        <f>INDEX(Data[],MATCH($A120,Data[Dist],0),MATCH(H$6,Data[#Headers],0))-G120</f>
        <v>1849005</v>
      </c>
      <c r="I120" s="25"/>
      <c r="J120" s="22">
        <f>INDEX(Notes!$I$2:$N$11,MATCH(Notes!$B$2,Notes!$I$2:$I$11,0),4)*$C120</f>
        <v>792432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264144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403463</v>
      </c>
      <c r="E121" s="160">
        <f>INDEX(Data[],MATCH($A121,Data[Dist],0),MATCH(E$6,Data[#Headers],0))</f>
        <v>403463</v>
      </c>
      <c r="F121" s="160">
        <f>INDEX(Data[],MATCH($A121,Data[Dist],0),MATCH(F$6,Data[#Headers],0))</f>
        <v>403462</v>
      </c>
      <c r="G121" s="22">
        <f>INDEX(Data[],MATCH($A121,Data[Dist],0),MATCH(G$6,Data[#Headers],0))</f>
        <v>1220322</v>
      </c>
      <c r="H121" s="22">
        <f>INDEX(Data[],MATCH($A121,Data[Dist],0),MATCH(H$6,Data[#Headers],0))-G121</f>
        <v>2847418</v>
      </c>
      <c r="I121" s="25"/>
      <c r="J121" s="22">
        <f>INDEX(Notes!$I$2:$N$11,MATCH(Notes!$B$2,Notes!$I$2:$I$11,0),4)*$C121</f>
        <v>1220322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406774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270142</v>
      </c>
      <c r="E122" s="160">
        <f>INDEX(Data[],MATCH($A122,Data[Dist],0),MATCH(E$6,Data[#Headers],0))</f>
        <v>270142</v>
      </c>
      <c r="F122" s="160">
        <f>INDEX(Data[],MATCH($A122,Data[Dist],0),MATCH(F$6,Data[#Headers],0))</f>
        <v>270141</v>
      </c>
      <c r="G122" s="22">
        <f>INDEX(Data[],MATCH($A122,Data[Dist],0),MATCH(G$6,Data[#Headers],0))</f>
        <v>815838</v>
      </c>
      <c r="H122" s="22">
        <f>INDEX(Data[],MATCH($A122,Data[Dist],0),MATCH(H$6,Data[#Headers],0))-G122</f>
        <v>1903621</v>
      </c>
      <c r="I122" s="25"/>
      <c r="J122" s="22">
        <f>INDEX(Notes!$I$2:$N$11,MATCH(Notes!$B$2,Notes!$I$2:$I$11,0),4)*$C122</f>
        <v>815838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271946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942356</v>
      </c>
      <c r="E123" s="160">
        <f>INDEX(Data[],MATCH($A123,Data[Dist],0),MATCH(E$6,Data[#Headers],0))</f>
        <v>942356</v>
      </c>
      <c r="F123" s="160">
        <f>INDEX(Data[],MATCH($A123,Data[Dist],0),MATCH(F$6,Data[#Headers],0))</f>
        <v>942354</v>
      </c>
      <c r="G123" s="22">
        <f>INDEX(Data[],MATCH($A123,Data[Dist],0),MATCH(G$6,Data[#Headers],0))</f>
        <v>2845629</v>
      </c>
      <c r="H123" s="22">
        <f>INDEX(Data[],MATCH($A123,Data[Dist],0),MATCH(H$6,Data[#Headers],0))-G123</f>
        <v>6639797</v>
      </c>
      <c r="I123" s="25"/>
      <c r="J123" s="22">
        <f>INDEX(Notes!$I$2:$N$11,MATCH(Notes!$B$2,Notes!$I$2:$I$11,0),4)*$C123</f>
        <v>2845629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948543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100658</v>
      </c>
      <c r="E124" s="160">
        <f>INDEX(Data[],MATCH($A124,Data[Dist],0),MATCH(E$6,Data[#Headers],0))</f>
        <v>100658</v>
      </c>
      <c r="F124" s="160">
        <f>INDEX(Data[],MATCH($A124,Data[Dist],0),MATCH(F$6,Data[#Headers],0))</f>
        <v>100658</v>
      </c>
      <c r="G124" s="22">
        <f>INDEX(Data[],MATCH($A124,Data[Dist],0),MATCH(G$6,Data[#Headers],0))</f>
        <v>303924</v>
      </c>
      <c r="H124" s="22">
        <f>INDEX(Data[],MATCH($A124,Data[Dist],0),MATCH(H$6,Data[#Headers],0))-G124</f>
        <v>709152</v>
      </c>
      <c r="I124" s="25"/>
      <c r="J124" s="22">
        <f>INDEX(Notes!$I$2:$N$11,MATCH(Notes!$B$2,Notes!$I$2:$I$11,0),4)*$C124</f>
        <v>303924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101308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376015</v>
      </c>
      <c r="E125" s="160">
        <f>INDEX(Data[],MATCH($A125,Data[Dist],0),MATCH(E$6,Data[#Headers],0))</f>
        <v>376014</v>
      </c>
      <c r="F125" s="160">
        <f>INDEX(Data[],MATCH($A125,Data[Dist],0),MATCH(F$6,Data[#Headers],0))</f>
        <v>376015</v>
      </c>
      <c r="G125" s="22">
        <f>INDEX(Data[],MATCH($A125,Data[Dist],0),MATCH(G$6,Data[#Headers],0))</f>
        <v>1135368</v>
      </c>
      <c r="H125" s="22">
        <f>INDEX(Data[],MATCH($A125,Data[Dist],0),MATCH(H$6,Data[#Headers],0))-G125</f>
        <v>2649194</v>
      </c>
      <c r="I125" s="25"/>
      <c r="J125" s="22">
        <f>INDEX(Notes!$I$2:$N$11,MATCH(Notes!$B$2,Notes!$I$2:$I$11,0),4)*$C125</f>
        <v>1135368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378456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1290517</v>
      </c>
      <c r="E126" s="160">
        <f>INDEX(Data[],MATCH($A126,Data[Dist],0),MATCH(E$6,Data[#Headers],0))</f>
        <v>1290517</v>
      </c>
      <c r="F126" s="160">
        <f>INDEX(Data[],MATCH($A126,Data[Dist],0),MATCH(F$6,Data[#Headers],0))</f>
        <v>1290518</v>
      </c>
      <c r="G126" s="22">
        <f>INDEX(Data[],MATCH($A126,Data[Dist],0),MATCH(G$6,Data[#Headers],0))</f>
        <v>3894513</v>
      </c>
      <c r="H126" s="22">
        <f>INDEX(Data[],MATCH($A126,Data[Dist],0),MATCH(H$6,Data[#Headers],0))-G126</f>
        <v>9087201</v>
      </c>
      <c r="I126" s="25"/>
      <c r="J126" s="22">
        <f>INDEX(Notes!$I$2:$N$11,MATCH(Notes!$B$2,Notes!$I$2:$I$11,0),4)*$C126</f>
        <v>3894513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1298171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154273</v>
      </c>
      <c r="E127" s="160">
        <f>INDEX(Data[],MATCH($A127,Data[Dist],0),MATCH(E$6,Data[#Headers],0))</f>
        <v>154273</v>
      </c>
      <c r="F127" s="160">
        <f>INDEX(Data[],MATCH($A127,Data[Dist],0),MATCH(F$6,Data[#Headers],0))</f>
        <v>154274</v>
      </c>
      <c r="G127" s="22">
        <f>INDEX(Data[],MATCH($A127,Data[Dist],0),MATCH(G$6,Data[#Headers],0))</f>
        <v>466131</v>
      </c>
      <c r="H127" s="22">
        <f>INDEX(Data[],MATCH($A127,Data[Dist],0),MATCH(H$6,Data[#Headers],0))-G127</f>
        <v>1087643</v>
      </c>
      <c r="I127" s="25"/>
      <c r="J127" s="22">
        <f>INDEX(Notes!$I$2:$N$11,MATCH(Notes!$B$2,Notes!$I$2:$I$11,0),4)*$C127</f>
        <v>466131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155377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196782</v>
      </c>
      <c r="E128" s="160">
        <f>INDEX(Data[],MATCH($A128,Data[Dist],0),MATCH(E$6,Data[#Headers],0))</f>
        <v>196782</v>
      </c>
      <c r="F128" s="160">
        <f>INDEX(Data[],MATCH($A128,Data[Dist],0),MATCH(F$6,Data[#Headers],0))</f>
        <v>196783</v>
      </c>
      <c r="G128" s="22">
        <f>INDEX(Data[],MATCH($A128,Data[Dist],0),MATCH(G$6,Data[#Headers],0))</f>
        <v>594924</v>
      </c>
      <c r="H128" s="22">
        <f>INDEX(Data[],MATCH($A128,Data[Dist],0),MATCH(H$6,Data[#Headers],0))-G128</f>
        <v>1388151</v>
      </c>
      <c r="I128" s="25"/>
      <c r="J128" s="22">
        <f>INDEX(Notes!$I$2:$N$11,MATCH(Notes!$B$2,Notes!$I$2:$I$11,0),4)*$C128</f>
        <v>594924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198308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388099</v>
      </c>
      <c r="E129" s="160">
        <f>INDEX(Data[],MATCH($A129,Data[Dist],0),MATCH(E$6,Data[#Headers],0))</f>
        <v>388099</v>
      </c>
      <c r="F129" s="160">
        <f>INDEX(Data[],MATCH($A129,Data[Dist],0),MATCH(F$6,Data[#Headers],0))</f>
        <v>388097</v>
      </c>
      <c r="G129" s="22">
        <f>INDEX(Data[],MATCH($A129,Data[Dist],0),MATCH(G$6,Data[#Headers],0))</f>
        <v>1171605</v>
      </c>
      <c r="H129" s="22">
        <f>INDEX(Data[],MATCH($A129,Data[Dist],0),MATCH(H$6,Data[#Headers],0))-G129</f>
        <v>2733747</v>
      </c>
      <c r="I129" s="25"/>
      <c r="J129" s="22">
        <f>INDEX(Notes!$I$2:$N$11,MATCH(Notes!$B$2,Notes!$I$2:$I$11,0),4)*$C129</f>
        <v>1171605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390535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128947</v>
      </c>
      <c r="E130" s="160">
        <f>INDEX(Data[],MATCH($A130,Data[Dist],0),MATCH(E$6,Data[#Headers],0))</f>
        <v>128947</v>
      </c>
      <c r="F130" s="160">
        <f>INDEX(Data[],MATCH($A130,Data[Dist],0),MATCH(F$6,Data[#Headers],0))</f>
        <v>128946</v>
      </c>
      <c r="G130" s="22">
        <f>INDEX(Data[],MATCH($A130,Data[Dist],0),MATCH(G$6,Data[#Headers],0))</f>
        <v>389874</v>
      </c>
      <c r="H130" s="22">
        <f>INDEX(Data[],MATCH($A130,Data[Dist],0),MATCH(H$6,Data[#Headers],0))-G130</f>
        <v>909701</v>
      </c>
      <c r="I130" s="25"/>
      <c r="J130" s="22">
        <f>INDEX(Notes!$I$2:$N$11,MATCH(Notes!$B$2,Notes!$I$2:$I$11,0),4)*$C130</f>
        <v>389874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129958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991550</v>
      </c>
      <c r="E131" s="160">
        <f>INDEX(Data[],MATCH($A131,Data[Dist],0),MATCH(E$6,Data[#Headers],0))</f>
        <v>991551</v>
      </c>
      <c r="F131" s="160">
        <f>INDEX(Data[],MATCH($A131,Data[Dist],0),MATCH(F$6,Data[#Headers],0))</f>
        <v>991549</v>
      </c>
      <c r="G131" s="22">
        <f>INDEX(Data[],MATCH($A131,Data[Dist],0),MATCH(G$6,Data[#Headers],0))</f>
        <v>2992728</v>
      </c>
      <c r="H131" s="22">
        <f>INDEX(Data[],MATCH($A131,Data[Dist],0),MATCH(H$6,Data[#Headers],0))-G131</f>
        <v>6983028</v>
      </c>
      <c r="I131" s="25"/>
      <c r="J131" s="22">
        <f>INDEX(Notes!$I$2:$N$11,MATCH(Notes!$B$2,Notes!$I$2:$I$11,0),4)*$C131</f>
        <v>2992728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997576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267432</v>
      </c>
      <c r="E132" s="160">
        <f>INDEX(Data[],MATCH($A132,Data[Dist],0),MATCH(E$6,Data[#Headers],0))</f>
        <v>267432</v>
      </c>
      <c r="F132" s="160">
        <f>INDEX(Data[],MATCH($A132,Data[Dist],0),MATCH(F$6,Data[#Headers],0))</f>
        <v>267432</v>
      </c>
      <c r="G132" s="22">
        <f>INDEX(Data[],MATCH($A132,Data[Dist],0),MATCH(G$6,Data[#Headers],0))</f>
        <v>807720</v>
      </c>
      <c r="H132" s="22">
        <f>INDEX(Data[],MATCH($A132,Data[Dist],0),MATCH(H$6,Data[#Headers],0))-G132</f>
        <v>1884680</v>
      </c>
      <c r="I132" s="25"/>
      <c r="J132" s="22">
        <f>INDEX(Notes!$I$2:$N$11,MATCH(Notes!$B$2,Notes!$I$2:$I$11,0),4)*$C132</f>
        <v>807720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269240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449567</v>
      </c>
      <c r="E133" s="160">
        <f>INDEX(Data[],MATCH($A133,Data[Dist],0),MATCH(E$6,Data[#Headers],0))</f>
        <v>449567</v>
      </c>
      <c r="F133" s="160">
        <f>INDEX(Data[],MATCH($A133,Data[Dist],0),MATCH(F$6,Data[#Headers],0))</f>
        <v>449567</v>
      </c>
      <c r="G133" s="22">
        <f>INDEX(Data[],MATCH($A133,Data[Dist],0),MATCH(G$6,Data[#Headers],0))</f>
        <v>1356639</v>
      </c>
      <c r="H133" s="22">
        <f>INDEX(Data[],MATCH($A133,Data[Dist],0),MATCH(H$6,Data[#Headers],0))-G133</f>
        <v>3165487</v>
      </c>
      <c r="I133" s="25"/>
      <c r="J133" s="22">
        <f>INDEX(Notes!$I$2:$N$11,MATCH(Notes!$B$2,Notes!$I$2:$I$11,0),4)*$C133</f>
        <v>1356639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452213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244894</v>
      </c>
      <c r="E134" s="160">
        <f>INDEX(Data[],MATCH($A134,Data[Dist],0),MATCH(E$6,Data[#Headers],0))</f>
        <v>244894</v>
      </c>
      <c r="F134" s="160">
        <f>INDEX(Data[],MATCH($A134,Data[Dist],0),MATCH(F$6,Data[#Headers],0))</f>
        <v>244893</v>
      </c>
      <c r="G134" s="22">
        <f>INDEX(Data[],MATCH($A134,Data[Dist],0),MATCH(G$6,Data[#Headers],0))</f>
        <v>739389</v>
      </c>
      <c r="H134" s="22">
        <f>INDEX(Data[],MATCH($A134,Data[Dist],0),MATCH(H$6,Data[#Headers],0))-G134</f>
        <v>1725237</v>
      </c>
      <c r="I134" s="25"/>
      <c r="J134" s="22">
        <f>INDEX(Notes!$I$2:$N$11,MATCH(Notes!$B$2,Notes!$I$2:$I$11,0),4)*$C134</f>
        <v>739389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246463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319308</v>
      </c>
      <c r="E135" s="160">
        <f>INDEX(Data[],MATCH($A135,Data[Dist],0),MATCH(E$6,Data[#Headers],0))</f>
        <v>319308</v>
      </c>
      <c r="F135" s="160">
        <f>INDEX(Data[],MATCH($A135,Data[Dist],0),MATCH(F$6,Data[#Headers],0))</f>
        <v>319309</v>
      </c>
      <c r="G135" s="22">
        <f>INDEX(Data[],MATCH($A135,Data[Dist],0),MATCH(G$6,Data[#Headers],0))</f>
        <v>965073</v>
      </c>
      <c r="H135" s="22">
        <f>INDEX(Data[],MATCH($A135,Data[Dist],0),MATCH(H$6,Data[#Headers],0))-G135</f>
        <v>2251835</v>
      </c>
      <c r="I135" s="25"/>
      <c r="J135" s="22">
        <f>INDEX(Notes!$I$2:$N$11,MATCH(Notes!$B$2,Notes!$I$2:$I$11,0),4)*$C135</f>
        <v>965073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321691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197591</v>
      </c>
      <c r="E136" s="160">
        <f>INDEX(Data[],MATCH($A136,Data[Dist],0),MATCH(E$6,Data[#Headers],0))</f>
        <v>197592</v>
      </c>
      <c r="F136" s="160">
        <f>INDEX(Data[],MATCH($A136,Data[Dist],0),MATCH(F$6,Data[#Headers],0))</f>
        <v>197590</v>
      </c>
      <c r="G136" s="22">
        <f>INDEX(Data[],MATCH($A136,Data[Dist],0),MATCH(G$6,Data[#Headers],0))</f>
        <v>596652</v>
      </c>
      <c r="H136" s="22">
        <f>INDEX(Data[],MATCH($A136,Data[Dist],0),MATCH(H$6,Data[#Headers],0))-G136</f>
        <v>1392185</v>
      </c>
      <c r="I136" s="25"/>
      <c r="J136" s="22">
        <f>INDEX(Notes!$I$2:$N$11,MATCH(Notes!$B$2,Notes!$I$2:$I$11,0),4)*$C136</f>
        <v>596652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198884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138608</v>
      </c>
      <c r="E137" s="160">
        <f>INDEX(Data[],MATCH($A137,Data[Dist],0),MATCH(E$6,Data[#Headers],0))</f>
        <v>138608</v>
      </c>
      <c r="F137" s="160">
        <f>INDEX(Data[],MATCH($A137,Data[Dist],0),MATCH(F$6,Data[#Headers],0))</f>
        <v>138606</v>
      </c>
      <c r="G137" s="22">
        <f>INDEX(Data[],MATCH($A137,Data[Dist],0),MATCH(G$6,Data[#Headers],0))</f>
        <v>418521</v>
      </c>
      <c r="H137" s="22">
        <f>INDEX(Data[],MATCH($A137,Data[Dist],0),MATCH(H$6,Data[#Headers],0))-G137</f>
        <v>976545</v>
      </c>
      <c r="I137" s="25"/>
      <c r="J137" s="22">
        <f>INDEX(Notes!$I$2:$N$11,MATCH(Notes!$B$2,Notes!$I$2:$I$11,0),4)*$C137</f>
        <v>418521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139507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777154</v>
      </c>
      <c r="E138" s="160">
        <f>INDEX(Data[],MATCH($A138,Data[Dist],0),MATCH(E$6,Data[#Headers],0))</f>
        <v>777154</v>
      </c>
      <c r="F138" s="160">
        <f>INDEX(Data[],MATCH($A138,Data[Dist],0),MATCH(F$6,Data[#Headers],0))</f>
        <v>777152</v>
      </c>
      <c r="G138" s="22">
        <f>INDEX(Data[],MATCH($A138,Data[Dist],0),MATCH(G$6,Data[#Headers],0))</f>
        <v>2344623</v>
      </c>
      <c r="H138" s="22">
        <f>INDEX(Data[],MATCH($A138,Data[Dist],0),MATCH(H$6,Data[#Headers],0))-G138</f>
        <v>5470789</v>
      </c>
      <c r="I138" s="25"/>
      <c r="J138" s="22">
        <f>INDEX(Notes!$I$2:$N$11,MATCH(Notes!$B$2,Notes!$I$2:$I$11,0),4)*$C138</f>
        <v>2344623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781541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876808</v>
      </c>
      <c r="E139" s="160">
        <f>INDEX(Data[],MATCH($A139,Data[Dist],0),MATCH(E$6,Data[#Headers],0))</f>
        <v>876809</v>
      </c>
      <c r="F139" s="160">
        <f>INDEX(Data[],MATCH($A139,Data[Dist],0),MATCH(F$6,Data[#Headers],0))</f>
        <v>876807</v>
      </c>
      <c r="G139" s="22">
        <f>INDEX(Data[],MATCH($A139,Data[Dist],0),MATCH(G$6,Data[#Headers],0))</f>
        <v>2646477</v>
      </c>
      <c r="H139" s="22">
        <f>INDEX(Data[],MATCH($A139,Data[Dist],0),MATCH(H$6,Data[#Headers],0))-G139</f>
        <v>6175114</v>
      </c>
      <c r="I139" s="25"/>
      <c r="J139" s="22">
        <f>INDEX(Notes!$I$2:$N$11,MATCH(Notes!$B$2,Notes!$I$2:$I$11,0),4)*$C139</f>
        <v>2646477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882159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108896</v>
      </c>
      <c r="E140" s="160">
        <f>INDEX(Data[],MATCH($A140,Data[Dist],0),MATCH(E$6,Data[#Headers],0))</f>
        <v>108896</v>
      </c>
      <c r="F140" s="160">
        <f>INDEX(Data[],MATCH($A140,Data[Dist],0),MATCH(F$6,Data[#Headers],0))</f>
        <v>108894</v>
      </c>
      <c r="G140" s="22">
        <f>INDEX(Data[],MATCH($A140,Data[Dist],0),MATCH(G$6,Data[#Headers],0))</f>
        <v>330168</v>
      </c>
      <c r="H140" s="22">
        <f>INDEX(Data[],MATCH($A140,Data[Dist],0),MATCH(H$6,Data[#Headers],0))-G140</f>
        <v>770390</v>
      </c>
      <c r="I140" s="25"/>
      <c r="J140" s="22">
        <f>INDEX(Notes!$I$2:$N$11,MATCH(Notes!$B$2,Notes!$I$2:$I$11,0),4)*$C140</f>
        <v>330168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110056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335106</v>
      </c>
      <c r="E141" s="160">
        <f>INDEX(Data[],MATCH($A141,Data[Dist],0),MATCH(E$6,Data[#Headers],0))</f>
        <v>335107</v>
      </c>
      <c r="F141" s="160">
        <f>INDEX(Data[],MATCH($A141,Data[Dist],0),MATCH(F$6,Data[#Headers],0))</f>
        <v>335105</v>
      </c>
      <c r="G141" s="22">
        <f>INDEX(Data[],MATCH($A141,Data[Dist],0),MATCH(G$6,Data[#Headers],0))</f>
        <v>1012953</v>
      </c>
      <c r="H141" s="22">
        <f>INDEX(Data[],MATCH($A141,Data[Dist],0),MATCH(H$6,Data[#Headers],0))-G141</f>
        <v>2363558</v>
      </c>
      <c r="I141" s="25"/>
      <c r="J141" s="22">
        <f>INDEX(Notes!$I$2:$N$11,MATCH(Notes!$B$2,Notes!$I$2:$I$11,0),4)*$C141</f>
        <v>1012953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337651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340340</v>
      </c>
      <c r="E142" s="160">
        <f>INDEX(Data[],MATCH($A142,Data[Dist],0),MATCH(E$6,Data[#Headers],0))</f>
        <v>340340</v>
      </c>
      <c r="F142" s="160">
        <f>INDEX(Data[],MATCH($A142,Data[Dist],0),MATCH(F$6,Data[#Headers],0))</f>
        <v>340341</v>
      </c>
      <c r="G142" s="22">
        <f>INDEX(Data[],MATCH($A142,Data[Dist],0),MATCH(G$6,Data[#Headers],0))</f>
        <v>1028007</v>
      </c>
      <c r="H142" s="22">
        <f>INDEX(Data[],MATCH($A142,Data[Dist],0),MATCH(H$6,Data[#Headers],0))-G142</f>
        <v>2398679</v>
      </c>
      <c r="I142" s="25"/>
      <c r="J142" s="22">
        <f>INDEX(Notes!$I$2:$N$11,MATCH(Notes!$B$2,Notes!$I$2:$I$11,0),4)*$C142</f>
        <v>1028007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342669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355902</v>
      </c>
      <c r="E143" s="160">
        <f>INDEX(Data[],MATCH($A143,Data[Dist],0),MATCH(E$6,Data[#Headers],0))</f>
        <v>355901</v>
      </c>
      <c r="F143" s="160">
        <f>INDEX(Data[],MATCH($A143,Data[Dist],0),MATCH(F$6,Data[#Headers],0))</f>
        <v>355902</v>
      </c>
      <c r="G143" s="22">
        <f>INDEX(Data[],MATCH($A143,Data[Dist],0),MATCH(G$6,Data[#Headers],0))</f>
        <v>1074321</v>
      </c>
      <c r="H143" s="22">
        <f>INDEX(Data[],MATCH($A143,Data[Dist],0),MATCH(H$6,Data[#Headers],0))-G143</f>
        <v>2506751</v>
      </c>
      <c r="I143" s="25"/>
      <c r="J143" s="22">
        <f>INDEX(Notes!$I$2:$N$11,MATCH(Notes!$B$2,Notes!$I$2:$I$11,0),4)*$C143</f>
        <v>1074321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358107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718985</v>
      </c>
      <c r="E144" s="160">
        <f>INDEX(Data[],MATCH($A144,Data[Dist],0),MATCH(E$6,Data[#Headers],0))</f>
        <v>718985</v>
      </c>
      <c r="F144" s="160">
        <f>INDEX(Data[],MATCH($A144,Data[Dist],0),MATCH(F$6,Data[#Headers],0))</f>
        <v>718985</v>
      </c>
      <c r="G144" s="22">
        <f>INDEX(Data[],MATCH($A144,Data[Dist],0),MATCH(G$6,Data[#Headers],0))</f>
        <v>2170674</v>
      </c>
      <c r="H144" s="22">
        <f>INDEX(Data[],MATCH($A144,Data[Dist],0),MATCH(H$6,Data[#Headers],0))-G144</f>
        <v>5064903</v>
      </c>
      <c r="I144" s="25"/>
      <c r="J144" s="22">
        <f>INDEX(Notes!$I$2:$N$11,MATCH(Notes!$B$2,Notes!$I$2:$I$11,0),4)*$C144</f>
        <v>2170674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723558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182651</v>
      </c>
      <c r="E145" s="160">
        <f>INDEX(Data[],MATCH($A145,Data[Dist],0),MATCH(E$6,Data[#Headers],0))</f>
        <v>182651</v>
      </c>
      <c r="F145" s="160">
        <f>INDEX(Data[],MATCH($A145,Data[Dist],0),MATCH(F$6,Data[#Headers],0))</f>
        <v>182650</v>
      </c>
      <c r="G145" s="22">
        <f>INDEX(Data[],MATCH($A145,Data[Dist],0),MATCH(G$6,Data[#Headers],0))</f>
        <v>552813</v>
      </c>
      <c r="H145" s="22">
        <f>INDEX(Data[],MATCH($A145,Data[Dist],0),MATCH(H$6,Data[#Headers],0))-G145</f>
        <v>1289894</v>
      </c>
      <c r="I145" s="25"/>
      <c r="J145" s="22">
        <f>INDEX(Notes!$I$2:$N$11,MATCH(Notes!$B$2,Notes!$I$2:$I$11,0),4)*$C145</f>
        <v>552813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184271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486714</v>
      </c>
      <c r="E146" s="160">
        <f>INDEX(Data[],MATCH($A146,Data[Dist],0),MATCH(E$6,Data[#Headers],0))</f>
        <v>486714</v>
      </c>
      <c r="F146" s="160">
        <f>INDEX(Data[],MATCH($A146,Data[Dist],0),MATCH(F$6,Data[#Headers],0))</f>
        <v>486715</v>
      </c>
      <c r="G146" s="22">
        <f>INDEX(Data[],MATCH($A146,Data[Dist],0),MATCH(G$6,Data[#Headers],0))</f>
        <v>1468200</v>
      </c>
      <c r="H146" s="22">
        <f>INDEX(Data[],MATCH($A146,Data[Dist],0),MATCH(H$6,Data[#Headers],0))-G146</f>
        <v>3425795</v>
      </c>
      <c r="I146" s="25"/>
      <c r="J146" s="22">
        <f>INDEX(Notes!$I$2:$N$11,MATCH(Notes!$B$2,Notes!$I$2:$I$11,0),4)*$C146</f>
        <v>1468200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489400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809199</v>
      </c>
      <c r="E147" s="160">
        <f>INDEX(Data[],MATCH($A147,Data[Dist],0),MATCH(E$6,Data[#Headers],0))</f>
        <v>809199</v>
      </c>
      <c r="F147" s="160">
        <f>INDEX(Data[],MATCH($A147,Data[Dist],0),MATCH(F$6,Data[#Headers],0))</f>
        <v>809197</v>
      </c>
      <c r="G147" s="22">
        <f>INDEX(Data[],MATCH($A147,Data[Dist],0),MATCH(G$6,Data[#Headers],0))</f>
        <v>2442279</v>
      </c>
      <c r="H147" s="22">
        <f>INDEX(Data[],MATCH($A147,Data[Dist],0),MATCH(H$6,Data[#Headers],0))-G147</f>
        <v>5698654</v>
      </c>
      <c r="I147" s="25"/>
      <c r="J147" s="22">
        <f>INDEX(Notes!$I$2:$N$11,MATCH(Notes!$B$2,Notes!$I$2:$I$11,0),4)*$C147</f>
        <v>2442279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814093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979017</v>
      </c>
      <c r="E148" s="160">
        <f>INDEX(Data[],MATCH($A148,Data[Dist],0),MATCH(E$6,Data[#Headers],0))</f>
        <v>979018</v>
      </c>
      <c r="F148" s="160">
        <f>INDEX(Data[],MATCH($A148,Data[Dist],0),MATCH(F$6,Data[#Headers],0))</f>
        <v>979016</v>
      </c>
      <c r="G148" s="22">
        <f>INDEX(Data[],MATCH($A148,Data[Dist],0),MATCH(G$6,Data[#Headers],0))</f>
        <v>2953758</v>
      </c>
      <c r="H148" s="22">
        <f>INDEX(Data[],MATCH($A148,Data[Dist],0),MATCH(H$6,Data[#Headers],0))-G148</f>
        <v>6892104</v>
      </c>
      <c r="I148" s="25"/>
      <c r="J148" s="22">
        <f>INDEX(Notes!$I$2:$N$11,MATCH(Notes!$B$2,Notes!$I$2:$I$11,0),4)*$C148</f>
        <v>2953758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984586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2543430</v>
      </c>
      <c r="E149" s="160">
        <f>INDEX(Data[],MATCH($A149,Data[Dist],0),MATCH(E$6,Data[#Headers],0))</f>
        <v>2543431</v>
      </c>
      <c r="F149" s="160">
        <f>INDEX(Data[],MATCH($A149,Data[Dist],0),MATCH(F$6,Data[#Headers],0))</f>
        <v>2543429</v>
      </c>
      <c r="G149" s="22">
        <f>INDEX(Data[],MATCH($A149,Data[Dist],0),MATCH(G$6,Data[#Headers],0))</f>
        <v>7671555</v>
      </c>
      <c r="H149" s="22">
        <f>INDEX(Data[],MATCH($A149,Data[Dist],0),MATCH(H$6,Data[#Headers],0))-G149</f>
        <v>17900299</v>
      </c>
      <c r="I149" s="25"/>
      <c r="J149" s="22">
        <f>INDEX(Notes!$I$2:$N$11,MATCH(Notes!$B$2,Notes!$I$2:$I$11,0),4)*$C149</f>
        <v>7671555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2557185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588242</v>
      </c>
      <c r="E150" s="160">
        <f>INDEX(Data[],MATCH($A150,Data[Dist],0),MATCH(E$6,Data[#Headers],0))</f>
        <v>588241</v>
      </c>
      <c r="F150" s="160">
        <f>INDEX(Data[],MATCH($A150,Data[Dist],0),MATCH(F$6,Data[#Headers],0))</f>
        <v>588242</v>
      </c>
      <c r="G150" s="22">
        <f>INDEX(Data[],MATCH($A150,Data[Dist],0),MATCH(G$6,Data[#Headers],0))</f>
        <v>1774788</v>
      </c>
      <c r="H150" s="22">
        <f>INDEX(Data[],MATCH($A150,Data[Dist],0),MATCH(H$6,Data[#Headers],0))-G150</f>
        <v>4141171</v>
      </c>
      <c r="I150" s="25"/>
      <c r="J150" s="22">
        <f>INDEX(Notes!$I$2:$N$11,MATCH(Notes!$B$2,Notes!$I$2:$I$11,0),4)*$C150</f>
        <v>1774788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591596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8723378</v>
      </c>
      <c r="E151" s="160">
        <f>INDEX(Data[],MATCH($A151,Data[Dist],0),MATCH(E$6,Data[#Headers],0))</f>
        <v>8723378</v>
      </c>
      <c r="F151" s="160">
        <f>INDEX(Data[],MATCH($A151,Data[Dist],0),MATCH(F$6,Data[#Headers],0))</f>
        <v>8723379</v>
      </c>
      <c r="G151" s="22">
        <f>INDEX(Data[],MATCH($A151,Data[Dist],0),MATCH(G$6,Data[#Headers],0))</f>
        <v>26341101</v>
      </c>
      <c r="H151" s="22">
        <f>INDEX(Data[],MATCH($A151,Data[Dist],0),MATCH(H$6,Data[#Headers],0))-G151</f>
        <v>61462568</v>
      </c>
      <c r="I151" s="25"/>
      <c r="J151" s="22">
        <f>INDEX(Notes!$I$2:$N$11,MATCH(Notes!$B$2,Notes!$I$2:$I$11,0),4)*$C151</f>
        <v>26341101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8780367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683245</v>
      </c>
      <c r="E152" s="160">
        <f>INDEX(Data[],MATCH($A152,Data[Dist],0),MATCH(E$6,Data[#Headers],0))</f>
        <v>683245</v>
      </c>
      <c r="F152" s="160">
        <f>INDEX(Data[],MATCH($A152,Data[Dist],0),MATCH(F$6,Data[#Headers],0))</f>
        <v>683243</v>
      </c>
      <c r="G152" s="22">
        <f>INDEX(Data[],MATCH($A152,Data[Dist],0),MATCH(G$6,Data[#Headers],0))</f>
        <v>2061792</v>
      </c>
      <c r="H152" s="22">
        <f>INDEX(Data[],MATCH($A152,Data[Dist],0),MATCH(H$6,Data[#Headers],0))-G152</f>
        <v>4810844</v>
      </c>
      <c r="I152" s="25"/>
      <c r="J152" s="22">
        <f>INDEX(Notes!$I$2:$N$11,MATCH(Notes!$B$2,Notes!$I$2:$I$11,0),4)*$C152</f>
        <v>2061792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687264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351595</v>
      </c>
      <c r="E153" s="160">
        <f>INDEX(Data[],MATCH($A153,Data[Dist],0),MATCH(E$6,Data[#Headers],0))</f>
        <v>351595</v>
      </c>
      <c r="F153" s="160">
        <f>INDEX(Data[],MATCH($A153,Data[Dist],0),MATCH(F$6,Data[#Headers],0))</f>
        <v>351594</v>
      </c>
      <c r="G153" s="22">
        <f>INDEX(Data[],MATCH($A153,Data[Dist],0),MATCH(G$6,Data[#Headers],0))</f>
        <v>1060677</v>
      </c>
      <c r="H153" s="22">
        <f>INDEX(Data[],MATCH($A153,Data[Dist],0),MATCH(H$6,Data[#Headers],0))-G153</f>
        <v>2474910</v>
      </c>
      <c r="I153" s="25"/>
      <c r="J153" s="22">
        <f>INDEX(Notes!$I$2:$N$11,MATCH(Notes!$B$2,Notes!$I$2:$I$11,0),4)*$C153</f>
        <v>1060677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353559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380979</v>
      </c>
      <c r="E154" s="160">
        <f>INDEX(Data[],MATCH($A154,Data[Dist],0),MATCH(E$6,Data[#Headers],0))</f>
        <v>380979</v>
      </c>
      <c r="F154" s="160">
        <f>INDEX(Data[],MATCH($A154,Data[Dist],0),MATCH(F$6,Data[#Headers],0))</f>
        <v>380979</v>
      </c>
      <c r="G154" s="22">
        <f>INDEX(Data[],MATCH($A154,Data[Dist],0),MATCH(G$6,Data[#Headers],0))</f>
        <v>1151037</v>
      </c>
      <c r="H154" s="22">
        <f>INDEX(Data[],MATCH($A154,Data[Dist],0),MATCH(H$6,Data[#Headers],0))-G154</f>
        <v>2685753</v>
      </c>
      <c r="I154" s="25"/>
      <c r="J154" s="22">
        <f>INDEX(Notes!$I$2:$N$11,MATCH(Notes!$B$2,Notes!$I$2:$I$11,0),4)*$C154</f>
        <v>1151037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383679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297196</v>
      </c>
      <c r="E155" s="160">
        <f>INDEX(Data[],MATCH($A155,Data[Dist],0),MATCH(E$6,Data[#Headers],0))</f>
        <v>297195</v>
      </c>
      <c r="F155" s="160">
        <f>INDEX(Data[],MATCH($A155,Data[Dist],0),MATCH(F$6,Data[#Headers],0))</f>
        <v>297196</v>
      </c>
      <c r="G155" s="22">
        <f>INDEX(Data[],MATCH($A155,Data[Dist],0),MATCH(G$6,Data[#Headers],0))</f>
        <v>896790</v>
      </c>
      <c r="H155" s="22">
        <f>INDEX(Data[],MATCH($A155,Data[Dist],0),MATCH(H$6,Data[#Headers],0))-G155</f>
        <v>2092505</v>
      </c>
      <c r="I155" s="25"/>
      <c r="J155" s="22">
        <f>INDEX(Notes!$I$2:$N$11,MATCH(Notes!$B$2,Notes!$I$2:$I$11,0),4)*$C155</f>
        <v>896790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298930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744167</v>
      </c>
      <c r="E156" s="160">
        <f>INDEX(Data[],MATCH($A156,Data[Dist],0),MATCH(E$6,Data[#Headers],0))</f>
        <v>744167</v>
      </c>
      <c r="F156" s="160">
        <f>INDEX(Data[],MATCH($A156,Data[Dist],0),MATCH(F$6,Data[#Headers],0))</f>
        <v>744168</v>
      </c>
      <c r="G156" s="22">
        <f>INDEX(Data[],MATCH($A156,Data[Dist],0),MATCH(G$6,Data[#Headers],0))</f>
        <v>2246604</v>
      </c>
      <c r="H156" s="22">
        <f>INDEX(Data[],MATCH($A156,Data[Dist],0),MATCH(H$6,Data[#Headers],0))-G156</f>
        <v>5242076</v>
      </c>
      <c r="I156" s="25"/>
      <c r="J156" s="22">
        <f>INDEX(Notes!$I$2:$N$11,MATCH(Notes!$B$2,Notes!$I$2:$I$11,0),4)*$C156</f>
        <v>2246604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748868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628550</v>
      </c>
      <c r="E157" s="160">
        <f>INDEX(Data[],MATCH($A157,Data[Dist],0),MATCH(E$6,Data[#Headers],0))</f>
        <v>628550</v>
      </c>
      <c r="F157" s="160">
        <f>INDEX(Data[],MATCH($A157,Data[Dist],0),MATCH(F$6,Data[#Headers],0))</f>
        <v>628551</v>
      </c>
      <c r="G157" s="22">
        <f>INDEX(Data[],MATCH($A157,Data[Dist],0),MATCH(G$6,Data[#Headers],0))</f>
        <v>1896498</v>
      </c>
      <c r="H157" s="22">
        <f>INDEX(Data[],MATCH($A157,Data[Dist],0),MATCH(H$6,Data[#Headers],0))-G157</f>
        <v>4425161</v>
      </c>
      <c r="I157" s="25"/>
      <c r="J157" s="22">
        <f>INDEX(Notes!$I$2:$N$11,MATCH(Notes!$B$2,Notes!$I$2:$I$11,0),4)*$C157</f>
        <v>1896498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632166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4650541</v>
      </c>
      <c r="E158" s="160">
        <f>INDEX(Data[],MATCH($A158,Data[Dist],0),MATCH(E$6,Data[#Headers],0))</f>
        <v>4650541</v>
      </c>
      <c r="F158" s="160">
        <f>INDEX(Data[],MATCH($A158,Data[Dist],0),MATCH(F$6,Data[#Headers],0))</f>
        <v>4650540</v>
      </c>
      <c r="G158" s="22">
        <f>INDEX(Data[],MATCH($A158,Data[Dist],0),MATCH(G$6,Data[#Headers],0))</f>
        <v>14034603</v>
      </c>
      <c r="H158" s="22">
        <f>INDEX(Data[],MATCH($A158,Data[Dist],0),MATCH(H$6,Data[#Headers],0))-G158</f>
        <v>32747409</v>
      </c>
      <c r="I158" s="25"/>
      <c r="J158" s="22">
        <f>INDEX(Notes!$I$2:$N$11,MATCH(Notes!$B$2,Notes!$I$2:$I$11,0),4)*$C158</f>
        <v>14034603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4678201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1565803</v>
      </c>
      <c r="E159" s="160">
        <f>INDEX(Data[],MATCH($A159,Data[Dist],0),MATCH(E$6,Data[#Headers],0))</f>
        <v>1565802</v>
      </c>
      <c r="F159" s="160">
        <f>INDEX(Data[],MATCH($A159,Data[Dist],0),MATCH(F$6,Data[#Headers],0))</f>
        <v>1565803</v>
      </c>
      <c r="G159" s="22">
        <f>INDEX(Data[],MATCH($A159,Data[Dist],0),MATCH(G$6,Data[#Headers],0))</f>
        <v>4719705</v>
      </c>
      <c r="H159" s="22">
        <f>INDEX(Data[],MATCH($A159,Data[Dist],0),MATCH(H$6,Data[#Headers],0))-G159</f>
        <v>11012645</v>
      </c>
      <c r="I159" s="25"/>
      <c r="J159" s="22">
        <f>INDEX(Notes!$I$2:$N$11,MATCH(Notes!$B$2,Notes!$I$2:$I$11,0),4)*$C159</f>
        <v>4719705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1573235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208813</v>
      </c>
      <c r="E160" s="160">
        <f>INDEX(Data[],MATCH($A160,Data[Dist],0),MATCH(E$6,Data[#Headers],0))</f>
        <v>208813</v>
      </c>
      <c r="F160" s="160">
        <f>INDEX(Data[],MATCH($A160,Data[Dist],0),MATCH(F$6,Data[#Headers],0))</f>
        <v>208814</v>
      </c>
      <c r="G160" s="22">
        <f>INDEX(Data[],MATCH($A160,Data[Dist],0),MATCH(G$6,Data[#Headers],0))</f>
        <v>630555</v>
      </c>
      <c r="H160" s="22">
        <f>INDEX(Data[],MATCH($A160,Data[Dist],0),MATCH(H$6,Data[#Headers],0))-G160</f>
        <v>1471299</v>
      </c>
      <c r="I160" s="25"/>
      <c r="J160" s="22">
        <f>INDEX(Notes!$I$2:$N$11,MATCH(Notes!$B$2,Notes!$I$2:$I$11,0),4)*$C160</f>
        <v>630555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210185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297121</v>
      </c>
      <c r="E161" s="160">
        <f>INDEX(Data[],MATCH($A161,Data[Dist],0),MATCH(E$6,Data[#Headers],0))</f>
        <v>297120</v>
      </c>
      <c r="F161" s="160">
        <f>INDEX(Data[],MATCH($A161,Data[Dist],0),MATCH(F$6,Data[#Headers],0))</f>
        <v>297121</v>
      </c>
      <c r="G161" s="22">
        <f>INDEX(Data[],MATCH($A161,Data[Dist],0),MATCH(G$6,Data[#Headers],0))</f>
        <v>896868</v>
      </c>
      <c r="H161" s="22">
        <f>INDEX(Data[],MATCH($A161,Data[Dist],0),MATCH(H$6,Data[#Headers],0))-G161</f>
        <v>2092689</v>
      </c>
      <c r="I161" s="25"/>
      <c r="J161" s="22">
        <f>INDEX(Notes!$I$2:$N$11,MATCH(Notes!$B$2,Notes!$I$2:$I$11,0),4)*$C161</f>
        <v>896868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298956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1309556</v>
      </c>
      <c r="E162" s="160">
        <f>INDEX(Data[],MATCH($A162,Data[Dist],0),MATCH(E$6,Data[#Headers],0))</f>
        <v>1309557</v>
      </c>
      <c r="F162" s="160">
        <f>INDEX(Data[],MATCH($A162,Data[Dist],0),MATCH(F$6,Data[#Headers],0))</f>
        <v>1309555</v>
      </c>
      <c r="G162" s="22">
        <f>INDEX(Data[],MATCH($A162,Data[Dist],0),MATCH(G$6,Data[#Headers],0))</f>
        <v>3949500</v>
      </c>
      <c r="H162" s="22">
        <f>INDEX(Data[],MATCH($A162,Data[Dist],0),MATCH(H$6,Data[#Headers],0))-G162</f>
        <v>9215504</v>
      </c>
      <c r="I162" s="25"/>
      <c r="J162" s="22">
        <f>INDEX(Notes!$I$2:$N$11,MATCH(Notes!$B$2,Notes!$I$2:$I$11,0),4)*$C162</f>
        <v>3949500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1316500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343119</v>
      </c>
      <c r="E163" s="160">
        <f>INDEX(Data[],MATCH($A163,Data[Dist],0),MATCH(E$6,Data[#Headers],0))</f>
        <v>343119</v>
      </c>
      <c r="F163" s="160">
        <f>INDEX(Data[],MATCH($A163,Data[Dist],0),MATCH(F$6,Data[#Headers],0))</f>
        <v>343118</v>
      </c>
      <c r="G163" s="22">
        <f>INDEX(Data[],MATCH($A163,Data[Dist],0),MATCH(G$6,Data[#Headers],0))</f>
        <v>1036176</v>
      </c>
      <c r="H163" s="22">
        <f>INDEX(Data[],MATCH($A163,Data[Dist],0),MATCH(H$6,Data[#Headers],0))-G163</f>
        <v>2417747</v>
      </c>
      <c r="I163" s="25"/>
      <c r="J163" s="22">
        <f>INDEX(Notes!$I$2:$N$11,MATCH(Notes!$B$2,Notes!$I$2:$I$11,0),4)*$C163</f>
        <v>1036176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345392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260076</v>
      </c>
      <c r="E164" s="160">
        <f>INDEX(Data[],MATCH($A164,Data[Dist],0),MATCH(E$6,Data[#Headers],0))</f>
        <v>260075</v>
      </c>
      <c r="F164" s="160">
        <f>INDEX(Data[],MATCH($A164,Data[Dist],0),MATCH(F$6,Data[#Headers],0))</f>
        <v>260076</v>
      </c>
      <c r="G164" s="22">
        <f>INDEX(Data[],MATCH($A164,Data[Dist],0),MATCH(G$6,Data[#Headers],0))</f>
        <v>783951</v>
      </c>
      <c r="H164" s="22">
        <f>INDEX(Data[],MATCH($A164,Data[Dist],0),MATCH(H$6,Data[#Headers],0))-G164</f>
        <v>1829214</v>
      </c>
      <c r="I164" s="25"/>
      <c r="J164" s="22">
        <f>INDEX(Notes!$I$2:$N$11,MATCH(Notes!$B$2,Notes!$I$2:$I$11,0),4)*$C164</f>
        <v>783951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261317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170679</v>
      </c>
      <c r="E165" s="160">
        <f>INDEX(Data[],MATCH($A165,Data[Dist],0),MATCH(E$6,Data[#Headers],0))</f>
        <v>170679</v>
      </c>
      <c r="F165" s="160">
        <f>INDEX(Data[],MATCH($A165,Data[Dist],0),MATCH(F$6,Data[#Headers],0))</f>
        <v>170678</v>
      </c>
      <c r="G165" s="22">
        <f>INDEX(Data[],MATCH($A165,Data[Dist],0),MATCH(G$6,Data[#Headers],0))</f>
        <v>515337</v>
      </c>
      <c r="H165" s="22">
        <f>INDEX(Data[],MATCH($A165,Data[Dist],0),MATCH(H$6,Data[#Headers],0))-G165</f>
        <v>1202451</v>
      </c>
      <c r="I165" s="25"/>
      <c r="J165" s="22">
        <f>INDEX(Notes!$I$2:$N$11,MATCH(Notes!$B$2,Notes!$I$2:$I$11,0),4)*$C165</f>
        <v>515337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171779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387547</v>
      </c>
      <c r="E166" s="160">
        <f>INDEX(Data[],MATCH($A166,Data[Dist],0),MATCH(E$6,Data[#Headers],0))</f>
        <v>387546</v>
      </c>
      <c r="F166" s="160">
        <f>INDEX(Data[],MATCH($A166,Data[Dist],0),MATCH(F$6,Data[#Headers],0))</f>
        <v>387547</v>
      </c>
      <c r="G166" s="22">
        <f>INDEX(Data[],MATCH($A166,Data[Dist],0),MATCH(G$6,Data[#Headers],0))</f>
        <v>1169958</v>
      </c>
      <c r="H166" s="22">
        <f>INDEX(Data[],MATCH($A166,Data[Dist],0),MATCH(H$6,Data[#Headers],0))-G166</f>
        <v>2729900</v>
      </c>
      <c r="I166" s="25"/>
      <c r="J166" s="22">
        <f>INDEX(Notes!$I$2:$N$11,MATCH(Notes!$B$2,Notes!$I$2:$I$11,0),4)*$C166</f>
        <v>1169958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389986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337636</v>
      </c>
      <c r="E167" s="160">
        <f>INDEX(Data[],MATCH($A167,Data[Dist],0),MATCH(E$6,Data[#Headers],0))</f>
        <v>337636</v>
      </c>
      <c r="F167" s="160">
        <f>INDEX(Data[],MATCH($A167,Data[Dist],0),MATCH(F$6,Data[#Headers],0))</f>
        <v>337634</v>
      </c>
      <c r="G167" s="22">
        <f>INDEX(Data[],MATCH($A167,Data[Dist],0),MATCH(G$6,Data[#Headers],0))</f>
        <v>1019646</v>
      </c>
      <c r="H167" s="22">
        <f>INDEX(Data[],MATCH($A167,Data[Dist],0),MATCH(H$6,Data[#Headers],0))-G167</f>
        <v>2379169</v>
      </c>
      <c r="I167" s="25"/>
      <c r="J167" s="22">
        <f>INDEX(Notes!$I$2:$N$11,MATCH(Notes!$B$2,Notes!$I$2:$I$11,0),4)*$C167</f>
        <v>1019646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339882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1473572</v>
      </c>
      <c r="E168" s="160">
        <f>INDEX(Data[],MATCH($A168,Data[Dist],0),MATCH(E$6,Data[#Headers],0))</f>
        <v>1473571</v>
      </c>
      <c r="F168" s="160">
        <f>INDEX(Data[],MATCH($A168,Data[Dist],0),MATCH(F$6,Data[#Headers],0))</f>
        <v>1473572</v>
      </c>
      <c r="G168" s="22">
        <f>INDEX(Data[],MATCH($A168,Data[Dist],0),MATCH(G$6,Data[#Headers],0))</f>
        <v>4447269</v>
      </c>
      <c r="H168" s="22">
        <f>INDEX(Data[],MATCH($A168,Data[Dist],0),MATCH(H$6,Data[#Headers],0))-G168</f>
        <v>10376960</v>
      </c>
      <c r="I168" s="25"/>
      <c r="J168" s="22">
        <f>INDEX(Notes!$I$2:$N$11,MATCH(Notes!$B$2,Notes!$I$2:$I$11,0),4)*$C168</f>
        <v>4447269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1482423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315623</v>
      </c>
      <c r="E169" s="160">
        <f>INDEX(Data[],MATCH($A169,Data[Dist],0),MATCH(E$6,Data[#Headers],0))</f>
        <v>315624</v>
      </c>
      <c r="F169" s="160">
        <f>INDEX(Data[],MATCH($A169,Data[Dist],0),MATCH(F$6,Data[#Headers],0))</f>
        <v>315622</v>
      </c>
      <c r="G169" s="22">
        <f>INDEX(Data[],MATCH($A169,Data[Dist],0),MATCH(G$6,Data[#Headers],0))</f>
        <v>952218</v>
      </c>
      <c r="H169" s="22">
        <f>INDEX(Data[],MATCH($A169,Data[Dist],0),MATCH(H$6,Data[#Headers],0))-G169</f>
        <v>2221842</v>
      </c>
      <c r="I169" s="25"/>
      <c r="J169" s="22">
        <f>INDEX(Notes!$I$2:$N$11,MATCH(Notes!$B$2,Notes!$I$2:$I$11,0),4)*$C169</f>
        <v>952218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317406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1462179</v>
      </c>
      <c r="E170" s="160">
        <f>INDEX(Data[],MATCH($A170,Data[Dist],0),MATCH(E$6,Data[#Headers],0))</f>
        <v>1462179</v>
      </c>
      <c r="F170" s="160">
        <f>INDEX(Data[],MATCH($A170,Data[Dist],0),MATCH(F$6,Data[#Headers],0))</f>
        <v>1462178</v>
      </c>
      <c r="G170" s="22">
        <f>INDEX(Data[],MATCH($A170,Data[Dist],0),MATCH(G$6,Data[#Headers],0))</f>
        <v>4417737</v>
      </c>
      <c r="H170" s="22">
        <f>INDEX(Data[],MATCH($A170,Data[Dist],0),MATCH(H$6,Data[#Headers],0))-G170</f>
        <v>10308055</v>
      </c>
      <c r="I170" s="25"/>
      <c r="J170" s="22">
        <f>INDEX(Notes!$I$2:$N$11,MATCH(Notes!$B$2,Notes!$I$2:$I$11,0),4)*$C170</f>
        <v>4417737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1472579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453655</v>
      </c>
      <c r="E171" s="160">
        <f>INDEX(Data[],MATCH($A171,Data[Dist],0),MATCH(E$6,Data[#Headers],0))</f>
        <v>453655</v>
      </c>
      <c r="F171" s="160">
        <f>INDEX(Data[],MATCH($A171,Data[Dist],0),MATCH(F$6,Data[#Headers],0))</f>
        <v>453654</v>
      </c>
      <c r="G171" s="22">
        <f>INDEX(Data[],MATCH($A171,Data[Dist],0),MATCH(G$6,Data[#Headers],0))</f>
        <v>1369491</v>
      </c>
      <c r="H171" s="22">
        <f>INDEX(Data[],MATCH($A171,Data[Dist],0),MATCH(H$6,Data[#Headers],0))-G171</f>
        <v>3195481</v>
      </c>
      <c r="I171" s="25"/>
      <c r="J171" s="22">
        <f>INDEX(Notes!$I$2:$N$11,MATCH(Notes!$B$2,Notes!$I$2:$I$11,0),4)*$C171</f>
        <v>1369491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456497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5199142</v>
      </c>
      <c r="E172" s="160">
        <f>INDEX(Data[],MATCH($A172,Data[Dist],0),MATCH(E$6,Data[#Headers],0))</f>
        <v>5199142</v>
      </c>
      <c r="F172" s="160">
        <f>INDEX(Data[],MATCH($A172,Data[Dist],0),MATCH(F$6,Data[#Headers],0))</f>
        <v>5199141</v>
      </c>
      <c r="G172" s="22">
        <f>INDEX(Data[],MATCH($A172,Data[Dist],0),MATCH(G$6,Data[#Headers],0))</f>
        <v>15687441</v>
      </c>
      <c r="H172" s="22">
        <f>INDEX(Data[],MATCH($A172,Data[Dist],0),MATCH(H$6,Data[#Headers],0))-G172</f>
        <v>36604033</v>
      </c>
      <c r="I172" s="25"/>
      <c r="J172" s="22">
        <f>INDEX(Notes!$I$2:$N$11,MATCH(Notes!$B$2,Notes!$I$2:$I$11,0),4)*$C172</f>
        <v>15687441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5229147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471598</v>
      </c>
      <c r="E173" s="160">
        <f>INDEX(Data[],MATCH($A173,Data[Dist],0),MATCH(E$6,Data[#Headers],0))</f>
        <v>471598</v>
      </c>
      <c r="F173" s="160">
        <f>INDEX(Data[],MATCH($A173,Data[Dist],0),MATCH(F$6,Data[#Headers],0))</f>
        <v>471596</v>
      </c>
      <c r="G173" s="22">
        <f>INDEX(Data[],MATCH($A173,Data[Dist],0),MATCH(G$6,Data[#Headers],0))</f>
        <v>1422618</v>
      </c>
      <c r="H173" s="22">
        <f>INDEX(Data[],MATCH($A173,Data[Dist],0),MATCH(H$6,Data[#Headers],0))-G173</f>
        <v>3319438</v>
      </c>
      <c r="I173" s="25"/>
      <c r="J173" s="22">
        <f>INDEX(Notes!$I$2:$N$11,MATCH(Notes!$B$2,Notes!$I$2:$I$11,0),4)*$C173</f>
        <v>1422618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474206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380649</v>
      </c>
      <c r="E174" s="160">
        <f>INDEX(Data[],MATCH($A174,Data[Dist],0),MATCH(E$6,Data[#Headers],0))</f>
        <v>380648</v>
      </c>
      <c r="F174" s="160">
        <f>INDEX(Data[],MATCH($A174,Data[Dist],0),MATCH(F$6,Data[#Headers],0))</f>
        <v>380649</v>
      </c>
      <c r="G174" s="22">
        <f>INDEX(Data[],MATCH($A174,Data[Dist],0),MATCH(G$6,Data[#Headers],0))</f>
        <v>1148769</v>
      </c>
      <c r="H174" s="22">
        <f>INDEX(Data[],MATCH($A174,Data[Dist],0),MATCH(H$6,Data[#Headers],0))-G174</f>
        <v>2680465</v>
      </c>
      <c r="I174" s="25"/>
      <c r="J174" s="22">
        <f>INDEX(Notes!$I$2:$N$11,MATCH(Notes!$B$2,Notes!$I$2:$I$11,0),4)*$C174</f>
        <v>1148769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382923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203328</v>
      </c>
      <c r="E175" s="160">
        <f>INDEX(Data[],MATCH($A175,Data[Dist],0),MATCH(E$6,Data[#Headers],0))</f>
        <v>203328</v>
      </c>
      <c r="F175" s="160">
        <f>INDEX(Data[],MATCH($A175,Data[Dist],0),MATCH(F$6,Data[#Headers],0))</f>
        <v>203326</v>
      </c>
      <c r="G175" s="22">
        <f>INDEX(Data[],MATCH($A175,Data[Dist],0),MATCH(G$6,Data[#Headers],0))</f>
        <v>613968</v>
      </c>
      <c r="H175" s="22">
        <f>INDEX(Data[],MATCH($A175,Data[Dist],0),MATCH(H$6,Data[#Headers],0))-G175</f>
        <v>1432589</v>
      </c>
      <c r="I175" s="25"/>
      <c r="J175" s="22">
        <f>INDEX(Notes!$I$2:$N$11,MATCH(Notes!$B$2,Notes!$I$2:$I$11,0),4)*$C175</f>
        <v>613968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204656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459940</v>
      </c>
      <c r="E176" s="160">
        <f>INDEX(Data[],MATCH($A176,Data[Dist],0),MATCH(E$6,Data[#Headers],0))</f>
        <v>459940</v>
      </c>
      <c r="F176" s="160">
        <f>INDEX(Data[],MATCH($A176,Data[Dist],0),MATCH(F$6,Data[#Headers],0))</f>
        <v>459939</v>
      </c>
      <c r="G176" s="22">
        <f>INDEX(Data[],MATCH($A176,Data[Dist],0),MATCH(G$6,Data[#Headers],0))</f>
        <v>1388046</v>
      </c>
      <c r="H176" s="22">
        <f>INDEX(Data[],MATCH($A176,Data[Dist],0),MATCH(H$6,Data[#Headers],0))-G176</f>
        <v>3238770</v>
      </c>
      <c r="I176" s="25"/>
      <c r="J176" s="22">
        <f>INDEX(Notes!$I$2:$N$11,MATCH(Notes!$B$2,Notes!$I$2:$I$11,0),4)*$C176</f>
        <v>1388046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462682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27983</v>
      </c>
      <c r="E177" s="160">
        <f>INDEX(Data[],MATCH($A177,Data[Dist],0),MATCH(E$6,Data[#Headers],0))</f>
        <v>27983</v>
      </c>
      <c r="F177" s="160">
        <f>INDEX(Data[],MATCH($A177,Data[Dist],0),MATCH(F$6,Data[#Headers],0))</f>
        <v>27981</v>
      </c>
      <c r="G177" s="22">
        <f>INDEX(Data[],MATCH($A177,Data[Dist],0),MATCH(G$6,Data[#Headers],0))</f>
        <v>85728</v>
      </c>
      <c r="H177" s="22">
        <f>INDEX(Data[],MATCH($A177,Data[Dist],0),MATCH(H$6,Data[#Headers],0))-G177</f>
        <v>200035</v>
      </c>
      <c r="I177" s="25"/>
      <c r="J177" s="22">
        <f>INDEX(Notes!$I$2:$N$11,MATCH(Notes!$B$2,Notes!$I$2:$I$11,0),4)*$C177</f>
        <v>85728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28576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276840</v>
      </c>
      <c r="E178" s="160">
        <f>INDEX(Data[],MATCH($A178,Data[Dist],0),MATCH(E$6,Data[#Headers],0))</f>
        <v>276840</v>
      </c>
      <c r="F178" s="160">
        <f>INDEX(Data[],MATCH($A178,Data[Dist],0),MATCH(F$6,Data[#Headers],0))</f>
        <v>276839</v>
      </c>
      <c r="G178" s="22">
        <f>INDEX(Data[],MATCH($A178,Data[Dist],0),MATCH(G$6,Data[#Headers],0))</f>
        <v>835875</v>
      </c>
      <c r="H178" s="22">
        <f>INDEX(Data[],MATCH($A178,Data[Dist],0),MATCH(H$6,Data[#Headers],0))-G178</f>
        <v>1950372</v>
      </c>
      <c r="I178" s="25"/>
      <c r="J178" s="22">
        <f>INDEX(Notes!$I$2:$N$11,MATCH(Notes!$B$2,Notes!$I$2:$I$11,0),4)*$C178</f>
        <v>835875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278625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489691</v>
      </c>
      <c r="E179" s="160">
        <f>INDEX(Data[],MATCH($A179,Data[Dist],0),MATCH(E$6,Data[#Headers],0))</f>
        <v>489691</v>
      </c>
      <c r="F179" s="160">
        <f>INDEX(Data[],MATCH($A179,Data[Dist],0),MATCH(F$6,Data[#Headers],0))</f>
        <v>489689</v>
      </c>
      <c r="G179" s="22">
        <f>INDEX(Data[],MATCH($A179,Data[Dist],0),MATCH(G$6,Data[#Headers],0))</f>
        <v>1476825</v>
      </c>
      <c r="H179" s="22">
        <f>INDEX(Data[],MATCH($A179,Data[Dist],0),MATCH(H$6,Data[#Headers],0))-G179</f>
        <v>3445928</v>
      </c>
      <c r="I179" s="25"/>
      <c r="J179" s="22">
        <f>INDEX(Notes!$I$2:$N$11,MATCH(Notes!$B$2,Notes!$I$2:$I$11,0),4)*$C179</f>
        <v>1476825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492275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304065</v>
      </c>
      <c r="E180" s="160">
        <f>INDEX(Data[],MATCH($A180,Data[Dist],0),MATCH(E$6,Data[#Headers],0))</f>
        <v>304064</v>
      </c>
      <c r="F180" s="160">
        <f>INDEX(Data[],MATCH($A180,Data[Dist],0),MATCH(F$6,Data[#Headers],0))</f>
        <v>304065</v>
      </c>
      <c r="G180" s="22">
        <f>INDEX(Data[],MATCH($A180,Data[Dist],0),MATCH(G$6,Data[#Headers],0))</f>
        <v>918453</v>
      </c>
      <c r="H180" s="22">
        <f>INDEX(Data[],MATCH($A180,Data[Dist],0),MATCH(H$6,Data[#Headers],0))-G180</f>
        <v>2143058</v>
      </c>
      <c r="I180" s="25"/>
      <c r="J180" s="22">
        <f>INDEX(Notes!$I$2:$N$11,MATCH(Notes!$B$2,Notes!$I$2:$I$11,0),4)*$C180</f>
        <v>918453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306151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332682</v>
      </c>
      <c r="E181" s="160">
        <f>INDEX(Data[],MATCH($A181,Data[Dist],0),MATCH(E$6,Data[#Headers],0))</f>
        <v>332683</v>
      </c>
      <c r="F181" s="160">
        <f>INDEX(Data[],MATCH($A181,Data[Dist],0),MATCH(F$6,Data[#Headers],0))</f>
        <v>332681</v>
      </c>
      <c r="G181" s="22">
        <f>INDEX(Data[],MATCH($A181,Data[Dist],0),MATCH(G$6,Data[#Headers],0))</f>
        <v>1005774</v>
      </c>
      <c r="H181" s="22">
        <f>INDEX(Data[],MATCH($A181,Data[Dist],0),MATCH(H$6,Data[#Headers],0))-G181</f>
        <v>2346801</v>
      </c>
      <c r="I181" s="25"/>
      <c r="J181" s="22">
        <f>INDEX(Notes!$I$2:$N$11,MATCH(Notes!$B$2,Notes!$I$2:$I$11,0),4)*$C181</f>
        <v>1005774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335258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324566</v>
      </c>
      <c r="E182" s="160">
        <f>INDEX(Data[],MATCH($A182,Data[Dist],0),MATCH(E$6,Data[#Headers],0))</f>
        <v>324566</v>
      </c>
      <c r="F182" s="160">
        <f>INDEX(Data[],MATCH($A182,Data[Dist],0),MATCH(F$6,Data[#Headers],0))</f>
        <v>324565</v>
      </c>
      <c r="G182" s="22">
        <f>INDEX(Data[],MATCH($A182,Data[Dist],0),MATCH(G$6,Data[#Headers],0))</f>
        <v>980964</v>
      </c>
      <c r="H182" s="22">
        <f>INDEX(Data[],MATCH($A182,Data[Dist],0),MATCH(H$6,Data[#Headers],0))-G182</f>
        <v>2288913</v>
      </c>
      <c r="I182" s="25"/>
      <c r="J182" s="22">
        <f>INDEX(Notes!$I$2:$N$11,MATCH(Notes!$B$2,Notes!$I$2:$I$11,0),4)*$C182</f>
        <v>980964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326988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978617</v>
      </c>
      <c r="E183" s="160">
        <f>INDEX(Data[],MATCH($A183,Data[Dist],0),MATCH(E$6,Data[#Headers],0))</f>
        <v>978617</v>
      </c>
      <c r="F183" s="160">
        <f>INDEX(Data[],MATCH($A183,Data[Dist],0),MATCH(F$6,Data[#Headers],0))</f>
        <v>978617</v>
      </c>
      <c r="G183" s="22">
        <f>INDEX(Data[],MATCH($A183,Data[Dist],0),MATCH(G$6,Data[#Headers],0))</f>
        <v>2950641</v>
      </c>
      <c r="H183" s="22">
        <f>INDEX(Data[],MATCH($A183,Data[Dist],0),MATCH(H$6,Data[#Headers],0))-G183</f>
        <v>6884827</v>
      </c>
      <c r="I183" s="25"/>
      <c r="J183" s="22">
        <f>INDEX(Notes!$I$2:$N$11,MATCH(Notes!$B$2,Notes!$I$2:$I$11,0),4)*$C183</f>
        <v>2950641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983547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364484</v>
      </c>
      <c r="E184" s="160">
        <f>INDEX(Data[],MATCH($A184,Data[Dist],0),MATCH(E$6,Data[#Headers],0))</f>
        <v>364483</v>
      </c>
      <c r="F184" s="160">
        <f>INDEX(Data[],MATCH($A184,Data[Dist],0),MATCH(F$6,Data[#Headers],0))</f>
        <v>364484</v>
      </c>
      <c r="G184" s="22">
        <f>INDEX(Data[],MATCH($A184,Data[Dist],0),MATCH(G$6,Data[#Headers],0))</f>
        <v>1101498</v>
      </c>
      <c r="H184" s="22">
        <f>INDEX(Data[],MATCH($A184,Data[Dist],0),MATCH(H$6,Data[#Headers],0))-G184</f>
        <v>2570162</v>
      </c>
      <c r="I184" s="25"/>
      <c r="J184" s="22">
        <f>INDEX(Notes!$I$2:$N$11,MATCH(Notes!$B$2,Notes!$I$2:$I$11,0),4)*$C184</f>
        <v>1101498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367166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200627</v>
      </c>
      <c r="E185" s="160">
        <f>INDEX(Data[],MATCH($A185,Data[Dist],0),MATCH(E$6,Data[#Headers],0))</f>
        <v>200628</v>
      </c>
      <c r="F185" s="160">
        <f>INDEX(Data[],MATCH($A185,Data[Dist],0),MATCH(F$6,Data[#Headers],0))</f>
        <v>200626</v>
      </c>
      <c r="G185" s="22">
        <f>INDEX(Data[],MATCH($A185,Data[Dist],0),MATCH(G$6,Data[#Headers],0))</f>
        <v>607254</v>
      </c>
      <c r="H185" s="22">
        <f>INDEX(Data[],MATCH($A185,Data[Dist],0),MATCH(H$6,Data[#Headers],0))-G185</f>
        <v>1416923</v>
      </c>
      <c r="I185" s="25"/>
      <c r="J185" s="22">
        <f>INDEX(Notes!$I$2:$N$11,MATCH(Notes!$B$2,Notes!$I$2:$I$11,0),4)*$C185</f>
        <v>607254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202418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1444147</v>
      </c>
      <c r="E186" s="160">
        <f>INDEX(Data[],MATCH($A186,Data[Dist],0),MATCH(E$6,Data[#Headers],0))</f>
        <v>1444147</v>
      </c>
      <c r="F186" s="160">
        <f>INDEX(Data[],MATCH($A186,Data[Dist],0),MATCH(F$6,Data[#Headers],0))</f>
        <v>1444145</v>
      </c>
      <c r="G186" s="22">
        <f>INDEX(Data[],MATCH($A186,Data[Dist],0),MATCH(G$6,Data[#Headers],0))</f>
        <v>4354620</v>
      </c>
      <c r="H186" s="22">
        <f>INDEX(Data[],MATCH($A186,Data[Dist],0),MATCH(H$6,Data[#Headers],0))-G186</f>
        <v>10160777</v>
      </c>
      <c r="I186" s="25"/>
      <c r="J186" s="22">
        <f>INDEX(Notes!$I$2:$N$11,MATCH(Notes!$B$2,Notes!$I$2:$I$11,0),4)*$C186</f>
        <v>4354620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1451540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4386025</v>
      </c>
      <c r="E187" s="160">
        <f>INDEX(Data[],MATCH($A187,Data[Dist],0),MATCH(E$6,Data[#Headers],0))</f>
        <v>4386025</v>
      </c>
      <c r="F187" s="160">
        <f>INDEX(Data[],MATCH($A187,Data[Dist],0),MATCH(F$6,Data[#Headers],0))</f>
        <v>4386026</v>
      </c>
      <c r="G187" s="22">
        <f>INDEX(Data[],MATCH($A187,Data[Dist],0),MATCH(G$6,Data[#Headers],0))</f>
        <v>13220871</v>
      </c>
      <c r="H187" s="22">
        <f>INDEX(Data[],MATCH($A187,Data[Dist],0),MATCH(H$6,Data[#Headers],0))-G187</f>
        <v>30848702</v>
      </c>
      <c r="I187" s="25"/>
      <c r="J187" s="22">
        <f>INDEX(Notes!$I$2:$N$11,MATCH(Notes!$B$2,Notes!$I$2:$I$11,0),4)*$C187</f>
        <v>13220871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4406957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311251</v>
      </c>
      <c r="E188" s="160">
        <f>INDEX(Data[],MATCH($A188,Data[Dist],0),MATCH(E$6,Data[#Headers],0))</f>
        <v>311251</v>
      </c>
      <c r="F188" s="160">
        <f>INDEX(Data[],MATCH($A188,Data[Dist],0),MATCH(F$6,Data[#Headers],0))</f>
        <v>311249</v>
      </c>
      <c r="G188" s="22">
        <f>INDEX(Data[],MATCH($A188,Data[Dist],0),MATCH(G$6,Data[#Headers],0))</f>
        <v>939774</v>
      </c>
      <c r="H188" s="22">
        <f>INDEX(Data[],MATCH($A188,Data[Dist],0),MATCH(H$6,Data[#Headers],0))-G188</f>
        <v>2192805</v>
      </c>
      <c r="I188" s="25"/>
      <c r="J188" s="22">
        <f>INDEX(Notes!$I$2:$N$11,MATCH(Notes!$B$2,Notes!$I$2:$I$11,0),4)*$C188</f>
        <v>939774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313258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2340408</v>
      </c>
      <c r="E189" s="160">
        <f>INDEX(Data[],MATCH($A189,Data[Dist],0),MATCH(E$6,Data[#Headers],0))</f>
        <v>2340407</v>
      </c>
      <c r="F189" s="160">
        <f>INDEX(Data[],MATCH($A189,Data[Dist],0),MATCH(F$6,Data[#Headers],0))</f>
        <v>2340408</v>
      </c>
      <c r="G189" s="22">
        <f>INDEX(Data[],MATCH($A189,Data[Dist],0),MATCH(G$6,Data[#Headers],0))</f>
        <v>7061649</v>
      </c>
      <c r="H189" s="22">
        <f>INDEX(Data[],MATCH($A189,Data[Dist],0),MATCH(H$6,Data[#Headers],0))-G189</f>
        <v>16477180</v>
      </c>
      <c r="I189" s="25"/>
      <c r="J189" s="22">
        <f>INDEX(Notes!$I$2:$N$11,MATCH(Notes!$B$2,Notes!$I$2:$I$11,0),4)*$C189</f>
        <v>7061649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2353883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948136</v>
      </c>
      <c r="E190" s="160">
        <f>INDEX(Data[],MATCH($A190,Data[Dist],0),MATCH(E$6,Data[#Headers],0))</f>
        <v>948136</v>
      </c>
      <c r="F190" s="160">
        <f>INDEX(Data[],MATCH($A190,Data[Dist],0),MATCH(F$6,Data[#Headers],0))</f>
        <v>948135</v>
      </c>
      <c r="G190" s="22">
        <f>INDEX(Data[],MATCH($A190,Data[Dist],0),MATCH(G$6,Data[#Headers],0))</f>
        <v>2862636</v>
      </c>
      <c r="H190" s="22">
        <f>INDEX(Data[],MATCH($A190,Data[Dist],0),MATCH(H$6,Data[#Headers],0))-G190</f>
        <v>6679484</v>
      </c>
      <c r="I190" s="25"/>
      <c r="J190" s="22">
        <f>INDEX(Notes!$I$2:$N$11,MATCH(Notes!$B$2,Notes!$I$2:$I$11,0),4)*$C190</f>
        <v>2862636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954212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520023</v>
      </c>
      <c r="E191" s="160">
        <f>INDEX(Data[],MATCH($A191,Data[Dist],0),MATCH(E$6,Data[#Headers],0))</f>
        <v>520024</v>
      </c>
      <c r="F191" s="160">
        <f>INDEX(Data[],MATCH($A191,Data[Dist],0),MATCH(F$6,Data[#Headers],0))</f>
        <v>520022</v>
      </c>
      <c r="G191" s="22">
        <f>INDEX(Data[],MATCH($A191,Data[Dist],0),MATCH(G$6,Data[#Headers],0))</f>
        <v>1570242</v>
      </c>
      <c r="H191" s="22">
        <f>INDEX(Data[],MATCH($A191,Data[Dist],0),MATCH(H$6,Data[#Headers],0))-G191</f>
        <v>3663901</v>
      </c>
      <c r="I191" s="25"/>
      <c r="J191" s="22">
        <f>INDEX(Notes!$I$2:$N$11,MATCH(Notes!$B$2,Notes!$I$2:$I$11,0),4)*$C191</f>
        <v>1570242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523414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250959</v>
      </c>
      <c r="E192" s="160">
        <f>INDEX(Data[],MATCH($A192,Data[Dist],0),MATCH(E$6,Data[#Headers],0))</f>
        <v>250959</v>
      </c>
      <c r="F192" s="160">
        <f>INDEX(Data[],MATCH($A192,Data[Dist],0),MATCH(F$6,Data[#Headers],0))</f>
        <v>250960</v>
      </c>
      <c r="G192" s="22">
        <f>INDEX(Data[],MATCH($A192,Data[Dist],0),MATCH(G$6,Data[#Headers],0))</f>
        <v>756678</v>
      </c>
      <c r="H192" s="22">
        <f>INDEX(Data[],MATCH($A192,Data[Dist],0),MATCH(H$6,Data[#Headers],0))-G192</f>
        <v>1765582</v>
      </c>
      <c r="I192" s="25"/>
      <c r="J192" s="22">
        <f>INDEX(Notes!$I$2:$N$11,MATCH(Notes!$B$2,Notes!$I$2:$I$11,0),4)*$C192</f>
        <v>756678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252226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325059</v>
      </c>
      <c r="E193" s="160">
        <f>INDEX(Data[],MATCH($A193,Data[Dist],0),MATCH(E$6,Data[#Headers],0))</f>
        <v>325060</v>
      </c>
      <c r="F193" s="160">
        <f>INDEX(Data[],MATCH($A193,Data[Dist],0),MATCH(F$6,Data[#Headers],0))</f>
        <v>325058</v>
      </c>
      <c r="G193" s="22">
        <f>INDEX(Data[],MATCH($A193,Data[Dist],0),MATCH(G$6,Data[#Headers],0))</f>
        <v>981291</v>
      </c>
      <c r="H193" s="22">
        <f>INDEX(Data[],MATCH($A193,Data[Dist],0),MATCH(H$6,Data[#Headers],0))-G193</f>
        <v>2289674</v>
      </c>
      <c r="I193" s="25"/>
      <c r="J193" s="22">
        <f>INDEX(Notes!$I$2:$N$11,MATCH(Notes!$B$2,Notes!$I$2:$I$11,0),4)*$C193</f>
        <v>981291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327097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807560</v>
      </c>
      <c r="E194" s="160">
        <f>INDEX(Data[],MATCH($A194,Data[Dist],0),MATCH(E$6,Data[#Headers],0))</f>
        <v>807560</v>
      </c>
      <c r="F194" s="160">
        <f>INDEX(Data[],MATCH($A194,Data[Dist],0),MATCH(F$6,Data[#Headers],0))</f>
        <v>807559</v>
      </c>
      <c r="G194" s="22">
        <f>INDEX(Data[],MATCH($A194,Data[Dist],0),MATCH(G$6,Data[#Headers],0))</f>
        <v>2437629</v>
      </c>
      <c r="H194" s="22">
        <f>INDEX(Data[],MATCH($A194,Data[Dist],0),MATCH(H$6,Data[#Headers],0))-G194</f>
        <v>5687796</v>
      </c>
      <c r="I194" s="25"/>
      <c r="J194" s="22">
        <f>INDEX(Notes!$I$2:$N$11,MATCH(Notes!$B$2,Notes!$I$2:$I$11,0),4)*$C194</f>
        <v>2437629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812543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510280</v>
      </c>
      <c r="E195" s="160">
        <f>INDEX(Data[],MATCH($A195,Data[Dist],0),MATCH(E$6,Data[#Headers],0))</f>
        <v>510280</v>
      </c>
      <c r="F195" s="160">
        <f>INDEX(Data[],MATCH($A195,Data[Dist],0),MATCH(F$6,Data[#Headers],0))</f>
        <v>510279</v>
      </c>
      <c r="G195" s="22">
        <f>INDEX(Data[],MATCH($A195,Data[Dist],0),MATCH(G$6,Data[#Headers],0))</f>
        <v>1540014</v>
      </c>
      <c r="H195" s="22">
        <f>INDEX(Data[],MATCH($A195,Data[Dist],0),MATCH(H$6,Data[#Headers],0))-G195</f>
        <v>3593362</v>
      </c>
      <c r="I195" s="25"/>
      <c r="J195" s="22">
        <f>INDEX(Notes!$I$2:$N$11,MATCH(Notes!$B$2,Notes!$I$2:$I$11,0),4)*$C195</f>
        <v>1540014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513338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554213</v>
      </c>
      <c r="E196" s="160">
        <f>INDEX(Data[],MATCH($A196,Data[Dist],0),MATCH(E$6,Data[#Headers],0))</f>
        <v>554212</v>
      </c>
      <c r="F196" s="160">
        <f>INDEX(Data[],MATCH($A196,Data[Dist],0),MATCH(F$6,Data[#Headers],0))</f>
        <v>554213</v>
      </c>
      <c r="G196" s="22">
        <f>INDEX(Data[],MATCH($A196,Data[Dist],0),MATCH(G$6,Data[#Headers],0))</f>
        <v>1672173</v>
      </c>
      <c r="H196" s="22">
        <f>INDEX(Data[],MATCH($A196,Data[Dist],0),MATCH(H$6,Data[#Headers],0))-G196</f>
        <v>3901735</v>
      </c>
      <c r="I196" s="25"/>
      <c r="J196" s="22">
        <f>INDEX(Notes!$I$2:$N$11,MATCH(Notes!$B$2,Notes!$I$2:$I$11,0),4)*$C196</f>
        <v>1672173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557391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221226</v>
      </c>
      <c r="E197" s="160">
        <f>INDEX(Data[],MATCH($A197,Data[Dist],0),MATCH(E$6,Data[#Headers],0))</f>
        <v>221226</v>
      </c>
      <c r="F197" s="160">
        <f>INDEX(Data[],MATCH($A197,Data[Dist],0),MATCH(F$6,Data[#Headers],0))</f>
        <v>221225</v>
      </c>
      <c r="G197" s="22">
        <f>INDEX(Data[],MATCH($A197,Data[Dist],0),MATCH(G$6,Data[#Headers],0))</f>
        <v>669537</v>
      </c>
      <c r="H197" s="22">
        <f>INDEX(Data[],MATCH($A197,Data[Dist],0),MATCH(H$6,Data[#Headers],0))-G197</f>
        <v>1562256</v>
      </c>
      <c r="I197" s="25"/>
      <c r="J197" s="22">
        <f>INDEX(Notes!$I$2:$N$11,MATCH(Notes!$B$2,Notes!$I$2:$I$11,0),4)*$C197</f>
        <v>669537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223179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621643</v>
      </c>
      <c r="E198" s="160">
        <f>INDEX(Data[],MATCH($A198,Data[Dist],0),MATCH(E$6,Data[#Headers],0))</f>
        <v>621643</v>
      </c>
      <c r="F198" s="160">
        <f>INDEX(Data[],MATCH($A198,Data[Dist],0),MATCH(F$6,Data[#Headers],0))</f>
        <v>621643</v>
      </c>
      <c r="G198" s="22">
        <f>INDEX(Data[],MATCH($A198,Data[Dist],0),MATCH(G$6,Data[#Headers],0))</f>
        <v>1876302</v>
      </c>
      <c r="H198" s="22">
        <f>INDEX(Data[],MATCH($A198,Data[Dist],0),MATCH(H$6,Data[#Headers],0))-G198</f>
        <v>4378038</v>
      </c>
      <c r="I198" s="25"/>
      <c r="J198" s="22">
        <f>INDEX(Notes!$I$2:$N$11,MATCH(Notes!$B$2,Notes!$I$2:$I$11,0),4)*$C198</f>
        <v>1876302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625434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235025</v>
      </c>
      <c r="E199" s="160">
        <f>INDEX(Data[],MATCH($A199,Data[Dist],0),MATCH(E$6,Data[#Headers],0))</f>
        <v>235024</v>
      </c>
      <c r="F199" s="160">
        <f>INDEX(Data[],MATCH($A199,Data[Dist],0),MATCH(F$6,Data[#Headers],0))</f>
        <v>235025</v>
      </c>
      <c r="G199" s="22">
        <f>INDEX(Data[],MATCH($A199,Data[Dist],0),MATCH(G$6,Data[#Headers],0))</f>
        <v>709095</v>
      </c>
      <c r="H199" s="22">
        <f>INDEX(Data[],MATCH($A199,Data[Dist],0),MATCH(H$6,Data[#Headers],0))-G199</f>
        <v>1654550</v>
      </c>
      <c r="I199" s="25"/>
      <c r="J199" s="22">
        <f>INDEX(Notes!$I$2:$N$11,MATCH(Notes!$B$2,Notes!$I$2:$I$11,0),4)*$C199</f>
        <v>709095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236365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154964</v>
      </c>
      <c r="E200" s="160">
        <f>INDEX(Data[],MATCH($A200,Data[Dist],0),MATCH(E$6,Data[#Headers],0))</f>
        <v>154963</v>
      </c>
      <c r="F200" s="160">
        <f>INDEX(Data[],MATCH($A200,Data[Dist],0),MATCH(F$6,Data[#Headers],0))</f>
        <v>154964</v>
      </c>
      <c r="G200" s="22">
        <f>INDEX(Data[],MATCH($A200,Data[Dist],0),MATCH(G$6,Data[#Headers],0))</f>
        <v>467493</v>
      </c>
      <c r="H200" s="22">
        <f>INDEX(Data[],MATCH($A200,Data[Dist],0),MATCH(H$6,Data[#Headers],0))-G200</f>
        <v>1090821</v>
      </c>
      <c r="I200" s="25"/>
      <c r="J200" s="22">
        <f>INDEX(Notes!$I$2:$N$11,MATCH(Notes!$B$2,Notes!$I$2:$I$11,0),4)*$C200</f>
        <v>467493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155831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132464</v>
      </c>
      <c r="E201" s="160">
        <f>INDEX(Data[],MATCH($A201,Data[Dist],0),MATCH(E$6,Data[#Headers],0))</f>
        <v>132464</v>
      </c>
      <c r="F201" s="160">
        <f>INDEX(Data[],MATCH($A201,Data[Dist],0),MATCH(F$6,Data[#Headers],0))</f>
        <v>132462</v>
      </c>
      <c r="G201" s="22">
        <f>INDEX(Data[],MATCH($A201,Data[Dist],0),MATCH(G$6,Data[#Headers],0))</f>
        <v>399522</v>
      </c>
      <c r="H201" s="22">
        <f>INDEX(Data[],MATCH($A201,Data[Dist],0),MATCH(H$6,Data[#Headers],0))-G201</f>
        <v>932213</v>
      </c>
      <c r="I201" s="25"/>
      <c r="J201" s="22">
        <f>INDEX(Notes!$I$2:$N$11,MATCH(Notes!$B$2,Notes!$I$2:$I$11,0),4)*$C201</f>
        <v>399522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133174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119689</v>
      </c>
      <c r="E202" s="160">
        <f>INDEX(Data[],MATCH($A202,Data[Dist],0),MATCH(E$6,Data[#Headers],0))</f>
        <v>119689</v>
      </c>
      <c r="F202" s="160">
        <f>INDEX(Data[],MATCH($A202,Data[Dist],0),MATCH(F$6,Data[#Headers],0))</f>
        <v>119687</v>
      </c>
      <c r="G202" s="22">
        <f>INDEX(Data[],MATCH($A202,Data[Dist],0),MATCH(G$6,Data[#Headers],0))</f>
        <v>361269</v>
      </c>
      <c r="H202" s="22">
        <f>INDEX(Data[],MATCH($A202,Data[Dist],0),MATCH(H$6,Data[#Headers],0))-G202</f>
        <v>842957</v>
      </c>
      <c r="I202" s="25"/>
      <c r="J202" s="22">
        <f>INDEX(Notes!$I$2:$N$11,MATCH(Notes!$B$2,Notes!$I$2:$I$11,0),4)*$C202</f>
        <v>361269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120423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357082</v>
      </c>
      <c r="E203" s="160">
        <f>INDEX(Data[],MATCH($A203,Data[Dist],0),MATCH(E$6,Data[#Headers],0))</f>
        <v>357082</v>
      </c>
      <c r="F203" s="160">
        <f>INDEX(Data[],MATCH($A203,Data[Dist],0),MATCH(F$6,Data[#Headers],0))</f>
        <v>357082</v>
      </c>
      <c r="G203" s="22">
        <f>INDEX(Data[],MATCH($A203,Data[Dist],0),MATCH(G$6,Data[#Headers],0))</f>
        <v>1078323</v>
      </c>
      <c r="H203" s="22">
        <f>INDEX(Data[],MATCH($A203,Data[Dist],0),MATCH(H$6,Data[#Headers],0))-G203</f>
        <v>2516085</v>
      </c>
      <c r="I203" s="25"/>
      <c r="J203" s="22">
        <f>INDEX(Notes!$I$2:$N$11,MATCH(Notes!$B$2,Notes!$I$2:$I$11,0),4)*$C203</f>
        <v>1078323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359441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1278210</v>
      </c>
      <c r="E204" s="160">
        <f>INDEX(Data[],MATCH($A204,Data[Dist],0),MATCH(E$6,Data[#Headers],0))</f>
        <v>1278211</v>
      </c>
      <c r="F204" s="160">
        <f>INDEX(Data[],MATCH($A204,Data[Dist],0),MATCH(F$6,Data[#Headers],0))</f>
        <v>1278209</v>
      </c>
      <c r="G204" s="22">
        <f>INDEX(Data[],MATCH($A204,Data[Dist],0),MATCH(G$6,Data[#Headers],0))</f>
        <v>3856365</v>
      </c>
      <c r="H204" s="22">
        <f>INDEX(Data[],MATCH($A204,Data[Dist],0),MATCH(H$6,Data[#Headers],0))-G204</f>
        <v>8998186</v>
      </c>
      <c r="I204" s="25"/>
      <c r="J204" s="22">
        <f>INDEX(Notes!$I$2:$N$11,MATCH(Notes!$B$2,Notes!$I$2:$I$11,0),4)*$C204</f>
        <v>3856365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1285455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767673</v>
      </c>
      <c r="E205" s="160">
        <f>INDEX(Data[],MATCH($A205,Data[Dist],0),MATCH(E$6,Data[#Headers],0))</f>
        <v>767672</v>
      </c>
      <c r="F205" s="160">
        <f>INDEX(Data[],MATCH($A205,Data[Dist],0),MATCH(F$6,Data[#Headers],0))</f>
        <v>767673</v>
      </c>
      <c r="G205" s="22">
        <f>INDEX(Data[],MATCH($A205,Data[Dist],0),MATCH(G$6,Data[#Headers],0))</f>
        <v>2316315</v>
      </c>
      <c r="H205" s="22">
        <f>INDEX(Data[],MATCH($A205,Data[Dist],0),MATCH(H$6,Data[#Headers],0))-G205</f>
        <v>5404732</v>
      </c>
      <c r="I205" s="25"/>
      <c r="J205" s="22">
        <f>INDEX(Notes!$I$2:$N$11,MATCH(Notes!$B$2,Notes!$I$2:$I$11,0),4)*$C205</f>
        <v>2316315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772105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169213</v>
      </c>
      <c r="E206" s="160">
        <f>INDEX(Data[],MATCH($A206,Data[Dist],0),MATCH(E$6,Data[#Headers],0))</f>
        <v>169213</v>
      </c>
      <c r="F206" s="160">
        <f>INDEX(Data[],MATCH($A206,Data[Dist],0),MATCH(F$6,Data[#Headers],0))</f>
        <v>169213</v>
      </c>
      <c r="G206" s="22">
        <f>INDEX(Data[],MATCH($A206,Data[Dist],0),MATCH(G$6,Data[#Headers],0))</f>
        <v>510309</v>
      </c>
      <c r="H206" s="22">
        <f>INDEX(Data[],MATCH($A206,Data[Dist],0),MATCH(H$6,Data[#Headers],0))-G206</f>
        <v>1190723</v>
      </c>
      <c r="I206" s="25"/>
      <c r="J206" s="22">
        <f>INDEX(Notes!$I$2:$N$11,MATCH(Notes!$B$2,Notes!$I$2:$I$11,0),4)*$C206</f>
        <v>510309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170103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3424549</v>
      </c>
      <c r="E207" s="160">
        <f>INDEX(Data[],MATCH($A207,Data[Dist],0),MATCH(E$6,Data[#Headers],0))</f>
        <v>3424549</v>
      </c>
      <c r="F207" s="160">
        <f>INDEX(Data[],MATCH($A207,Data[Dist],0),MATCH(F$6,Data[#Headers],0))</f>
        <v>3424548</v>
      </c>
      <c r="G207" s="22">
        <f>INDEX(Data[],MATCH($A207,Data[Dist],0),MATCH(G$6,Data[#Headers],0))</f>
        <v>10328334</v>
      </c>
      <c r="H207" s="22">
        <f>INDEX(Data[],MATCH($A207,Data[Dist],0),MATCH(H$6,Data[#Headers],0))-G207</f>
        <v>24099444</v>
      </c>
      <c r="I207" s="25"/>
      <c r="J207" s="22">
        <f>INDEX(Notes!$I$2:$N$11,MATCH(Notes!$B$2,Notes!$I$2:$I$11,0),4)*$C207</f>
        <v>10328334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3442778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385142</v>
      </c>
      <c r="E208" s="160">
        <f>INDEX(Data[],MATCH($A208,Data[Dist],0),MATCH(E$6,Data[#Headers],0))</f>
        <v>385142</v>
      </c>
      <c r="F208" s="160">
        <f>INDEX(Data[],MATCH($A208,Data[Dist],0),MATCH(F$6,Data[#Headers],0))</f>
        <v>385142</v>
      </c>
      <c r="G208" s="22">
        <f>INDEX(Data[],MATCH($A208,Data[Dist],0),MATCH(G$6,Data[#Headers],0))</f>
        <v>1162500</v>
      </c>
      <c r="H208" s="22">
        <f>INDEX(Data[],MATCH($A208,Data[Dist],0),MATCH(H$6,Data[#Headers],0))-G208</f>
        <v>2712502</v>
      </c>
      <c r="I208" s="25"/>
      <c r="J208" s="22">
        <f>INDEX(Notes!$I$2:$N$11,MATCH(Notes!$B$2,Notes!$I$2:$I$11,0),4)*$C208</f>
        <v>1162500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387500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961547</v>
      </c>
      <c r="E209" s="160">
        <f>INDEX(Data[],MATCH($A209,Data[Dist],0),MATCH(E$6,Data[#Headers],0))</f>
        <v>961547</v>
      </c>
      <c r="F209" s="160">
        <f>INDEX(Data[],MATCH($A209,Data[Dist],0),MATCH(F$6,Data[#Headers],0))</f>
        <v>961546</v>
      </c>
      <c r="G209" s="22">
        <f>INDEX(Data[],MATCH($A209,Data[Dist],0),MATCH(G$6,Data[#Headers],0))</f>
        <v>2901318</v>
      </c>
      <c r="H209" s="22">
        <f>INDEX(Data[],MATCH($A209,Data[Dist],0),MATCH(H$6,Data[#Headers],0))-G209</f>
        <v>6769744</v>
      </c>
      <c r="I209" s="25"/>
      <c r="J209" s="22">
        <f>INDEX(Notes!$I$2:$N$11,MATCH(Notes!$B$2,Notes!$I$2:$I$11,0),4)*$C209</f>
        <v>2901318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967106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255318</v>
      </c>
      <c r="E210" s="160">
        <f>INDEX(Data[],MATCH($A210,Data[Dist],0),MATCH(E$6,Data[#Headers],0))</f>
        <v>255317</v>
      </c>
      <c r="F210" s="160">
        <f>INDEX(Data[],MATCH($A210,Data[Dist],0),MATCH(F$6,Data[#Headers],0))</f>
        <v>255318</v>
      </c>
      <c r="G210" s="22">
        <f>INDEX(Data[],MATCH($A210,Data[Dist],0),MATCH(G$6,Data[#Headers],0))</f>
        <v>771609</v>
      </c>
      <c r="H210" s="22">
        <f>INDEX(Data[],MATCH($A210,Data[Dist],0),MATCH(H$6,Data[#Headers],0))-G210</f>
        <v>1800419</v>
      </c>
      <c r="I210" s="25"/>
      <c r="J210" s="22">
        <f>INDEX(Notes!$I$2:$N$11,MATCH(Notes!$B$2,Notes!$I$2:$I$11,0),4)*$C210</f>
        <v>771609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257203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522414</v>
      </c>
      <c r="E211" s="160">
        <f>INDEX(Data[],MATCH($A211,Data[Dist],0),MATCH(E$6,Data[#Headers],0))</f>
        <v>522414</v>
      </c>
      <c r="F211" s="160">
        <f>INDEX(Data[],MATCH($A211,Data[Dist],0),MATCH(F$6,Data[#Headers],0))</f>
        <v>522413</v>
      </c>
      <c r="G211" s="22">
        <f>INDEX(Data[],MATCH($A211,Data[Dist],0),MATCH(G$6,Data[#Headers],0))</f>
        <v>1578192</v>
      </c>
      <c r="H211" s="22">
        <f>INDEX(Data[],MATCH($A211,Data[Dist],0),MATCH(H$6,Data[#Headers],0))-G211</f>
        <v>3682452</v>
      </c>
      <c r="I211" s="25"/>
      <c r="J211" s="22">
        <f>INDEX(Notes!$I$2:$N$11,MATCH(Notes!$B$2,Notes!$I$2:$I$11,0),4)*$C211</f>
        <v>1578192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526064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405437</v>
      </c>
      <c r="E212" s="160">
        <f>INDEX(Data[],MATCH($A212,Data[Dist],0),MATCH(E$6,Data[#Headers],0))</f>
        <v>405437</v>
      </c>
      <c r="F212" s="160">
        <f>INDEX(Data[],MATCH($A212,Data[Dist],0),MATCH(F$6,Data[#Headers],0))</f>
        <v>405436</v>
      </c>
      <c r="G212" s="22">
        <f>INDEX(Data[],MATCH($A212,Data[Dist],0),MATCH(G$6,Data[#Headers],0))</f>
        <v>1222641</v>
      </c>
      <c r="H212" s="22">
        <f>INDEX(Data[],MATCH($A212,Data[Dist],0),MATCH(H$6,Data[#Headers],0))-G212</f>
        <v>2852829</v>
      </c>
      <c r="I212" s="25"/>
      <c r="J212" s="22">
        <f>INDEX(Notes!$I$2:$N$11,MATCH(Notes!$B$2,Notes!$I$2:$I$11,0),4)*$C212</f>
        <v>1222641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407547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2216384</v>
      </c>
      <c r="E213" s="160">
        <f>INDEX(Data[],MATCH($A213,Data[Dist],0),MATCH(E$6,Data[#Headers],0))</f>
        <v>2216384</v>
      </c>
      <c r="F213" s="160">
        <f>INDEX(Data[],MATCH($A213,Data[Dist],0),MATCH(F$6,Data[#Headers],0))</f>
        <v>2216383</v>
      </c>
      <c r="G213" s="22">
        <f>INDEX(Data[],MATCH($A213,Data[Dist],0),MATCH(G$6,Data[#Headers],0))</f>
        <v>6684069</v>
      </c>
      <c r="H213" s="22">
        <f>INDEX(Data[],MATCH($A213,Data[Dist],0),MATCH(H$6,Data[#Headers],0))-G213</f>
        <v>15596159</v>
      </c>
      <c r="I213" s="25"/>
      <c r="J213" s="22">
        <f>INDEX(Notes!$I$2:$N$11,MATCH(Notes!$B$2,Notes!$I$2:$I$11,0),4)*$C213</f>
        <v>6684069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2228023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496938</v>
      </c>
      <c r="E214" s="160">
        <f>INDEX(Data[],MATCH($A214,Data[Dist],0),MATCH(E$6,Data[#Headers],0))</f>
        <v>496939</v>
      </c>
      <c r="F214" s="160">
        <f>INDEX(Data[],MATCH($A214,Data[Dist],0),MATCH(F$6,Data[#Headers],0))</f>
        <v>496937</v>
      </c>
      <c r="G214" s="22">
        <f>INDEX(Data[],MATCH($A214,Data[Dist],0),MATCH(G$6,Data[#Headers],0))</f>
        <v>1500291</v>
      </c>
      <c r="H214" s="22">
        <f>INDEX(Data[],MATCH($A214,Data[Dist],0),MATCH(H$6,Data[#Headers],0))-G214</f>
        <v>3500678</v>
      </c>
      <c r="I214" s="25"/>
      <c r="J214" s="22">
        <f>INDEX(Notes!$I$2:$N$11,MATCH(Notes!$B$2,Notes!$I$2:$I$11,0),4)*$C214</f>
        <v>1500291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500097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343272</v>
      </c>
      <c r="E215" s="160">
        <f>INDEX(Data[],MATCH($A215,Data[Dist],0),MATCH(E$6,Data[#Headers],0))</f>
        <v>343272</v>
      </c>
      <c r="F215" s="160">
        <f>INDEX(Data[],MATCH($A215,Data[Dist],0),MATCH(F$6,Data[#Headers],0))</f>
        <v>343272</v>
      </c>
      <c r="G215" s="22">
        <f>INDEX(Data[],MATCH($A215,Data[Dist],0),MATCH(G$6,Data[#Headers],0))</f>
        <v>1035924</v>
      </c>
      <c r="H215" s="22">
        <f>INDEX(Data[],MATCH($A215,Data[Dist],0),MATCH(H$6,Data[#Headers],0))-G215</f>
        <v>2417159</v>
      </c>
      <c r="I215" s="25"/>
      <c r="J215" s="22">
        <f>INDEX(Notes!$I$2:$N$11,MATCH(Notes!$B$2,Notes!$I$2:$I$11,0),4)*$C215</f>
        <v>1035924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345308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745672</v>
      </c>
      <c r="E216" s="160">
        <f>INDEX(Data[],MATCH($A216,Data[Dist],0),MATCH(E$6,Data[#Headers],0))</f>
        <v>745672</v>
      </c>
      <c r="F216" s="160">
        <f>INDEX(Data[],MATCH($A216,Data[Dist],0),MATCH(F$6,Data[#Headers],0))</f>
        <v>745672</v>
      </c>
      <c r="G216" s="22">
        <f>INDEX(Data[],MATCH($A216,Data[Dist],0),MATCH(G$6,Data[#Headers],0))</f>
        <v>2250237</v>
      </c>
      <c r="H216" s="22">
        <f>INDEX(Data[],MATCH($A216,Data[Dist],0),MATCH(H$6,Data[#Headers],0))-G216</f>
        <v>5250553</v>
      </c>
      <c r="I216" s="25"/>
      <c r="J216" s="22">
        <f>INDEX(Notes!$I$2:$N$11,MATCH(Notes!$B$2,Notes!$I$2:$I$11,0),4)*$C216</f>
        <v>2250237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750079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305278</v>
      </c>
      <c r="E217" s="160">
        <f>INDEX(Data[],MATCH($A217,Data[Dist],0),MATCH(E$6,Data[#Headers],0))</f>
        <v>305279</v>
      </c>
      <c r="F217" s="160">
        <f>INDEX(Data[],MATCH($A217,Data[Dist],0),MATCH(F$6,Data[#Headers],0))</f>
        <v>305277</v>
      </c>
      <c r="G217" s="22">
        <f>INDEX(Data[],MATCH($A217,Data[Dist],0),MATCH(G$6,Data[#Headers],0))</f>
        <v>921753</v>
      </c>
      <c r="H217" s="22">
        <f>INDEX(Data[],MATCH($A217,Data[Dist],0),MATCH(H$6,Data[#Headers],0))-G217</f>
        <v>2150755</v>
      </c>
      <c r="I217" s="25"/>
      <c r="J217" s="22">
        <f>INDEX(Notes!$I$2:$N$11,MATCH(Notes!$B$2,Notes!$I$2:$I$11,0),4)*$C217</f>
        <v>921753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307251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333781</v>
      </c>
      <c r="E218" s="160">
        <f>INDEX(Data[],MATCH($A218,Data[Dist],0),MATCH(E$6,Data[#Headers],0))</f>
        <v>333781</v>
      </c>
      <c r="F218" s="160">
        <f>INDEX(Data[],MATCH($A218,Data[Dist],0),MATCH(F$6,Data[#Headers],0))</f>
        <v>333781</v>
      </c>
      <c r="G218" s="22">
        <f>INDEX(Data[],MATCH($A218,Data[Dist],0),MATCH(G$6,Data[#Headers],0))</f>
        <v>1007859</v>
      </c>
      <c r="H218" s="22">
        <f>INDEX(Data[],MATCH($A218,Data[Dist],0),MATCH(H$6,Data[#Headers],0))-G218</f>
        <v>2351670</v>
      </c>
      <c r="I218" s="25"/>
      <c r="J218" s="22">
        <f>INDEX(Notes!$I$2:$N$11,MATCH(Notes!$B$2,Notes!$I$2:$I$11,0),4)*$C218</f>
        <v>1007859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335953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98394</v>
      </c>
      <c r="E219" s="160">
        <f>INDEX(Data[],MATCH($A219,Data[Dist],0),MATCH(E$6,Data[#Headers],0))</f>
        <v>98394</v>
      </c>
      <c r="F219" s="160">
        <f>INDEX(Data[],MATCH($A219,Data[Dist],0),MATCH(F$6,Data[#Headers],0))</f>
        <v>98393</v>
      </c>
      <c r="G219" s="22">
        <f>INDEX(Data[],MATCH($A219,Data[Dist],0),MATCH(G$6,Data[#Headers],0))</f>
        <v>298218</v>
      </c>
      <c r="H219" s="22">
        <f>INDEX(Data[],MATCH($A219,Data[Dist],0),MATCH(H$6,Data[#Headers],0))-G219</f>
        <v>695845</v>
      </c>
      <c r="I219" s="25"/>
      <c r="J219" s="22">
        <f>INDEX(Notes!$I$2:$N$11,MATCH(Notes!$B$2,Notes!$I$2:$I$11,0),4)*$C219</f>
        <v>298218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99406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1343151</v>
      </c>
      <c r="E220" s="160">
        <f>INDEX(Data[],MATCH($A220,Data[Dist],0),MATCH(E$6,Data[#Headers],0))</f>
        <v>1343150</v>
      </c>
      <c r="F220" s="160">
        <f>INDEX(Data[],MATCH($A220,Data[Dist],0),MATCH(F$6,Data[#Headers],0))</f>
        <v>1343151</v>
      </c>
      <c r="G220" s="22">
        <f>INDEX(Data[],MATCH($A220,Data[Dist],0),MATCH(G$6,Data[#Headers],0))</f>
        <v>4052562</v>
      </c>
      <c r="H220" s="22">
        <f>INDEX(Data[],MATCH($A220,Data[Dist],0),MATCH(H$6,Data[#Headers],0))-G220</f>
        <v>9455981</v>
      </c>
      <c r="I220" s="25"/>
      <c r="J220" s="22">
        <f>INDEX(Notes!$I$2:$N$11,MATCH(Notes!$B$2,Notes!$I$2:$I$11,0),4)*$C220</f>
        <v>4052562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1350854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1985937</v>
      </c>
      <c r="E221" s="160">
        <f>INDEX(Data[],MATCH($A221,Data[Dist],0),MATCH(E$6,Data[#Headers],0))</f>
        <v>1985938</v>
      </c>
      <c r="F221" s="160">
        <f>INDEX(Data[],MATCH($A221,Data[Dist],0),MATCH(F$6,Data[#Headers],0))</f>
        <v>1985936</v>
      </c>
      <c r="G221" s="22">
        <f>INDEX(Data[],MATCH($A221,Data[Dist],0),MATCH(G$6,Data[#Headers],0))</f>
        <v>5994780</v>
      </c>
      <c r="H221" s="22">
        <f>INDEX(Data[],MATCH($A221,Data[Dist],0),MATCH(H$6,Data[#Headers],0))-G221</f>
        <v>13987817</v>
      </c>
      <c r="I221" s="25"/>
      <c r="J221" s="22">
        <f>INDEX(Notes!$I$2:$N$11,MATCH(Notes!$B$2,Notes!$I$2:$I$11,0),4)*$C221</f>
        <v>5994780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1998260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272546</v>
      </c>
      <c r="E222" s="160">
        <f>INDEX(Data[],MATCH($A222,Data[Dist],0),MATCH(E$6,Data[#Headers],0))</f>
        <v>272546</v>
      </c>
      <c r="F222" s="160">
        <f>INDEX(Data[],MATCH($A222,Data[Dist],0),MATCH(F$6,Data[#Headers],0))</f>
        <v>272546</v>
      </c>
      <c r="G222" s="22">
        <f>INDEX(Data[],MATCH($A222,Data[Dist],0),MATCH(G$6,Data[#Headers],0))</f>
        <v>823041</v>
      </c>
      <c r="H222" s="22">
        <f>INDEX(Data[],MATCH($A222,Data[Dist],0),MATCH(H$6,Data[#Headers],0))-G222</f>
        <v>1920431</v>
      </c>
      <c r="I222" s="25"/>
      <c r="J222" s="22">
        <f>INDEX(Notes!$I$2:$N$11,MATCH(Notes!$B$2,Notes!$I$2:$I$11,0),4)*$C222</f>
        <v>823041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274347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304807</v>
      </c>
      <c r="E223" s="160">
        <f>INDEX(Data[],MATCH($A223,Data[Dist],0),MATCH(E$6,Data[#Headers],0))</f>
        <v>304807</v>
      </c>
      <c r="F223" s="160">
        <f>INDEX(Data[],MATCH($A223,Data[Dist],0),MATCH(F$6,Data[#Headers],0))</f>
        <v>304807</v>
      </c>
      <c r="G223" s="22">
        <f>INDEX(Data[],MATCH($A223,Data[Dist],0),MATCH(G$6,Data[#Headers],0))</f>
        <v>920394</v>
      </c>
      <c r="H223" s="22">
        <f>INDEX(Data[],MATCH($A223,Data[Dist],0),MATCH(H$6,Data[#Headers],0))-G223</f>
        <v>2147588</v>
      </c>
      <c r="I223" s="25"/>
      <c r="J223" s="22">
        <f>INDEX(Notes!$I$2:$N$11,MATCH(Notes!$B$2,Notes!$I$2:$I$11,0),4)*$C223</f>
        <v>920394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306798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2645769</v>
      </c>
      <c r="E224" s="160">
        <f>INDEX(Data[],MATCH($A224,Data[Dist],0),MATCH(E$6,Data[#Headers],0))</f>
        <v>2645769</v>
      </c>
      <c r="F224" s="160">
        <f>INDEX(Data[],MATCH($A224,Data[Dist],0),MATCH(F$6,Data[#Headers],0))</f>
        <v>2645768</v>
      </c>
      <c r="G224" s="22">
        <f>INDEX(Data[],MATCH($A224,Data[Dist],0),MATCH(G$6,Data[#Headers],0))</f>
        <v>7977099</v>
      </c>
      <c r="H224" s="22">
        <f>INDEX(Data[],MATCH($A224,Data[Dist],0),MATCH(H$6,Data[#Headers],0))-G224</f>
        <v>18613232</v>
      </c>
      <c r="I224" s="25"/>
      <c r="J224" s="22">
        <f>INDEX(Notes!$I$2:$N$11,MATCH(Notes!$B$2,Notes!$I$2:$I$11,0),4)*$C224</f>
        <v>7977099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2659033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413859</v>
      </c>
      <c r="E225" s="160">
        <f>INDEX(Data[],MATCH($A225,Data[Dist],0),MATCH(E$6,Data[#Headers],0))</f>
        <v>413858</v>
      </c>
      <c r="F225" s="160">
        <f>INDEX(Data[],MATCH($A225,Data[Dist],0),MATCH(F$6,Data[#Headers],0))</f>
        <v>413859</v>
      </c>
      <c r="G225" s="22">
        <f>INDEX(Data[],MATCH($A225,Data[Dist],0),MATCH(G$6,Data[#Headers],0))</f>
        <v>1249821</v>
      </c>
      <c r="H225" s="22">
        <f>INDEX(Data[],MATCH($A225,Data[Dist],0),MATCH(H$6,Data[#Headers],0))-G225</f>
        <v>2916248</v>
      </c>
      <c r="I225" s="25"/>
      <c r="J225" s="22">
        <f>INDEX(Notes!$I$2:$N$11,MATCH(Notes!$B$2,Notes!$I$2:$I$11,0),4)*$C225</f>
        <v>1249821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416607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537139</v>
      </c>
      <c r="E226" s="160">
        <f>INDEX(Data[],MATCH($A226,Data[Dist],0),MATCH(E$6,Data[#Headers],0))</f>
        <v>537139</v>
      </c>
      <c r="F226" s="160">
        <f>INDEX(Data[],MATCH($A226,Data[Dist],0),MATCH(F$6,Data[#Headers],0))</f>
        <v>537137</v>
      </c>
      <c r="G226" s="22">
        <f>INDEX(Data[],MATCH($A226,Data[Dist],0),MATCH(G$6,Data[#Headers],0))</f>
        <v>1622400</v>
      </c>
      <c r="H226" s="22">
        <f>INDEX(Data[],MATCH($A226,Data[Dist],0),MATCH(H$6,Data[#Headers],0))-G226</f>
        <v>3785602</v>
      </c>
      <c r="I226" s="25"/>
      <c r="J226" s="22">
        <f>INDEX(Notes!$I$2:$N$11,MATCH(Notes!$B$2,Notes!$I$2:$I$11,0),4)*$C226</f>
        <v>1622400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540800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1075320</v>
      </c>
      <c r="E227" s="160">
        <f>INDEX(Data[],MATCH($A227,Data[Dist],0),MATCH(E$6,Data[#Headers],0))</f>
        <v>1075320</v>
      </c>
      <c r="F227" s="160">
        <f>INDEX(Data[],MATCH($A227,Data[Dist],0),MATCH(F$6,Data[#Headers],0))</f>
        <v>1075320</v>
      </c>
      <c r="G227" s="22">
        <f>INDEX(Data[],MATCH($A227,Data[Dist],0),MATCH(G$6,Data[#Headers],0))</f>
        <v>3241875</v>
      </c>
      <c r="H227" s="22">
        <f>INDEX(Data[],MATCH($A227,Data[Dist],0),MATCH(H$6,Data[#Headers],0))-G227</f>
        <v>7564379</v>
      </c>
      <c r="I227" s="25"/>
      <c r="J227" s="22">
        <f>INDEX(Notes!$I$2:$N$11,MATCH(Notes!$B$2,Notes!$I$2:$I$11,0),4)*$C227</f>
        <v>3241875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1080625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333478</v>
      </c>
      <c r="E228" s="160">
        <f>INDEX(Data[],MATCH($A228,Data[Dist],0),MATCH(E$6,Data[#Headers],0))</f>
        <v>333479</v>
      </c>
      <c r="F228" s="160">
        <f>INDEX(Data[],MATCH($A228,Data[Dist],0),MATCH(F$6,Data[#Headers],0))</f>
        <v>333477</v>
      </c>
      <c r="G228" s="22">
        <f>INDEX(Data[],MATCH($A228,Data[Dist],0),MATCH(G$6,Data[#Headers],0))</f>
        <v>1007586</v>
      </c>
      <c r="H228" s="22">
        <f>INDEX(Data[],MATCH($A228,Data[Dist],0),MATCH(H$6,Data[#Headers],0))-G228</f>
        <v>2351029</v>
      </c>
      <c r="I228" s="25"/>
      <c r="J228" s="22">
        <f>INDEX(Notes!$I$2:$N$11,MATCH(Notes!$B$2,Notes!$I$2:$I$11,0),4)*$C228</f>
        <v>1007586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335862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54304</v>
      </c>
      <c r="E229" s="160">
        <f>INDEX(Data[],MATCH($A229,Data[Dist],0),MATCH(E$6,Data[#Headers],0))</f>
        <v>54305</v>
      </c>
      <c r="F229" s="160">
        <f>INDEX(Data[],MATCH($A229,Data[Dist],0),MATCH(F$6,Data[#Headers],0))</f>
        <v>54303</v>
      </c>
      <c r="G229" s="22">
        <f>INDEX(Data[],MATCH($A229,Data[Dist],0),MATCH(G$6,Data[#Headers],0))</f>
        <v>175305</v>
      </c>
      <c r="H229" s="22">
        <f>INDEX(Data[],MATCH($A229,Data[Dist],0),MATCH(H$6,Data[#Headers],0))-G229</f>
        <v>409041</v>
      </c>
      <c r="I229" s="25"/>
      <c r="J229" s="22">
        <f>INDEX(Notes!$I$2:$N$11,MATCH(Notes!$B$2,Notes!$I$2:$I$11,0),4)*$C229</f>
        <v>175305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58435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140570</v>
      </c>
      <c r="E230" s="160">
        <f>INDEX(Data[],MATCH($A230,Data[Dist],0),MATCH(E$6,Data[#Headers],0))</f>
        <v>140570</v>
      </c>
      <c r="F230" s="160">
        <f>INDEX(Data[],MATCH($A230,Data[Dist],0),MATCH(F$6,Data[#Headers],0))</f>
        <v>140569</v>
      </c>
      <c r="G230" s="22">
        <f>INDEX(Data[],MATCH($A230,Data[Dist],0),MATCH(G$6,Data[#Headers],0))</f>
        <v>424251</v>
      </c>
      <c r="H230" s="22">
        <f>INDEX(Data[],MATCH($A230,Data[Dist],0),MATCH(H$6,Data[#Headers],0))-G230</f>
        <v>989919</v>
      </c>
      <c r="I230" s="25"/>
      <c r="J230" s="22">
        <f>INDEX(Notes!$I$2:$N$11,MATCH(Notes!$B$2,Notes!$I$2:$I$11,0),4)*$C230</f>
        <v>424251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141417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84008</v>
      </c>
      <c r="E231" s="160">
        <f>INDEX(Data[],MATCH($A231,Data[Dist],0),MATCH(E$6,Data[#Headers],0))</f>
        <v>84008</v>
      </c>
      <c r="F231" s="160">
        <f>INDEX(Data[],MATCH($A231,Data[Dist],0),MATCH(F$6,Data[#Headers],0))</f>
        <v>84007</v>
      </c>
      <c r="G231" s="22">
        <f>INDEX(Data[],MATCH($A231,Data[Dist],0),MATCH(G$6,Data[#Headers],0))</f>
        <v>254124</v>
      </c>
      <c r="H231" s="22">
        <f>INDEX(Data[],MATCH($A231,Data[Dist],0),MATCH(H$6,Data[#Headers],0))-G231</f>
        <v>592957</v>
      </c>
      <c r="I231" s="25"/>
      <c r="J231" s="22">
        <f>INDEX(Notes!$I$2:$N$11,MATCH(Notes!$B$2,Notes!$I$2:$I$11,0),4)*$C231</f>
        <v>254124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84708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573831</v>
      </c>
      <c r="E232" s="160">
        <f>INDEX(Data[],MATCH($A232,Data[Dist],0),MATCH(E$6,Data[#Headers],0))</f>
        <v>573830</v>
      </c>
      <c r="F232" s="160">
        <f>INDEX(Data[],MATCH($A232,Data[Dist],0),MATCH(F$6,Data[#Headers],0))</f>
        <v>573831</v>
      </c>
      <c r="G232" s="22">
        <f>INDEX(Data[],MATCH($A232,Data[Dist],0),MATCH(G$6,Data[#Headers],0))</f>
        <v>1732209</v>
      </c>
      <c r="H232" s="22">
        <f>INDEX(Data[],MATCH($A232,Data[Dist],0),MATCH(H$6,Data[#Headers],0))-G232</f>
        <v>4041816</v>
      </c>
      <c r="I232" s="25"/>
      <c r="J232" s="22">
        <f>INDEX(Notes!$I$2:$N$11,MATCH(Notes!$B$2,Notes!$I$2:$I$11,0),4)*$C232</f>
        <v>1732209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577403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1592221</v>
      </c>
      <c r="E233" s="160">
        <f>INDEX(Data[],MATCH($A233,Data[Dist],0),MATCH(E$6,Data[#Headers],0))</f>
        <v>1592221</v>
      </c>
      <c r="F233" s="160">
        <f>INDEX(Data[],MATCH($A233,Data[Dist],0),MATCH(F$6,Data[#Headers],0))</f>
        <v>1592219</v>
      </c>
      <c r="G233" s="22">
        <f>INDEX(Data[],MATCH($A233,Data[Dist],0),MATCH(G$6,Data[#Headers],0))</f>
        <v>4802895</v>
      </c>
      <c r="H233" s="22">
        <f>INDEX(Data[],MATCH($A233,Data[Dist],0),MATCH(H$6,Data[#Headers],0))-G233</f>
        <v>11206751</v>
      </c>
      <c r="I233" s="25"/>
      <c r="J233" s="22">
        <f>INDEX(Notes!$I$2:$N$11,MATCH(Notes!$B$2,Notes!$I$2:$I$11,0),4)*$C233</f>
        <v>4802895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1600965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4110863</v>
      </c>
      <c r="E234" s="160">
        <f>INDEX(Data[],MATCH($A234,Data[Dist],0),MATCH(E$6,Data[#Headers],0))</f>
        <v>4110864</v>
      </c>
      <c r="F234" s="160">
        <f>INDEX(Data[],MATCH($A234,Data[Dist],0),MATCH(F$6,Data[#Headers],0))</f>
        <v>4110862</v>
      </c>
      <c r="G234" s="22">
        <f>INDEX(Data[],MATCH($A234,Data[Dist],0),MATCH(G$6,Data[#Headers],0))</f>
        <v>12390453</v>
      </c>
      <c r="H234" s="22">
        <f>INDEX(Data[],MATCH($A234,Data[Dist],0),MATCH(H$6,Data[#Headers],0))-G234</f>
        <v>28911053</v>
      </c>
      <c r="I234" s="25"/>
      <c r="J234" s="22">
        <f>INDEX(Notes!$I$2:$N$11,MATCH(Notes!$B$2,Notes!$I$2:$I$11,0),4)*$C234</f>
        <v>12390453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4130151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364059</v>
      </c>
      <c r="E235" s="160">
        <f>INDEX(Data[],MATCH($A235,Data[Dist],0),MATCH(E$6,Data[#Headers],0))</f>
        <v>364058</v>
      </c>
      <c r="F235" s="160">
        <f>INDEX(Data[],MATCH($A235,Data[Dist],0),MATCH(F$6,Data[#Headers],0))</f>
        <v>364059</v>
      </c>
      <c r="G235" s="22">
        <f>INDEX(Data[],MATCH($A235,Data[Dist],0),MATCH(G$6,Data[#Headers],0))</f>
        <v>1100331</v>
      </c>
      <c r="H235" s="22">
        <f>INDEX(Data[],MATCH($A235,Data[Dist],0),MATCH(H$6,Data[#Headers],0))-G235</f>
        <v>2567437</v>
      </c>
      <c r="I235" s="25"/>
      <c r="J235" s="22">
        <f>INDEX(Notes!$I$2:$N$11,MATCH(Notes!$B$2,Notes!$I$2:$I$11,0),4)*$C235</f>
        <v>1100331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366777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93376</v>
      </c>
      <c r="E236" s="160">
        <f>INDEX(Data[],MATCH($A236,Data[Dist],0),MATCH(E$6,Data[#Headers],0))</f>
        <v>93376</v>
      </c>
      <c r="F236" s="160">
        <f>INDEX(Data[],MATCH($A236,Data[Dist],0),MATCH(F$6,Data[#Headers],0))</f>
        <v>93374</v>
      </c>
      <c r="G236" s="22">
        <f>INDEX(Data[],MATCH($A236,Data[Dist],0),MATCH(G$6,Data[#Headers],0))</f>
        <v>282303</v>
      </c>
      <c r="H236" s="22">
        <f>INDEX(Data[],MATCH($A236,Data[Dist],0),MATCH(H$6,Data[#Headers],0))-G236</f>
        <v>658702</v>
      </c>
      <c r="I236" s="25"/>
      <c r="J236" s="22">
        <f>INDEX(Notes!$I$2:$N$11,MATCH(Notes!$B$2,Notes!$I$2:$I$11,0),4)*$C236</f>
        <v>282303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94101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174683</v>
      </c>
      <c r="E237" s="160">
        <f>INDEX(Data[],MATCH($A237,Data[Dist],0),MATCH(E$6,Data[#Headers],0))</f>
        <v>174682</v>
      </c>
      <c r="F237" s="160">
        <f>INDEX(Data[],MATCH($A237,Data[Dist],0),MATCH(F$6,Data[#Headers],0))</f>
        <v>174683</v>
      </c>
      <c r="G237" s="22">
        <f>INDEX(Data[],MATCH($A237,Data[Dist],0),MATCH(G$6,Data[#Headers],0))</f>
        <v>530544</v>
      </c>
      <c r="H237" s="22">
        <f>INDEX(Data[],MATCH($A237,Data[Dist],0),MATCH(H$6,Data[#Headers],0))-G237</f>
        <v>1237934</v>
      </c>
      <c r="I237" s="25"/>
      <c r="J237" s="22">
        <f>INDEX(Notes!$I$2:$N$11,MATCH(Notes!$B$2,Notes!$I$2:$I$11,0),4)*$C237</f>
        <v>530544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176848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337352</v>
      </c>
      <c r="E238" s="160">
        <f>INDEX(Data[],MATCH($A238,Data[Dist],0),MATCH(E$6,Data[#Headers],0))</f>
        <v>337352</v>
      </c>
      <c r="F238" s="160">
        <f>INDEX(Data[],MATCH($A238,Data[Dist],0),MATCH(F$6,Data[#Headers],0))</f>
        <v>337351</v>
      </c>
      <c r="G238" s="22">
        <f>INDEX(Data[],MATCH($A238,Data[Dist],0),MATCH(G$6,Data[#Headers],0))</f>
        <v>1018887</v>
      </c>
      <c r="H238" s="22">
        <f>INDEX(Data[],MATCH($A238,Data[Dist],0),MATCH(H$6,Data[#Headers],0))-G238</f>
        <v>2377405</v>
      </c>
      <c r="I238" s="25"/>
      <c r="J238" s="22">
        <f>INDEX(Notes!$I$2:$N$11,MATCH(Notes!$B$2,Notes!$I$2:$I$11,0),4)*$C238</f>
        <v>1018887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339629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1320327</v>
      </c>
      <c r="E239" s="160">
        <f>INDEX(Data[],MATCH($A239,Data[Dist],0),MATCH(E$6,Data[#Headers],0))</f>
        <v>1320327</v>
      </c>
      <c r="F239" s="160">
        <f>INDEX(Data[],MATCH($A239,Data[Dist],0),MATCH(F$6,Data[#Headers],0))</f>
        <v>1320326</v>
      </c>
      <c r="G239" s="22">
        <f>INDEX(Data[],MATCH($A239,Data[Dist],0),MATCH(G$6,Data[#Headers],0))</f>
        <v>3986805</v>
      </c>
      <c r="H239" s="22">
        <f>INDEX(Data[],MATCH($A239,Data[Dist],0),MATCH(H$6,Data[#Headers],0))-G239</f>
        <v>9302541</v>
      </c>
      <c r="I239" s="25"/>
      <c r="J239" s="22">
        <f>INDEX(Notes!$I$2:$N$11,MATCH(Notes!$B$2,Notes!$I$2:$I$11,0),4)*$C239</f>
        <v>3986805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1328935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1511090</v>
      </c>
      <c r="E240" s="160">
        <f>INDEX(Data[],MATCH($A240,Data[Dist],0),MATCH(E$6,Data[#Headers],0))</f>
        <v>1511090</v>
      </c>
      <c r="F240" s="160">
        <f>INDEX(Data[],MATCH($A240,Data[Dist],0),MATCH(F$6,Data[#Headers],0))</f>
        <v>1511089</v>
      </c>
      <c r="G240" s="22">
        <f>INDEX(Data[],MATCH($A240,Data[Dist],0),MATCH(G$6,Data[#Headers],0))</f>
        <v>4555017</v>
      </c>
      <c r="H240" s="22">
        <f>INDEX(Data[],MATCH($A240,Data[Dist],0),MATCH(H$6,Data[#Headers],0))-G240</f>
        <v>10628368</v>
      </c>
      <c r="I240" s="25"/>
      <c r="J240" s="22">
        <f>INDEX(Notes!$I$2:$N$11,MATCH(Notes!$B$2,Notes!$I$2:$I$11,0),4)*$C240</f>
        <v>4555017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1518339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3441401</v>
      </c>
      <c r="E241" s="160">
        <f>INDEX(Data[],MATCH($A241,Data[Dist],0),MATCH(E$6,Data[#Headers],0))</f>
        <v>3441401</v>
      </c>
      <c r="F241" s="160">
        <f>INDEX(Data[],MATCH($A241,Data[Dist],0),MATCH(F$6,Data[#Headers],0))</f>
        <v>3441399</v>
      </c>
      <c r="G241" s="22">
        <f>INDEX(Data[],MATCH($A241,Data[Dist],0),MATCH(G$6,Data[#Headers],0))</f>
        <v>10388619</v>
      </c>
      <c r="H241" s="22">
        <f>INDEX(Data[],MATCH($A241,Data[Dist],0),MATCH(H$6,Data[#Headers],0))-G241</f>
        <v>24240107</v>
      </c>
      <c r="I241" s="25"/>
      <c r="J241" s="22">
        <f>INDEX(Notes!$I$2:$N$11,MATCH(Notes!$B$2,Notes!$I$2:$I$11,0),4)*$C241</f>
        <v>10388619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3462873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507414</v>
      </c>
      <c r="E242" s="160">
        <f>INDEX(Data[],MATCH($A242,Data[Dist],0),MATCH(E$6,Data[#Headers],0))</f>
        <v>507414</v>
      </c>
      <c r="F242" s="160">
        <f>INDEX(Data[],MATCH($A242,Data[Dist],0),MATCH(F$6,Data[#Headers],0))</f>
        <v>507413</v>
      </c>
      <c r="G242" s="22">
        <f>INDEX(Data[],MATCH($A242,Data[Dist],0),MATCH(G$6,Data[#Headers],0))</f>
        <v>1530264</v>
      </c>
      <c r="H242" s="22">
        <f>INDEX(Data[],MATCH($A242,Data[Dist],0),MATCH(H$6,Data[#Headers],0))-G242</f>
        <v>3570614</v>
      </c>
      <c r="I242" s="25"/>
      <c r="J242" s="22">
        <f>INDEX(Notes!$I$2:$N$11,MATCH(Notes!$B$2,Notes!$I$2:$I$11,0),4)*$C242</f>
        <v>1530264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510088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257967</v>
      </c>
      <c r="E243" s="160">
        <f>INDEX(Data[],MATCH($A243,Data[Dist],0),MATCH(E$6,Data[#Headers],0))</f>
        <v>257967</v>
      </c>
      <c r="F243" s="160">
        <f>INDEX(Data[],MATCH($A243,Data[Dist],0),MATCH(F$6,Data[#Headers],0))</f>
        <v>257966</v>
      </c>
      <c r="G243" s="22">
        <f>INDEX(Data[],MATCH($A243,Data[Dist],0),MATCH(G$6,Data[#Headers],0))</f>
        <v>781875</v>
      </c>
      <c r="H243" s="22">
        <f>INDEX(Data[],MATCH($A243,Data[Dist],0),MATCH(H$6,Data[#Headers],0))-G243</f>
        <v>1824379</v>
      </c>
      <c r="I243" s="25"/>
      <c r="J243" s="22">
        <f>INDEX(Notes!$I$2:$N$11,MATCH(Notes!$B$2,Notes!$I$2:$I$11,0),4)*$C243</f>
        <v>781875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260625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536308</v>
      </c>
      <c r="E244" s="160">
        <f>INDEX(Data[],MATCH($A244,Data[Dist],0),MATCH(E$6,Data[#Headers],0))</f>
        <v>536309</v>
      </c>
      <c r="F244" s="160">
        <f>INDEX(Data[],MATCH($A244,Data[Dist],0),MATCH(F$6,Data[#Headers],0))</f>
        <v>536307</v>
      </c>
      <c r="G244" s="22">
        <f>INDEX(Data[],MATCH($A244,Data[Dist],0),MATCH(G$6,Data[#Headers],0))</f>
        <v>1616949</v>
      </c>
      <c r="H244" s="22">
        <f>INDEX(Data[],MATCH($A244,Data[Dist],0),MATCH(H$6,Data[#Headers],0))-G244</f>
        <v>3772881</v>
      </c>
      <c r="I244" s="25"/>
      <c r="J244" s="22">
        <f>INDEX(Notes!$I$2:$N$11,MATCH(Notes!$B$2,Notes!$I$2:$I$11,0),4)*$C244</f>
        <v>1616949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538983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697670</v>
      </c>
      <c r="E245" s="160">
        <f>INDEX(Data[],MATCH($A245,Data[Dist],0),MATCH(E$6,Data[#Headers],0))</f>
        <v>697670</v>
      </c>
      <c r="F245" s="160">
        <f>INDEX(Data[],MATCH($A245,Data[Dist],0),MATCH(F$6,Data[#Headers],0))</f>
        <v>697668</v>
      </c>
      <c r="G245" s="22">
        <f>INDEX(Data[],MATCH($A245,Data[Dist],0),MATCH(G$6,Data[#Headers],0))</f>
        <v>2105160</v>
      </c>
      <c r="H245" s="22">
        <f>INDEX(Data[],MATCH($A245,Data[Dist],0),MATCH(H$6,Data[#Headers],0))-G245</f>
        <v>4912035</v>
      </c>
      <c r="I245" s="25"/>
      <c r="J245" s="22">
        <f>INDEX(Notes!$I$2:$N$11,MATCH(Notes!$B$2,Notes!$I$2:$I$11,0),4)*$C245</f>
        <v>2105160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701720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260016</v>
      </c>
      <c r="E246" s="160">
        <f>INDEX(Data[],MATCH($A246,Data[Dist],0),MATCH(E$6,Data[#Headers],0))</f>
        <v>260016</v>
      </c>
      <c r="F246" s="160">
        <f>INDEX(Data[],MATCH($A246,Data[Dist],0),MATCH(F$6,Data[#Headers],0))</f>
        <v>260015</v>
      </c>
      <c r="G246" s="22">
        <f>INDEX(Data[],MATCH($A246,Data[Dist],0),MATCH(G$6,Data[#Headers],0))</f>
        <v>786861</v>
      </c>
      <c r="H246" s="22">
        <f>INDEX(Data[],MATCH($A246,Data[Dist],0),MATCH(H$6,Data[#Headers],0))-G246</f>
        <v>1836007</v>
      </c>
      <c r="I246" s="25"/>
      <c r="J246" s="22">
        <f>INDEX(Notes!$I$2:$N$11,MATCH(Notes!$B$2,Notes!$I$2:$I$11,0),4)*$C246</f>
        <v>786861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262287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756085</v>
      </c>
      <c r="E247" s="160">
        <f>INDEX(Data[],MATCH($A247,Data[Dist],0),MATCH(E$6,Data[#Headers],0))</f>
        <v>756085</v>
      </c>
      <c r="F247" s="160">
        <f>INDEX(Data[],MATCH($A247,Data[Dist],0),MATCH(F$6,Data[#Headers],0))</f>
        <v>756085</v>
      </c>
      <c r="G247" s="22">
        <f>INDEX(Data[],MATCH($A247,Data[Dist],0),MATCH(G$6,Data[#Headers],0))</f>
        <v>2280999</v>
      </c>
      <c r="H247" s="22">
        <f>INDEX(Data[],MATCH($A247,Data[Dist],0),MATCH(H$6,Data[#Headers],0))-G247</f>
        <v>5322333</v>
      </c>
      <c r="I247" s="25"/>
      <c r="J247" s="22">
        <f>INDEX(Notes!$I$2:$N$11,MATCH(Notes!$B$2,Notes!$I$2:$I$11,0),4)*$C247</f>
        <v>2280999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760333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139356</v>
      </c>
      <c r="E248" s="160">
        <f>INDEX(Data[],MATCH($A248,Data[Dist],0),MATCH(E$6,Data[#Headers],0))</f>
        <v>139356</v>
      </c>
      <c r="F248" s="160">
        <f>INDEX(Data[],MATCH($A248,Data[Dist],0),MATCH(F$6,Data[#Headers],0))</f>
        <v>139355</v>
      </c>
      <c r="G248" s="22">
        <f>INDEX(Data[],MATCH($A248,Data[Dist],0),MATCH(G$6,Data[#Headers],0))</f>
        <v>421989</v>
      </c>
      <c r="H248" s="22">
        <f>INDEX(Data[],MATCH($A248,Data[Dist],0),MATCH(H$6,Data[#Headers],0))-G248</f>
        <v>984637</v>
      </c>
      <c r="I248" s="25"/>
      <c r="J248" s="22">
        <f>INDEX(Notes!$I$2:$N$11,MATCH(Notes!$B$2,Notes!$I$2:$I$11,0),4)*$C248</f>
        <v>421989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140663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147015</v>
      </c>
      <c r="E249" s="160">
        <f>INDEX(Data[],MATCH($A249,Data[Dist],0),MATCH(E$6,Data[#Headers],0))</f>
        <v>147016</v>
      </c>
      <c r="F249" s="160">
        <f>INDEX(Data[],MATCH($A249,Data[Dist],0),MATCH(F$6,Data[#Headers],0))</f>
        <v>147014</v>
      </c>
      <c r="G249" s="22">
        <f>INDEX(Data[],MATCH($A249,Data[Dist],0),MATCH(G$6,Data[#Headers],0))</f>
        <v>444993</v>
      </c>
      <c r="H249" s="22">
        <f>INDEX(Data[],MATCH($A249,Data[Dist],0),MATCH(H$6,Data[#Headers],0))-G249</f>
        <v>1038321</v>
      </c>
      <c r="I249" s="25"/>
      <c r="J249" s="22">
        <f>INDEX(Notes!$I$2:$N$11,MATCH(Notes!$B$2,Notes!$I$2:$I$11,0),4)*$C249</f>
        <v>444993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148331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592495</v>
      </c>
      <c r="E250" s="160">
        <f>INDEX(Data[],MATCH($A250,Data[Dist],0),MATCH(E$6,Data[#Headers],0))</f>
        <v>592495</v>
      </c>
      <c r="F250" s="160">
        <f>INDEX(Data[],MATCH($A250,Data[Dist],0),MATCH(F$6,Data[#Headers],0))</f>
        <v>592496</v>
      </c>
      <c r="G250" s="22">
        <f>INDEX(Data[],MATCH($A250,Data[Dist],0),MATCH(G$6,Data[#Headers],0))</f>
        <v>1787628</v>
      </c>
      <c r="H250" s="22">
        <f>INDEX(Data[],MATCH($A250,Data[Dist],0),MATCH(H$6,Data[#Headers],0))-G250</f>
        <v>4171130</v>
      </c>
      <c r="I250" s="25"/>
      <c r="J250" s="22">
        <f>INDEX(Notes!$I$2:$N$11,MATCH(Notes!$B$2,Notes!$I$2:$I$11,0),4)*$C250</f>
        <v>1787628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595876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643967</v>
      </c>
      <c r="E251" s="160">
        <f>INDEX(Data[],MATCH($A251,Data[Dist],0),MATCH(E$6,Data[#Headers],0))</f>
        <v>643968</v>
      </c>
      <c r="F251" s="160">
        <f>INDEX(Data[],MATCH($A251,Data[Dist],0),MATCH(F$6,Data[#Headers],0))</f>
        <v>643966</v>
      </c>
      <c r="G251" s="22">
        <f>INDEX(Data[],MATCH($A251,Data[Dist],0),MATCH(G$6,Data[#Headers],0))</f>
        <v>1943622</v>
      </c>
      <c r="H251" s="22">
        <f>INDEX(Data[],MATCH($A251,Data[Dist],0),MATCH(H$6,Data[#Headers],0))-G251</f>
        <v>4535120</v>
      </c>
      <c r="I251" s="25"/>
      <c r="J251" s="22">
        <f>INDEX(Notes!$I$2:$N$11,MATCH(Notes!$B$2,Notes!$I$2:$I$11,0),4)*$C251</f>
        <v>1943622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647874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240362</v>
      </c>
      <c r="E252" s="160">
        <f>INDEX(Data[],MATCH($A252,Data[Dist],0),MATCH(E$6,Data[#Headers],0))</f>
        <v>240362</v>
      </c>
      <c r="F252" s="160">
        <f>INDEX(Data[],MATCH($A252,Data[Dist],0),MATCH(F$6,Data[#Headers],0))</f>
        <v>240361</v>
      </c>
      <c r="G252" s="22">
        <f>INDEX(Data[],MATCH($A252,Data[Dist],0),MATCH(G$6,Data[#Headers],0))</f>
        <v>725763</v>
      </c>
      <c r="H252" s="22">
        <f>INDEX(Data[],MATCH($A252,Data[Dist],0),MATCH(H$6,Data[#Headers],0))-G252</f>
        <v>1693451</v>
      </c>
      <c r="I252" s="25"/>
      <c r="J252" s="22">
        <f>INDEX(Notes!$I$2:$N$11,MATCH(Notes!$B$2,Notes!$I$2:$I$11,0),4)*$C252</f>
        <v>725763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241921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124773</v>
      </c>
      <c r="E253" s="160">
        <f>INDEX(Data[],MATCH($A253,Data[Dist],0),MATCH(E$6,Data[#Headers],0))</f>
        <v>124773</v>
      </c>
      <c r="F253" s="160">
        <f>INDEX(Data[],MATCH($A253,Data[Dist],0),MATCH(F$6,Data[#Headers],0))</f>
        <v>124771</v>
      </c>
      <c r="G253" s="22">
        <f>INDEX(Data[],MATCH($A253,Data[Dist],0),MATCH(G$6,Data[#Headers],0))</f>
        <v>376692</v>
      </c>
      <c r="H253" s="22">
        <f>INDEX(Data[],MATCH($A253,Data[Dist],0),MATCH(H$6,Data[#Headers],0))-G253</f>
        <v>878951</v>
      </c>
      <c r="I253" s="25"/>
      <c r="J253" s="22">
        <f>INDEX(Notes!$I$2:$N$11,MATCH(Notes!$B$2,Notes!$I$2:$I$11,0),4)*$C253</f>
        <v>376692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125564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298504</v>
      </c>
      <c r="E254" s="160">
        <f>INDEX(Data[],MATCH($A254,Data[Dist],0),MATCH(E$6,Data[#Headers],0))</f>
        <v>298504</v>
      </c>
      <c r="F254" s="160">
        <f>INDEX(Data[],MATCH($A254,Data[Dist],0),MATCH(F$6,Data[#Headers],0))</f>
        <v>298504</v>
      </c>
      <c r="G254" s="22">
        <f>INDEX(Data[],MATCH($A254,Data[Dist],0),MATCH(G$6,Data[#Headers],0))</f>
        <v>902178</v>
      </c>
      <c r="H254" s="22">
        <f>INDEX(Data[],MATCH($A254,Data[Dist],0),MATCH(H$6,Data[#Headers],0))-G254</f>
        <v>2105078</v>
      </c>
      <c r="I254" s="25"/>
      <c r="J254" s="22">
        <f>INDEX(Notes!$I$2:$N$11,MATCH(Notes!$B$2,Notes!$I$2:$I$11,0),4)*$C254</f>
        <v>902178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300726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330031</v>
      </c>
      <c r="E255" s="160">
        <f>INDEX(Data[],MATCH($A255,Data[Dist],0),MATCH(E$6,Data[#Headers],0))</f>
        <v>330031</v>
      </c>
      <c r="F255" s="160">
        <f>INDEX(Data[],MATCH($A255,Data[Dist],0),MATCH(F$6,Data[#Headers],0))</f>
        <v>330030</v>
      </c>
      <c r="G255" s="22">
        <f>INDEX(Data[],MATCH($A255,Data[Dist],0),MATCH(G$6,Data[#Headers],0))</f>
        <v>1002768</v>
      </c>
      <c r="H255" s="22">
        <f>INDEX(Data[],MATCH($A255,Data[Dist],0),MATCH(H$6,Data[#Headers],0))-G255</f>
        <v>2339793</v>
      </c>
      <c r="I255" s="25"/>
      <c r="J255" s="22">
        <f>INDEX(Notes!$I$2:$N$11,MATCH(Notes!$B$2,Notes!$I$2:$I$11,0),4)*$C255</f>
        <v>1002768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334256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202716</v>
      </c>
      <c r="E256" s="160">
        <f>INDEX(Data[],MATCH($A256,Data[Dist],0),MATCH(E$6,Data[#Headers],0))</f>
        <v>202717</v>
      </c>
      <c r="F256" s="160">
        <f>INDEX(Data[],MATCH($A256,Data[Dist],0),MATCH(F$6,Data[#Headers],0))</f>
        <v>202715</v>
      </c>
      <c r="G256" s="22">
        <f>INDEX(Data[],MATCH($A256,Data[Dist],0),MATCH(G$6,Data[#Headers],0))</f>
        <v>612567</v>
      </c>
      <c r="H256" s="22">
        <f>INDEX(Data[],MATCH($A256,Data[Dist],0),MATCH(H$6,Data[#Headers],0))-G256</f>
        <v>1429323</v>
      </c>
      <c r="I256" s="25"/>
      <c r="J256" s="22">
        <f>INDEX(Notes!$I$2:$N$11,MATCH(Notes!$B$2,Notes!$I$2:$I$11,0),4)*$C256</f>
        <v>612567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204189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101947</v>
      </c>
      <c r="E257" s="160">
        <f>INDEX(Data[],MATCH($A257,Data[Dist],0),MATCH(E$6,Data[#Headers],0))</f>
        <v>101947</v>
      </c>
      <c r="F257" s="160">
        <f>INDEX(Data[],MATCH($A257,Data[Dist],0),MATCH(F$6,Data[#Headers],0))</f>
        <v>101946</v>
      </c>
      <c r="G257" s="22">
        <f>INDEX(Data[],MATCH($A257,Data[Dist],0),MATCH(G$6,Data[#Headers],0))</f>
        <v>308526</v>
      </c>
      <c r="H257" s="22">
        <f>INDEX(Data[],MATCH($A257,Data[Dist],0),MATCH(H$6,Data[#Headers],0))-G257</f>
        <v>719891</v>
      </c>
      <c r="I257" s="25"/>
      <c r="J257" s="22">
        <f>INDEX(Notes!$I$2:$N$11,MATCH(Notes!$B$2,Notes!$I$2:$I$11,0),4)*$C257</f>
        <v>308526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102842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833645</v>
      </c>
      <c r="E258" s="160">
        <f>INDEX(Data[],MATCH($A258,Data[Dist],0),MATCH(E$6,Data[#Headers],0))</f>
        <v>833645</v>
      </c>
      <c r="F258" s="160">
        <f>INDEX(Data[],MATCH($A258,Data[Dist],0),MATCH(F$6,Data[#Headers],0))</f>
        <v>833645</v>
      </c>
      <c r="G258" s="22">
        <f>INDEX(Data[],MATCH($A258,Data[Dist],0),MATCH(G$6,Data[#Headers],0))</f>
        <v>2517654</v>
      </c>
      <c r="H258" s="22">
        <f>INDEX(Data[],MATCH($A258,Data[Dist],0),MATCH(H$6,Data[#Headers],0))-G258</f>
        <v>5874526</v>
      </c>
      <c r="I258" s="25"/>
      <c r="J258" s="22">
        <f>INDEX(Notes!$I$2:$N$11,MATCH(Notes!$B$2,Notes!$I$2:$I$11,0),4)*$C258</f>
        <v>2517654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839218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159578</v>
      </c>
      <c r="E259" s="160">
        <f>INDEX(Data[],MATCH($A259,Data[Dist],0),MATCH(E$6,Data[#Headers],0))</f>
        <v>159579</v>
      </c>
      <c r="F259" s="160">
        <f>INDEX(Data[],MATCH($A259,Data[Dist],0),MATCH(F$6,Data[#Headers],0))</f>
        <v>159577</v>
      </c>
      <c r="G259" s="22">
        <f>INDEX(Data[],MATCH($A259,Data[Dist],0),MATCH(G$6,Data[#Headers],0))</f>
        <v>481758</v>
      </c>
      <c r="H259" s="22">
        <f>INDEX(Data[],MATCH($A259,Data[Dist],0),MATCH(H$6,Data[#Headers],0))-G259</f>
        <v>1124104</v>
      </c>
      <c r="I259" s="25"/>
      <c r="J259" s="22">
        <f>INDEX(Notes!$I$2:$N$11,MATCH(Notes!$B$2,Notes!$I$2:$I$11,0),4)*$C259</f>
        <v>481758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160586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445858</v>
      </c>
      <c r="E260" s="160">
        <f>INDEX(Data[],MATCH($A260,Data[Dist],0),MATCH(E$6,Data[#Headers],0))</f>
        <v>445858</v>
      </c>
      <c r="F260" s="160">
        <f>INDEX(Data[],MATCH($A260,Data[Dist],0),MATCH(F$6,Data[#Headers],0))</f>
        <v>445857</v>
      </c>
      <c r="G260" s="22">
        <f>INDEX(Data[],MATCH($A260,Data[Dist],0),MATCH(G$6,Data[#Headers],0))</f>
        <v>1346481</v>
      </c>
      <c r="H260" s="22">
        <f>INDEX(Data[],MATCH($A260,Data[Dist],0),MATCH(H$6,Data[#Headers],0))-G260</f>
        <v>3141787</v>
      </c>
      <c r="I260" s="25"/>
      <c r="J260" s="22">
        <f>INDEX(Notes!$I$2:$N$11,MATCH(Notes!$B$2,Notes!$I$2:$I$11,0),4)*$C260</f>
        <v>1346481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448827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770424</v>
      </c>
      <c r="E261" s="160">
        <f>INDEX(Data[],MATCH($A261,Data[Dist],0),MATCH(E$6,Data[#Headers],0))</f>
        <v>770424</v>
      </c>
      <c r="F261" s="160">
        <f>INDEX(Data[],MATCH($A261,Data[Dist],0),MATCH(F$6,Data[#Headers],0))</f>
        <v>770425</v>
      </c>
      <c r="G261" s="22">
        <f>INDEX(Data[],MATCH($A261,Data[Dist],0),MATCH(G$6,Data[#Headers],0))</f>
        <v>2324532</v>
      </c>
      <c r="H261" s="22">
        <f>INDEX(Data[],MATCH($A261,Data[Dist],0),MATCH(H$6,Data[#Headers],0))-G261</f>
        <v>5423907</v>
      </c>
      <c r="I261" s="25"/>
      <c r="J261" s="22">
        <f>INDEX(Notes!$I$2:$N$11,MATCH(Notes!$B$2,Notes!$I$2:$I$11,0),4)*$C261</f>
        <v>2324532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774844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701360</v>
      </c>
      <c r="E262" s="160">
        <f>INDEX(Data[],MATCH($A262,Data[Dist],0),MATCH(E$6,Data[#Headers],0))</f>
        <v>701360</v>
      </c>
      <c r="F262" s="160">
        <f>INDEX(Data[],MATCH($A262,Data[Dist],0),MATCH(F$6,Data[#Headers],0))</f>
        <v>701358</v>
      </c>
      <c r="G262" s="22">
        <f>INDEX(Data[],MATCH($A262,Data[Dist],0),MATCH(G$6,Data[#Headers],0))</f>
        <v>2116395</v>
      </c>
      <c r="H262" s="22">
        <f>INDEX(Data[],MATCH($A262,Data[Dist],0),MATCH(H$6,Data[#Headers],0))-G262</f>
        <v>4938258</v>
      </c>
      <c r="I262" s="25"/>
      <c r="J262" s="22">
        <f>INDEX(Notes!$I$2:$N$11,MATCH(Notes!$B$2,Notes!$I$2:$I$11,0),4)*$C262</f>
        <v>2116395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705465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442950</v>
      </c>
      <c r="E263" s="160">
        <f>INDEX(Data[],MATCH($A263,Data[Dist],0),MATCH(E$6,Data[#Headers],0))</f>
        <v>442950</v>
      </c>
      <c r="F263" s="160">
        <f>INDEX(Data[],MATCH($A263,Data[Dist],0),MATCH(F$6,Data[#Headers],0))</f>
        <v>442948</v>
      </c>
      <c r="G263" s="22">
        <f>INDEX(Data[],MATCH($A263,Data[Dist],0),MATCH(G$6,Data[#Headers],0))</f>
        <v>1337283</v>
      </c>
      <c r="H263" s="22">
        <f>INDEX(Data[],MATCH($A263,Data[Dist],0),MATCH(H$6,Data[#Headers],0))-G263</f>
        <v>3120324</v>
      </c>
      <c r="I263" s="25"/>
      <c r="J263" s="22">
        <f>INDEX(Notes!$I$2:$N$11,MATCH(Notes!$B$2,Notes!$I$2:$I$11,0),4)*$C263</f>
        <v>1337283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445761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245970</v>
      </c>
      <c r="E264" s="160">
        <f>INDEX(Data[],MATCH($A264,Data[Dist],0),MATCH(E$6,Data[#Headers],0))</f>
        <v>245970</v>
      </c>
      <c r="F264" s="160">
        <f>INDEX(Data[],MATCH($A264,Data[Dist],0),MATCH(F$6,Data[#Headers],0))</f>
        <v>245969</v>
      </c>
      <c r="G264" s="22">
        <f>INDEX(Data[],MATCH($A264,Data[Dist],0),MATCH(G$6,Data[#Headers],0))</f>
        <v>742314</v>
      </c>
      <c r="H264" s="22">
        <f>INDEX(Data[],MATCH($A264,Data[Dist],0),MATCH(H$6,Data[#Headers],0))-G264</f>
        <v>1732065</v>
      </c>
      <c r="I264" s="25"/>
      <c r="J264" s="22">
        <f>INDEX(Notes!$I$2:$N$11,MATCH(Notes!$B$2,Notes!$I$2:$I$11,0),4)*$C264</f>
        <v>742314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247438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371240</v>
      </c>
      <c r="E265" s="160">
        <f>INDEX(Data[],MATCH($A265,Data[Dist],0),MATCH(E$6,Data[#Headers],0))</f>
        <v>371241</v>
      </c>
      <c r="F265" s="160">
        <f>INDEX(Data[],MATCH($A265,Data[Dist],0),MATCH(F$6,Data[#Headers],0))</f>
        <v>371239</v>
      </c>
      <c r="G265" s="22">
        <f>INDEX(Data[],MATCH($A265,Data[Dist],0),MATCH(G$6,Data[#Headers],0))</f>
        <v>1120119</v>
      </c>
      <c r="H265" s="22">
        <f>INDEX(Data[],MATCH($A265,Data[Dist],0),MATCH(H$6,Data[#Headers],0))-G265</f>
        <v>2613609</v>
      </c>
      <c r="I265" s="25"/>
      <c r="J265" s="22">
        <f>INDEX(Notes!$I$2:$N$11,MATCH(Notes!$B$2,Notes!$I$2:$I$11,0),4)*$C265</f>
        <v>1120119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373373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1037566</v>
      </c>
      <c r="E266" s="160">
        <f>INDEX(Data[],MATCH($A266,Data[Dist],0),MATCH(E$6,Data[#Headers],0))</f>
        <v>1037566</v>
      </c>
      <c r="F266" s="160">
        <f>INDEX(Data[],MATCH($A266,Data[Dist],0),MATCH(F$6,Data[#Headers],0))</f>
        <v>1037565</v>
      </c>
      <c r="G266" s="22">
        <f>INDEX(Data[],MATCH($A266,Data[Dist],0),MATCH(G$6,Data[#Headers],0))</f>
        <v>3130257</v>
      </c>
      <c r="H266" s="22">
        <f>INDEX(Data[],MATCH($A266,Data[Dist],0),MATCH(H$6,Data[#Headers],0))-G266</f>
        <v>7303934</v>
      </c>
      <c r="I266" s="25"/>
      <c r="J266" s="22">
        <f>INDEX(Notes!$I$2:$N$11,MATCH(Notes!$B$2,Notes!$I$2:$I$11,0),4)*$C266</f>
        <v>3130257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1043419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12556845</v>
      </c>
      <c r="E267" s="160">
        <f>INDEX(Data[],MATCH($A267,Data[Dist],0),MATCH(E$6,Data[#Headers],0))</f>
        <v>12556845</v>
      </c>
      <c r="F267" s="160">
        <f>INDEX(Data[],MATCH($A267,Data[Dist],0),MATCH(F$6,Data[#Headers],0))</f>
        <v>12556844</v>
      </c>
      <c r="G267" s="22">
        <f>INDEX(Data[],MATCH($A267,Data[Dist],0),MATCH(G$6,Data[#Headers],0))</f>
        <v>37847127</v>
      </c>
      <c r="H267" s="22">
        <f>INDEX(Data[],MATCH($A267,Data[Dist],0),MATCH(H$6,Data[#Headers],0))-G267</f>
        <v>88309960</v>
      </c>
      <c r="I267" s="25"/>
      <c r="J267" s="22">
        <f>INDEX(Notes!$I$2:$N$11,MATCH(Notes!$B$2,Notes!$I$2:$I$11,0),4)*$C267</f>
        <v>37847127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12615709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247004</v>
      </c>
      <c r="E268" s="160">
        <f>INDEX(Data[],MATCH($A268,Data[Dist],0),MATCH(E$6,Data[#Headers],0))</f>
        <v>247004</v>
      </c>
      <c r="F268" s="160">
        <f>INDEX(Data[],MATCH($A268,Data[Dist],0),MATCH(F$6,Data[#Headers],0))</f>
        <v>247005</v>
      </c>
      <c r="G268" s="22">
        <f>INDEX(Data[],MATCH($A268,Data[Dist],0),MATCH(G$6,Data[#Headers],0))</f>
        <v>746118</v>
      </c>
      <c r="H268" s="22">
        <f>INDEX(Data[],MATCH($A268,Data[Dist],0),MATCH(H$6,Data[#Headers],0))-G268</f>
        <v>1740945</v>
      </c>
      <c r="I268" s="25"/>
      <c r="J268" s="22">
        <f>INDEX(Notes!$I$2:$N$11,MATCH(Notes!$B$2,Notes!$I$2:$I$11,0),4)*$C268</f>
        <v>746118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248706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472393</v>
      </c>
      <c r="E269" s="160">
        <f>INDEX(Data[],MATCH($A269,Data[Dist],0),MATCH(E$6,Data[#Headers],0))</f>
        <v>472393</v>
      </c>
      <c r="F269" s="160">
        <f>INDEX(Data[],MATCH($A269,Data[Dist],0),MATCH(F$6,Data[#Headers],0))</f>
        <v>472392</v>
      </c>
      <c r="G269" s="22">
        <f>INDEX(Data[],MATCH($A269,Data[Dist],0),MATCH(G$6,Data[#Headers],0))</f>
        <v>1427814</v>
      </c>
      <c r="H269" s="22">
        <f>INDEX(Data[],MATCH($A269,Data[Dist],0),MATCH(H$6,Data[#Headers],0))-G269</f>
        <v>3331569</v>
      </c>
      <c r="I269" s="25"/>
      <c r="J269" s="22">
        <f>INDEX(Notes!$I$2:$N$11,MATCH(Notes!$B$2,Notes!$I$2:$I$11,0),4)*$C269</f>
        <v>1427814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475938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883939</v>
      </c>
      <c r="E270" s="160">
        <f>INDEX(Data[],MATCH($A270,Data[Dist],0),MATCH(E$6,Data[#Headers],0))</f>
        <v>883939</v>
      </c>
      <c r="F270" s="160">
        <f>INDEX(Data[],MATCH($A270,Data[Dist],0),MATCH(F$6,Data[#Headers],0))</f>
        <v>883939</v>
      </c>
      <c r="G270" s="22">
        <f>INDEX(Data[],MATCH($A270,Data[Dist],0),MATCH(G$6,Data[#Headers],0))</f>
        <v>2668800</v>
      </c>
      <c r="H270" s="22">
        <f>INDEX(Data[],MATCH($A270,Data[Dist],0),MATCH(H$6,Data[#Headers],0))-G270</f>
        <v>6227197</v>
      </c>
      <c r="I270" s="25"/>
      <c r="J270" s="22">
        <f>INDEX(Notes!$I$2:$N$11,MATCH(Notes!$B$2,Notes!$I$2:$I$11,0),4)*$C270</f>
        <v>2668800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889600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389680</v>
      </c>
      <c r="E271" s="160">
        <f>INDEX(Data[],MATCH($A271,Data[Dist],0),MATCH(E$6,Data[#Headers],0))</f>
        <v>389680</v>
      </c>
      <c r="F271" s="160">
        <f>INDEX(Data[],MATCH($A271,Data[Dist],0),MATCH(F$6,Data[#Headers],0))</f>
        <v>389681</v>
      </c>
      <c r="G271" s="22">
        <f>INDEX(Data[],MATCH($A271,Data[Dist],0),MATCH(G$6,Data[#Headers],0))</f>
        <v>1175355</v>
      </c>
      <c r="H271" s="22">
        <f>INDEX(Data[],MATCH($A271,Data[Dist],0),MATCH(H$6,Data[#Headers],0))-G271</f>
        <v>2742491</v>
      </c>
      <c r="I271" s="25"/>
      <c r="J271" s="22">
        <f>INDEX(Notes!$I$2:$N$11,MATCH(Notes!$B$2,Notes!$I$2:$I$11,0),4)*$C271</f>
        <v>1175355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391785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352825</v>
      </c>
      <c r="E272" s="160">
        <f>INDEX(Data[],MATCH($A272,Data[Dist],0),MATCH(E$6,Data[#Headers],0))</f>
        <v>352825</v>
      </c>
      <c r="F272" s="160">
        <f>INDEX(Data[],MATCH($A272,Data[Dist],0),MATCH(F$6,Data[#Headers],0))</f>
        <v>352824</v>
      </c>
      <c r="G272" s="22">
        <f>INDEX(Data[],MATCH($A272,Data[Dist],0),MATCH(G$6,Data[#Headers],0))</f>
        <v>1065975</v>
      </c>
      <c r="H272" s="22">
        <f>INDEX(Data[],MATCH($A272,Data[Dist],0),MATCH(H$6,Data[#Headers],0))-G272</f>
        <v>2487270</v>
      </c>
      <c r="I272" s="25"/>
      <c r="J272" s="22">
        <f>INDEX(Notes!$I$2:$N$11,MATCH(Notes!$B$2,Notes!$I$2:$I$11,0),4)*$C272</f>
        <v>1065975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355325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285230</v>
      </c>
      <c r="E273" s="160">
        <f>INDEX(Data[],MATCH($A273,Data[Dist],0),MATCH(E$6,Data[#Headers],0))</f>
        <v>285230</v>
      </c>
      <c r="F273" s="160">
        <f>INDEX(Data[],MATCH($A273,Data[Dist],0),MATCH(F$6,Data[#Headers],0))</f>
        <v>285228</v>
      </c>
      <c r="G273" s="22">
        <f>INDEX(Data[],MATCH($A273,Data[Dist],0),MATCH(G$6,Data[#Headers],0))</f>
        <v>861927</v>
      </c>
      <c r="H273" s="22">
        <f>INDEX(Data[],MATCH($A273,Data[Dist],0),MATCH(H$6,Data[#Headers],0))-G273</f>
        <v>2011162</v>
      </c>
      <c r="I273" s="25"/>
      <c r="J273" s="22">
        <f>INDEX(Notes!$I$2:$N$11,MATCH(Notes!$B$2,Notes!$I$2:$I$11,0),4)*$C273</f>
        <v>861927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287309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130237</v>
      </c>
      <c r="E274" s="160">
        <f>INDEX(Data[],MATCH($A274,Data[Dist],0),MATCH(E$6,Data[#Headers],0))</f>
        <v>130237</v>
      </c>
      <c r="F274" s="160">
        <f>INDEX(Data[],MATCH($A274,Data[Dist],0),MATCH(F$6,Data[#Headers],0))</f>
        <v>130236</v>
      </c>
      <c r="G274" s="22">
        <f>INDEX(Data[],MATCH($A274,Data[Dist],0),MATCH(G$6,Data[#Headers],0))</f>
        <v>393123</v>
      </c>
      <c r="H274" s="22">
        <f>INDEX(Data[],MATCH($A274,Data[Dist],0),MATCH(H$6,Data[#Headers],0))-G274</f>
        <v>917286</v>
      </c>
      <c r="I274" s="25"/>
      <c r="J274" s="22">
        <f>INDEX(Notes!$I$2:$N$11,MATCH(Notes!$B$2,Notes!$I$2:$I$11,0),4)*$C274</f>
        <v>393123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131041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1160256</v>
      </c>
      <c r="E275" s="160">
        <f>INDEX(Data[],MATCH($A275,Data[Dist],0),MATCH(E$6,Data[#Headers],0))</f>
        <v>1160257</v>
      </c>
      <c r="F275" s="160">
        <f>INDEX(Data[],MATCH($A275,Data[Dist],0),MATCH(F$6,Data[#Headers],0))</f>
        <v>1160255</v>
      </c>
      <c r="G275" s="22">
        <f>INDEX(Data[],MATCH($A275,Data[Dist],0),MATCH(G$6,Data[#Headers],0))</f>
        <v>3498033</v>
      </c>
      <c r="H275" s="22">
        <f>INDEX(Data[],MATCH($A275,Data[Dist],0),MATCH(H$6,Data[#Headers],0))-G275</f>
        <v>8162072</v>
      </c>
      <c r="I275" s="25"/>
      <c r="J275" s="22">
        <f>INDEX(Notes!$I$2:$N$11,MATCH(Notes!$B$2,Notes!$I$2:$I$11,0),4)*$C275</f>
        <v>3498033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1166011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342851</v>
      </c>
      <c r="E276" s="160">
        <f>INDEX(Data[],MATCH($A276,Data[Dist],0),MATCH(E$6,Data[#Headers],0))</f>
        <v>342851</v>
      </c>
      <c r="F276" s="160">
        <f>INDEX(Data[],MATCH($A276,Data[Dist],0),MATCH(F$6,Data[#Headers],0))</f>
        <v>342849</v>
      </c>
      <c r="G276" s="22">
        <f>INDEX(Data[],MATCH($A276,Data[Dist],0),MATCH(G$6,Data[#Headers],0))</f>
        <v>1034577</v>
      </c>
      <c r="H276" s="22">
        <f>INDEX(Data[],MATCH($A276,Data[Dist],0),MATCH(H$6,Data[#Headers],0))-G276</f>
        <v>2414011</v>
      </c>
      <c r="I276" s="25"/>
      <c r="J276" s="22">
        <f>INDEX(Notes!$I$2:$N$11,MATCH(Notes!$B$2,Notes!$I$2:$I$11,0),4)*$C276</f>
        <v>1034577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344859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5071242</v>
      </c>
      <c r="E277" s="160">
        <f>INDEX(Data[],MATCH($A277,Data[Dist],0),MATCH(E$6,Data[#Headers],0))</f>
        <v>5071242</v>
      </c>
      <c r="F277" s="160">
        <f>INDEX(Data[],MATCH($A277,Data[Dist],0),MATCH(F$6,Data[#Headers],0))</f>
        <v>5071240</v>
      </c>
      <c r="G277" s="22">
        <f>INDEX(Data[],MATCH($A277,Data[Dist],0),MATCH(G$6,Data[#Headers],0))</f>
        <v>15297150</v>
      </c>
      <c r="H277" s="22">
        <f>INDEX(Data[],MATCH($A277,Data[Dist],0),MATCH(H$6,Data[#Headers],0))-G277</f>
        <v>35693347</v>
      </c>
      <c r="I277" s="25"/>
      <c r="J277" s="22">
        <f>INDEX(Notes!$I$2:$N$11,MATCH(Notes!$B$2,Notes!$I$2:$I$11,0),4)*$C277</f>
        <v>15297150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5099050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1478635</v>
      </c>
      <c r="E278" s="160">
        <f>INDEX(Data[],MATCH($A278,Data[Dist],0),MATCH(E$6,Data[#Headers],0))</f>
        <v>1478635</v>
      </c>
      <c r="F278" s="160">
        <f>INDEX(Data[],MATCH($A278,Data[Dist],0),MATCH(F$6,Data[#Headers],0))</f>
        <v>1478635</v>
      </c>
      <c r="G278" s="22">
        <f>INDEX(Data[],MATCH($A278,Data[Dist],0),MATCH(G$6,Data[#Headers],0))</f>
        <v>4459689</v>
      </c>
      <c r="H278" s="22">
        <f>INDEX(Data[],MATCH($A278,Data[Dist],0),MATCH(H$6,Data[#Headers],0))-G278</f>
        <v>10405937</v>
      </c>
      <c r="I278" s="25"/>
      <c r="J278" s="22">
        <f>INDEX(Notes!$I$2:$N$11,MATCH(Notes!$B$2,Notes!$I$2:$I$11,0),4)*$C278</f>
        <v>4459689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1486563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265056</v>
      </c>
      <c r="E279" s="160">
        <f>INDEX(Data[],MATCH($A279,Data[Dist],0),MATCH(E$6,Data[#Headers],0))</f>
        <v>265056</v>
      </c>
      <c r="F279" s="160">
        <f>INDEX(Data[],MATCH($A279,Data[Dist],0),MATCH(F$6,Data[#Headers],0))</f>
        <v>265054</v>
      </c>
      <c r="G279" s="22">
        <f>INDEX(Data[],MATCH($A279,Data[Dist],0),MATCH(G$6,Data[#Headers],0))</f>
        <v>808776</v>
      </c>
      <c r="H279" s="22">
        <f>INDEX(Data[],MATCH($A279,Data[Dist],0),MATCH(H$6,Data[#Headers],0))-G279</f>
        <v>1887145</v>
      </c>
      <c r="I279" s="25"/>
      <c r="J279" s="22">
        <f>INDEX(Notes!$I$2:$N$11,MATCH(Notes!$B$2,Notes!$I$2:$I$11,0),4)*$C279</f>
        <v>808776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269592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271757</v>
      </c>
      <c r="E280" s="160">
        <f>INDEX(Data[],MATCH($A280,Data[Dist],0),MATCH(E$6,Data[#Headers],0))</f>
        <v>271756</v>
      </c>
      <c r="F280" s="160">
        <f>INDEX(Data[],MATCH($A280,Data[Dist],0),MATCH(F$6,Data[#Headers],0))</f>
        <v>271757</v>
      </c>
      <c r="G280" s="22">
        <f>INDEX(Data[],MATCH($A280,Data[Dist],0),MATCH(G$6,Data[#Headers],0))</f>
        <v>820032</v>
      </c>
      <c r="H280" s="22">
        <f>INDEX(Data[],MATCH($A280,Data[Dist],0),MATCH(H$6,Data[#Headers],0))-G280</f>
        <v>1913411</v>
      </c>
      <c r="I280" s="25"/>
      <c r="J280" s="22">
        <f>INDEX(Notes!$I$2:$N$11,MATCH(Notes!$B$2,Notes!$I$2:$I$11,0),4)*$C280</f>
        <v>820032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273344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144550</v>
      </c>
      <c r="E281" s="160">
        <f>INDEX(Data[],MATCH($A281,Data[Dist],0),MATCH(E$6,Data[#Headers],0))</f>
        <v>144550</v>
      </c>
      <c r="F281" s="160">
        <f>INDEX(Data[],MATCH($A281,Data[Dist],0),MATCH(F$6,Data[#Headers],0))</f>
        <v>144548</v>
      </c>
      <c r="G281" s="22">
        <f>INDEX(Data[],MATCH($A281,Data[Dist],0),MATCH(G$6,Data[#Headers],0))</f>
        <v>435957</v>
      </c>
      <c r="H281" s="22">
        <f>INDEX(Data[],MATCH($A281,Data[Dist],0),MATCH(H$6,Data[#Headers],0))-G281</f>
        <v>1017237</v>
      </c>
      <c r="I281" s="25"/>
      <c r="J281" s="22">
        <f>INDEX(Notes!$I$2:$N$11,MATCH(Notes!$B$2,Notes!$I$2:$I$11,0),4)*$C281</f>
        <v>435957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145319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408473</v>
      </c>
      <c r="E282" s="160">
        <f>INDEX(Data[],MATCH($A282,Data[Dist],0),MATCH(E$6,Data[#Headers],0))</f>
        <v>408473</v>
      </c>
      <c r="F282" s="160">
        <f>INDEX(Data[],MATCH($A282,Data[Dist],0),MATCH(F$6,Data[#Headers],0))</f>
        <v>408471</v>
      </c>
      <c r="G282" s="22">
        <f>INDEX(Data[],MATCH($A282,Data[Dist],0),MATCH(G$6,Data[#Headers],0))</f>
        <v>1232601</v>
      </c>
      <c r="H282" s="22">
        <f>INDEX(Data[],MATCH($A282,Data[Dist],0),MATCH(H$6,Data[#Headers],0))-G282</f>
        <v>2876064</v>
      </c>
      <c r="I282" s="25"/>
      <c r="J282" s="22">
        <f>INDEX(Notes!$I$2:$N$11,MATCH(Notes!$B$2,Notes!$I$2:$I$11,0),4)*$C282</f>
        <v>1232601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410867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2176311</v>
      </c>
      <c r="E283" s="160">
        <f>INDEX(Data[],MATCH($A283,Data[Dist],0),MATCH(E$6,Data[#Headers],0))</f>
        <v>2176311</v>
      </c>
      <c r="F283" s="160">
        <f>INDEX(Data[],MATCH($A283,Data[Dist],0),MATCH(F$6,Data[#Headers],0))</f>
        <v>2176310</v>
      </c>
      <c r="G283" s="22">
        <f>INDEX(Data[],MATCH($A283,Data[Dist],0),MATCH(G$6,Data[#Headers],0))</f>
        <v>6559458</v>
      </c>
      <c r="H283" s="22">
        <f>INDEX(Data[],MATCH($A283,Data[Dist],0),MATCH(H$6,Data[#Headers],0))-G283</f>
        <v>15305402</v>
      </c>
      <c r="I283" s="25"/>
      <c r="J283" s="22">
        <f>INDEX(Notes!$I$2:$N$11,MATCH(Notes!$B$2,Notes!$I$2:$I$11,0),4)*$C283</f>
        <v>6559458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2186486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78709</v>
      </c>
      <c r="E284" s="160">
        <f>INDEX(Data[],MATCH($A284,Data[Dist],0),MATCH(E$6,Data[#Headers],0))</f>
        <v>78709</v>
      </c>
      <c r="F284" s="160">
        <f>INDEX(Data[],MATCH($A284,Data[Dist],0),MATCH(F$6,Data[#Headers],0))</f>
        <v>78709</v>
      </c>
      <c r="G284" s="22">
        <f>INDEX(Data[],MATCH($A284,Data[Dist],0),MATCH(G$6,Data[#Headers],0))</f>
        <v>237627</v>
      </c>
      <c r="H284" s="22">
        <f>INDEX(Data[],MATCH($A284,Data[Dist],0),MATCH(H$6,Data[#Headers],0))-G284</f>
        <v>554465</v>
      </c>
      <c r="I284" s="25"/>
      <c r="J284" s="22">
        <f>INDEX(Notes!$I$2:$N$11,MATCH(Notes!$B$2,Notes!$I$2:$I$11,0),4)*$C284</f>
        <v>237627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79209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531261</v>
      </c>
      <c r="E285" s="160">
        <f>INDEX(Data[],MATCH($A285,Data[Dist],0),MATCH(E$6,Data[#Headers],0))</f>
        <v>531261</v>
      </c>
      <c r="F285" s="160">
        <f>INDEX(Data[],MATCH($A285,Data[Dist],0),MATCH(F$6,Data[#Headers],0))</f>
        <v>531261</v>
      </c>
      <c r="G285" s="22">
        <f>INDEX(Data[],MATCH($A285,Data[Dist],0),MATCH(G$6,Data[#Headers],0))</f>
        <v>1604886</v>
      </c>
      <c r="H285" s="22">
        <f>INDEX(Data[],MATCH($A285,Data[Dist],0),MATCH(H$6,Data[#Headers],0))-G285</f>
        <v>3744730</v>
      </c>
      <c r="I285" s="25"/>
      <c r="J285" s="22">
        <f>INDEX(Notes!$I$2:$N$11,MATCH(Notes!$B$2,Notes!$I$2:$I$11,0),4)*$C285</f>
        <v>1604886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534962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503462</v>
      </c>
      <c r="E286" s="160">
        <f>INDEX(Data[],MATCH($A286,Data[Dist],0),MATCH(E$6,Data[#Headers],0))</f>
        <v>503462</v>
      </c>
      <c r="F286" s="160">
        <f>INDEX(Data[],MATCH($A286,Data[Dist],0),MATCH(F$6,Data[#Headers],0))</f>
        <v>503461</v>
      </c>
      <c r="G286" s="22">
        <f>INDEX(Data[],MATCH($A286,Data[Dist],0),MATCH(G$6,Data[#Headers],0))</f>
        <v>1519779</v>
      </c>
      <c r="H286" s="22">
        <f>INDEX(Data[],MATCH($A286,Data[Dist],0),MATCH(H$6,Data[#Headers],0))-G286</f>
        <v>3546151</v>
      </c>
      <c r="I286" s="25"/>
      <c r="J286" s="22">
        <f>INDEX(Notes!$I$2:$N$11,MATCH(Notes!$B$2,Notes!$I$2:$I$11,0),4)*$C286</f>
        <v>1519779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506593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569621</v>
      </c>
      <c r="E287" s="160">
        <f>INDEX(Data[],MATCH($A287,Data[Dist],0),MATCH(E$6,Data[#Headers],0))</f>
        <v>569621</v>
      </c>
      <c r="F287" s="160">
        <f>INDEX(Data[],MATCH($A287,Data[Dist],0),MATCH(F$6,Data[#Headers],0))</f>
        <v>569620</v>
      </c>
      <c r="G287" s="22">
        <f>INDEX(Data[],MATCH($A287,Data[Dist],0),MATCH(G$6,Data[#Headers],0))</f>
        <v>1718940</v>
      </c>
      <c r="H287" s="22">
        <f>INDEX(Data[],MATCH($A287,Data[Dist],0),MATCH(H$6,Data[#Headers],0))-G287</f>
        <v>4010860</v>
      </c>
      <c r="I287" s="25"/>
      <c r="J287" s="22">
        <f>INDEX(Notes!$I$2:$N$11,MATCH(Notes!$B$2,Notes!$I$2:$I$11,0),4)*$C287</f>
        <v>1718940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572980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342628</v>
      </c>
      <c r="E288" s="160">
        <f>INDEX(Data[],MATCH($A288,Data[Dist],0),MATCH(E$6,Data[#Headers],0))</f>
        <v>342627</v>
      </c>
      <c r="F288" s="160">
        <f>INDEX(Data[],MATCH($A288,Data[Dist],0),MATCH(F$6,Data[#Headers],0))</f>
        <v>342628</v>
      </c>
      <c r="G288" s="22">
        <f>INDEX(Data[],MATCH($A288,Data[Dist],0),MATCH(G$6,Data[#Headers],0))</f>
        <v>1034904</v>
      </c>
      <c r="H288" s="22">
        <f>INDEX(Data[],MATCH($A288,Data[Dist],0),MATCH(H$6,Data[#Headers],0))-G288</f>
        <v>2414776</v>
      </c>
      <c r="I288" s="25"/>
      <c r="J288" s="22">
        <f>INDEX(Notes!$I$2:$N$11,MATCH(Notes!$B$2,Notes!$I$2:$I$11,0),4)*$C288</f>
        <v>1034904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344968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448379</v>
      </c>
      <c r="E289" s="160">
        <f>INDEX(Data[],MATCH($A289,Data[Dist],0),MATCH(E$6,Data[#Headers],0))</f>
        <v>448379</v>
      </c>
      <c r="F289" s="160">
        <f>INDEX(Data[],MATCH($A289,Data[Dist],0),MATCH(F$6,Data[#Headers],0))</f>
        <v>448378</v>
      </c>
      <c r="G289" s="22">
        <f>INDEX(Data[],MATCH($A289,Data[Dist],0),MATCH(G$6,Data[#Headers],0))</f>
        <v>1353060</v>
      </c>
      <c r="H289" s="22">
        <f>INDEX(Data[],MATCH($A289,Data[Dist],0),MATCH(H$6,Data[#Headers],0))-G289</f>
        <v>3157139</v>
      </c>
      <c r="I289" s="25"/>
      <c r="J289" s="22">
        <f>INDEX(Notes!$I$2:$N$11,MATCH(Notes!$B$2,Notes!$I$2:$I$11,0),4)*$C289</f>
        <v>1353060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451020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179422</v>
      </c>
      <c r="E290" s="160">
        <f>INDEX(Data[],MATCH($A290,Data[Dist],0),MATCH(E$6,Data[#Headers],0))</f>
        <v>179422</v>
      </c>
      <c r="F290" s="160">
        <f>INDEX(Data[],MATCH($A290,Data[Dist],0),MATCH(F$6,Data[#Headers],0))</f>
        <v>179420</v>
      </c>
      <c r="G290" s="22">
        <f>INDEX(Data[],MATCH($A290,Data[Dist],0),MATCH(G$6,Data[#Headers],0))</f>
        <v>541455</v>
      </c>
      <c r="H290" s="22">
        <f>INDEX(Data[],MATCH($A290,Data[Dist],0),MATCH(H$6,Data[#Headers],0))-G290</f>
        <v>1263390</v>
      </c>
      <c r="I290" s="25"/>
      <c r="J290" s="22">
        <f>INDEX(Notes!$I$2:$N$11,MATCH(Notes!$B$2,Notes!$I$2:$I$11,0),4)*$C290</f>
        <v>541455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180485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276484</v>
      </c>
      <c r="E291" s="160">
        <f>INDEX(Data[],MATCH($A291,Data[Dist],0),MATCH(E$6,Data[#Headers],0))</f>
        <v>276484</v>
      </c>
      <c r="F291" s="160">
        <f>INDEX(Data[],MATCH($A291,Data[Dist],0),MATCH(F$6,Data[#Headers],0))</f>
        <v>276483</v>
      </c>
      <c r="G291" s="22">
        <f>INDEX(Data[],MATCH($A291,Data[Dist],0),MATCH(G$6,Data[#Headers],0))</f>
        <v>833991</v>
      </c>
      <c r="H291" s="22">
        <f>INDEX(Data[],MATCH($A291,Data[Dist],0),MATCH(H$6,Data[#Headers],0))-G291</f>
        <v>1945983</v>
      </c>
      <c r="I291" s="25"/>
      <c r="J291" s="22">
        <f>INDEX(Notes!$I$2:$N$11,MATCH(Notes!$B$2,Notes!$I$2:$I$11,0),4)*$C291</f>
        <v>833991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277997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211612</v>
      </c>
      <c r="E292" s="160">
        <f>INDEX(Data[],MATCH($A292,Data[Dist],0),MATCH(E$6,Data[#Headers],0))</f>
        <v>211612</v>
      </c>
      <c r="F292" s="160">
        <f>INDEX(Data[],MATCH($A292,Data[Dist],0),MATCH(F$6,Data[#Headers],0))</f>
        <v>211611</v>
      </c>
      <c r="G292" s="22">
        <f>INDEX(Data[],MATCH($A292,Data[Dist],0),MATCH(G$6,Data[#Headers],0))</f>
        <v>639066</v>
      </c>
      <c r="H292" s="22">
        <f>INDEX(Data[],MATCH($A292,Data[Dist],0),MATCH(H$6,Data[#Headers],0))-G292</f>
        <v>1491154</v>
      </c>
      <c r="I292" s="25"/>
      <c r="J292" s="22">
        <f>INDEX(Notes!$I$2:$N$11,MATCH(Notes!$B$2,Notes!$I$2:$I$11,0),4)*$C292</f>
        <v>639066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213022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240358</v>
      </c>
      <c r="E293" s="160">
        <f>INDEX(Data[],MATCH($A293,Data[Dist],0),MATCH(E$6,Data[#Headers],0))</f>
        <v>240357</v>
      </c>
      <c r="F293" s="160">
        <f>INDEX(Data[],MATCH($A293,Data[Dist],0),MATCH(F$6,Data[#Headers],0))</f>
        <v>240358</v>
      </c>
      <c r="G293" s="22">
        <f>INDEX(Data[],MATCH($A293,Data[Dist],0),MATCH(G$6,Data[#Headers],0))</f>
        <v>724845</v>
      </c>
      <c r="H293" s="22">
        <f>INDEX(Data[],MATCH($A293,Data[Dist],0),MATCH(H$6,Data[#Headers],0))-G293</f>
        <v>1691309</v>
      </c>
      <c r="I293" s="25"/>
      <c r="J293" s="22">
        <f>INDEX(Notes!$I$2:$N$11,MATCH(Notes!$B$2,Notes!$I$2:$I$11,0),4)*$C293</f>
        <v>724845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241615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76090</v>
      </c>
      <c r="E294" s="160">
        <f>INDEX(Data[],MATCH($A294,Data[Dist],0),MATCH(E$6,Data[#Headers],0))</f>
        <v>76090</v>
      </c>
      <c r="F294" s="160">
        <f>INDEX(Data[],MATCH($A294,Data[Dist],0),MATCH(F$6,Data[#Headers],0))</f>
        <v>76090</v>
      </c>
      <c r="G294" s="22">
        <f>INDEX(Data[],MATCH($A294,Data[Dist],0),MATCH(G$6,Data[#Headers],0))</f>
        <v>230184</v>
      </c>
      <c r="H294" s="22">
        <f>INDEX(Data[],MATCH($A294,Data[Dist],0),MATCH(H$6,Data[#Headers],0))-G294</f>
        <v>537092</v>
      </c>
      <c r="I294" s="25"/>
      <c r="J294" s="22">
        <f>INDEX(Notes!$I$2:$N$11,MATCH(Notes!$B$2,Notes!$I$2:$I$11,0),4)*$C294</f>
        <v>230184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76728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497032</v>
      </c>
      <c r="E295" s="160">
        <f>INDEX(Data[],MATCH($A295,Data[Dist],0),MATCH(E$6,Data[#Headers],0))</f>
        <v>497032</v>
      </c>
      <c r="F295" s="160">
        <f>INDEX(Data[],MATCH($A295,Data[Dist],0),MATCH(F$6,Data[#Headers],0))</f>
        <v>497031</v>
      </c>
      <c r="G295" s="22">
        <f>INDEX(Data[],MATCH($A295,Data[Dist],0),MATCH(G$6,Data[#Headers],0))</f>
        <v>1500186</v>
      </c>
      <c r="H295" s="22">
        <f>INDEX(Data[],MATCH($A295,Data[Dist],0),MATCH(H$6,Data[#Headers],0))-G295</f>
        <v>3500429</v>
      </c>
      <c r="I295" s="25"/>
      <c r="J295" s="22">
        <f>INDEX(Notes!$I$2:$N$11,MATCH(Notes!$B$2,Notes!$I$2:$I$11,0),4)*$C295</f>
        <v>1500186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500062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148577</v>
      </c>
      <c r="E296" s="160">
        <f>INDEX(Data[],MATCH($A296,Data[Dist],0),MATCH(E$6,Data[#Headers],0))</f>
        <v>148577</v>
      </c>
      <c r="F296" s="160">
        <f>INDEX(Data[],MATCH($A296,Data[Dist],0),MATCH(F$6,Data[#Headers],0))</f>
        <v>148576</v>
      </c>
      <c r="G296" s="22">
        <f>INDEX(Data[],MATCH($A296,Data[Dist],0),MATCH(G$6,Data[#Headers],0))</f>
        <v>450162</v>
      </c>
      <c r="H296" s="22">
        <f>INDEX(Data[],MATCH($A296,Data[Dist],0),MATCH(H$6,Data[#Headers],0))-G296</f>
        <v>1050382</v>
      </c>
      <c r="I296" s="25"/>
      <c r="J296" s="22">
        <f>INDEX(Notes!$I$2:$N$11,MATCH(Notes!$B$2,Notes!$I$2:$I$11,0),4)*$C296</f>
        <v>450162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150054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2247138</v>
      </c>
      <c r="E297" s="160">
        <f>INDEX(Data[],MATCH($A297,Data[Dist],0),MATCH(E$6,Data[#Headers],0))</f>
        <v>2247138</v>
      </c>
      <c r="F297" s="160">
        <f>INDEX(Data[],MATCH($A297,Data[Dist],0),MATCH(F$6,Data[#Headers],0))</f>
        <v>2247136</v>
      </c>
      <c r="G297" s="22">
        <f>INDEX(Data[],MATCH($A297,Data[Dist],0),MATCH(G$6,Data[#Headers],0))</f>
        <v>6782085</v>
      </c>
      <c r="H297" s="22">
        <f>INDEX(Data[],MATCH($A297,Data[Dist],0),MATCH(H$6,Data[#Headers],0))-G297</f>
        <v>15824865</v>
      </c>
      <c r="I297" s="25"/>
      <c r="J297" s="22">
        <f>INDEX(Notes!$I$2:$N$11,MATCH(Notes!$B$2,Notes!$I$2:$I$11,0),4)*$C297</f>
        <v>6782085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2260695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638936</v>
      </c>
      <c r="E298" s="160">
        <f>INDEX(Data[],MATCH($A298,Data[Dist],0),MATCH(E$6,Data[#Headers],0))</f>
        <v>638936</v>
      </c>
      <c r="F298" s="160">
        <f>INDEX(Data[],MATCH($A298,Data[Dist],0),MATCH(F$6,Data[#Headers],0))</f>
        <v>638934</v>
      </c>
      <c r="G298" s="22">
        <f>INDEX(Data[],MATCH($A298,Data[Dist],0),MATCH(G$6,Data[#Headers],0))</f>
        <v>1928247</v>
      </c>
      <c r="H298" s="22">
        <f>INDEX(Data[],MATCH($A298,Data[Dist],0),MATCH(H$6,Data[#Headers],0))-G298</f>
        <v>4499240</v>
      </c>
      <c r="I298" s="25"/>
      <c r="J298" s="22">
        <f>INDEX(Notes!$I$2:$N$11,MATCH(Notes!$B$2,Notes!$I$2:$I$11,0),4)*$C298</f>
        <v>1928247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642749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574434</v>
      </c>
      <c r="E299" s="160">
        <f>INDEX(Data[],MATCH($A299,Data[Dist],0),MATCH(E$6,Data[#Headers],0))</f>
        <v>574433</v>
      </c>
      <c r="F299" s="160">
        <f>INDEX(Data[],MATCH($A299,Data[Dist],0),MATCH(F$6,Data[#Headers],0))</f>
        <v>574434</v>
      </c>
      <c r="G299" s="22">
        <f>INDEX(Data[],MATCH($A299,Data[Dist],0),MATCH(G$6,Data[#Headers],0))</f>
        <v>1733496</v>
      </c>
      <c r="H299" s="22">
        <f>INDEX(Data[],MATCH($A299,Data[Dist],0),MATCH(H$6,Data[#Headers],0))-G299</f>
        <v>4044825</v>
      </c>
      <c r="I299" s="25"/>
      <c r="J299" s="22">
        <f>INDEX(Notes!$I$2:$N$11,MATCH(Notes!$B$2,Notes!$I$2:$I$11,0),4)*$C299</f>
        <v>1733496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577832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171258</v>
      </c>
      <c r="E300" s="160">
        <f>INDEX(Data[],MATCH($A300,Data[Dist],0),MATCH(E$6,Data[#Headers],0))</f>
        <v>171257</v>
      </c>
      <c r="F300" s="160">
        <f>INDEX(Data[],MATCH($A300,Data[Dist],0),MATCH(F$6,Data[#Headers],0))</f>
        <v>171258</v>
      </c>
      <c r="G300" s="22">
        <f>INDEX(Data[],MATCH($A300,Data[Dist],0),MATCH(G$6,Data[#Headers],0))</f>
        <v>517110</v>
      </c>
      <c r="H300" s="22">
        <f>INDEX(Data[],MATCH($A300,Data[Dist],0),MATCH(H$6,Data[#Headers],0))-G300</f>
        <v>1206590</v>
      </c>
      <c r="I300" s="25"/>
      <c r="J300" s="22">
        <f>INDEX(Notes!$I$2:$N$11,MATCH(Notes!$B$2,Notes!$I$2:$I$11,0),4)*$C300</f>
        <v>517110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172370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1115724</v>
      </c>
      <c r="E301" s="160">
        <f>INDEX(Data[],MATCH($A301,Data[Dist],0),MATCH(E$6,Data[#Headers],0))</f>
        <v>1115724</v>
      </c>
      <c r="F301" s="160">
        <f>INDEX(Data[],MATCH($A301,Data[Dist],0),MATCH(F$6,Data[#Headers],0))</f>
        <v>1115723</v>
      </c>
      <c r="G301" s="22">
        <f>INDEX(Data[],MATCH($A301,Data[Dist],0),MATCH(G$6,Data[#Headers],0))</f>
        <v>3366381</v>
      </c>
      <c r="H301" s="22">
        <f>INDEX(Data[],MATCH($A301,Data[Dist],0),MATCH(H$6,Data[#Headers],0))-G301</f>
        <v>7854884</v>
      </c>
      <c r="I301" s="25"/>
      <c r="J301" s="22">
        <f>INDEX(Notes!$I$2:$N$11,MATCH(Notes!$B$2,Notes!$I$2:$I$11,0),4)*$C301</f>
        <v>3366381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1122127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353189</v>
      </c>
      <c r="E302" s="160">
        <f>INDEX(Data[],MATCH($A302,Data[Dist],0),MATCH(E$6,Data[#Headers],0))</f>
        <v>353189</v>
      </c>
      <c r="F302" s="160">
        <f>INDEX(Data[],MATCH($A302,Data[Dist],0),MATCH(F$6,Data[#Headers],0))</f>
        <v>353189</v>
      </c>
      <c r="G302" s="22">
        <f>INDEX(Data[],MATCH($A302,Data[Dist],0),MATCH(G$6,Data[#Headers],0))</f>
        <v>1065234</v>
      </c>
      <c r="H302" s="22">
        <f>INDEX(Data[],MATCH($A302,Data[Dist],0),MATCH(H$6,Data[#Headers],0))-G302</f>
        <v>2485542</v>
      </c>
      <c r="I302" s="25"/>
      <c r="J302" s="22">
        <f>INDEX(Notes!$I$2:$N$11,MATCH(Notes!$B$2,Notes!$I$2:$I$11,0),4)*$C302</f>
        <v>1065234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355078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459061</v>
      </c>
      <c r="E303" s="160">
        <f>INDEX(Data[],MATCH($A303,Data[Dist],0),MATCH(E$6,Data[#Headers],0))</f>
        <v>459062</v>
      </c>
      <c r="F303" s="160">
        <f>INDEX(Data[],MATCH($A303,Data[Dist],0),MATCH(F$6,Data[#Headers],0))</f>
        <v>459060</v>
      </c>
      <c r="G303" s="22">
        <f>INDEX(Data[],MATCH($A303,Data[Dist],0),MATCH(G$6,Data[#Headers],0))</f>
        <v>1386798</v>
      </c>
      <c r="H303" s="22">
        <f>INDEX(Data[],MATCH($A303,Data[Dist],0),MATCH(H$6,Data[#Headers],0))-G303</f>
        <v>3235860</v>
      </c>
      <c r="I303" s="25"/>
      <c r="J303" s="22">
        <f>INDEX(Notes!$I$2:$N$11,MATCH(Notes!$B$2,Notes!$I$2:$I$11,0),4)*$C303</f>
        <v>1386798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462266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359150</v>
      </c>
      <c r="E304" s="160">
        <f>INDEX(Data[],MATCH($A304,Data[Dist],0),MATCH(E$6,Data[#Headers],0))</f>
        <v>359150</v>
      </c>
      <c r="F304" s="160">
        <f>INDEX(Data[],MATCH($A304,Data[Dist],0),MATCH(F$6,Data[#Headers],0))</f>
        <v>359148</v>
      </c>
      <c r="G304" s="22">
        <f>INDEX(Data[],MATCH($A304,Data[Dist],0),MATCH(G$6,Data[#Headers],0))</f>
        <v>1083909</v>
      </c>
      <c r="H304" s="22">
        <f>INDEX(Data[],MATCH($A304,Data[Dist],0),MATCH(H$6,Data[#Headers],0))-G304</f>
        <v>2529125</v>
      </c>
      <c r="I304" s="25"/>
      <c r="J304" s="22">
        <f>INDEX(Notes!$I$2:$N$11,MATCH(Notes!$B$2,Notes!$I$2:$I$11,0),4)*$C304</f>
        <v>1083909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361303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463149</v>
      </c>
      <c r="E305" s="160">
        <f>INDEX(Data[],MATCH($A305,Data[Dist],0),MATCH(E$6,Data[#Headers],0))</f>
        <v>463149</v>
      </c>
      <c r="F305" s="160">
        <f>INDEX(Data[],MATCH($A305,Data[Dist],0),MATCH(F$6,Data[#Headers],0))</f>
        <v>463149</v>
      </c>
      <c r="G305" s="22">
        <f>INDEX(Data[],MATCH($A305,Data[Dist],0),MATCH(G$6,Data[#Headers],0))</f>
        <v>1397445</v>
      </c>
      <c r="H305" s="22">
        <f>INDEX(Data[],MATCH($A305,Data[Dist],0),MATCH(H$6,Data[#Headers],0))-G305</f>
        <v>3260709</v>
      </c>
      <c r="I305" s="25"/>
      <c r="J305" s="22">
        <f>INDEX(Notes!$I$2:$N$11,MATCH(Notes!$B$2,Notes!$I$2:$I$11,0),4)*$C305</f>
        <v>1397445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465815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1190596</v>
      </c>
      <c r="E306" s="160">
        <f>INDEX(Data[],MATCH($A306,Data[Dist],0),MATCH(E$6,Data[#Headers],0))</f>
        <v>1190596</v>
      </c>
      <c r="F306" s="160">
        <f>INDEX(Data[],MATCH($A306,Data[Dist],0),MATCH(F$6,Data[#Headers],0))</f>
        <v>1190597</v>
      </c>
      <c r="G306" s="22">
        <f>INDEX(Data[],MATCH($A306,Data[Dist],0),MATCH(G$6,Data[#Headers],0))</f>
        <v>3590997</v>
      </c>
      <c r="H306" s="22">
        <f>INDEX(Data[],MATCH($A306,Data[Dist],0),MATCH(H$6,Data[#Headers],0))-G306</f>
        <v>8378990</v>
      </c>
      <c r="I306" s="25"/>
      <c r="J306" s="22">
        <f>INDEX(Notes!$I$2:$N$11,MATCH(Notes!$B$2,Notes!$I$2:$I$11,0),4)*$C306</f>
        <v>3590997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1196999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8831380</v>
      </c>
      <c r="E307" s="160">
        <f>INDEX(Data[],MATCH($A307,Data[Dist],0),MATCH(E$6,Data[#Headers],0))</f>
        <v>8831380</v>
      </c>
      <c r="F307" s="160">
        <f>INDEX(Data[],MATCH($A307,Data[Dist],0),MATCH(F$6,Data[#Headers],0))</f>
        <v>8831379</v>
      </c>
      <c r="G307" s="22">
        <f>INDEX(Data[],MATCH($A307,Data[Dist],0),MATCH(G$6,Data[#Headers],0))</f>
        <v>26620980</v>
      </c>
      <c r="H307" s="22">
        <f>INDEX(Data[],MATCH($A307,Data[Dist],0),MATCH(H$6,Data[#Headers],0))-G307</f>
        <v>62115624</v>
      </c>
      <c r="I307" s="25"/>
      <c r="J307" s="22">
        <f>INDEX(Notes!$I$2:$N$11,MATCH(Notes!$B$2,Notes!$I$2:$I$11,0),4)*$C307</f>
        <v>26620980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8873660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7699898</v>
      </c>
      <c r="E308" s="160">
        <f>INDEX(Data[],MATCH($A308,Data[Dist],0),MATCH(E$6,Data[#Headers],0))</f>
        <v>7699898</v>
      </c>
      <c r="F308" s="160">
        <f>INDEX(Data[],MATCH($A308,Data[Dist],0),MATCH(F$6,Data[#Headers],0))</f>
        <v>7699899</v>
      </c>
      <c r="G308" s="22">
        <f>INDEX(Data[],MATCH($A308,Data[Dist],0),MATCH(G$6,Data[#Headers],0))</f>
        <v>23249529</v>
      </c>
      <c r="H308" s="22">
        <f>INDEX(Data[],MATCH($A308,Data[Dist],0),MATCH(H$6,Data[#Headers],0))-G308</f>
        <v>54248902</v>
      </c>
      <c r="I308" s="25"/>
      <c r="J308" s="22">
        <f>INDEX(Notes!$I$2:$N$11,MATCH(Notes!$B$2,Notes!$I$2:$I$11,0),4)*$C308</f>
        <v>23249529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7749843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1463516</v>
      </c>
      <c r="E309" s="160">
        <f>INDEX(Data[],MATCH($A309,Data[Dist],0),MATCH(E$6,Data[#Headers],0))</f>
        <v>1463516</v>
      </c>
      <c r="F309" s="160">
        <f>INDEX(Data[],MATCH($A309,Data[Dist],0),MATCH(F$6,Data[#Headers],0))</f>
        <v>1463515</v>
      </c>
      <c r="G309" s="22">
        <f>INDEX(Data[],MATCH($A309,Data[Dist],0),MATCH(G$6,Data[#Headers],0))</f>
        <v>4416297</v>
      </c>
      <c r="H309" s="22">
        <f>INDEX(Data[],MATCH($A309,Data[Dist],0),MATCH(H$6,Data[#Headers],0))-G309</f>
        <v>10304696</v>
      </c>
      <c r="I309" s="25"/>
      <c r="J309" s="22">
        <f>INDEX(Notes!$I$2:$N$11,MATCH(Notes!$B$2,Notes!$I$2:$I$11,0),4)*$C309</f>
        <v>4416297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1472099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361934</v>
      </c>
      <c r="E310" s="160">
        <f>INDEX(Data[],MATCH($A310,Data[Dist],0),MATCH(E$6,Data[#Headers],0))</f>
        <v>361935</v>
      </c>
      <c r="F310" s="160">
        <f>INDEX(Data[],MATCH($A310,Data[Dist],0),MATCH(F$6,Data[#Headers],0))</f>
        <v>361933</v>
      </c>
      <c r="G310" s="22">
        <f>INDEX(Data[],MATCH($A310,Data[Dist],0),MATCH(G$6,Data[#Headers],0))</f>
        <v>1092648</v>
      </c>
      <c r="H310" s="22">
        <f>INDEX(Data[],MATCH($A310,Data[Dist],0),MATCH(H$6,Data[#Headers],0))-G310</f>
        <v>2549514</v>
      </c>
      <c r="I310" s="25"/>
      <c r="J310" s="22">
        <f>INDEX(Notes!$I$2:$N$11,MATCH(Notes!$B$2,Notes!$I$2:$I$11,0),4)*$C310</f>
        <v>1092648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364216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1261708</v>
      </c>
      <c r="E311" s="160">
        <f>INDEX(Data[],MATCH($A311,Data[Dist],0),MATCH(E$6,Data[#Headers],0))</f>
        <v>1261708</v>
      </c>
      <c r="F311" s="160">
        <f>INDEX(Data[],MATCH($A311,Data[Dist],0),MATCH(F$6,Data[#Headers],0))</f>
        <v>1261709</v>
      </c>
      <c r="G311" s="22">
        <f>INDEX(Data[],MATCH($A311,Data[Dist],0),MATCH(G$6,Data[#Headers],0))</f>
        <v>3806070</v>
      </c>
      <c r="H311" s="22">
        <f>INDEX(Data[],MATCH($A311,Data[Dist],0),MATCH(H$6,Data[#Headers],0))-G311</f>
        <v>8880826</v>
      </c>
      <c r="I311" s="25"/>
      <c r="J311" s="22">
        <f>INDEX(Notes!$I$2:$N$11,MATCH(Notes!$B$2,Notes!$I$2:$I$11,0),4)*$C311</f>
        <v>3806070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1268690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163468</v>
      </c>
      <c r="E312" s="160">
        <f>INDEX(Data[],MATCH($A312,Data[Dist],0),MATCH(E$6,Data[#Headers],0))</f>
        <v>163468</v>
      </c>
      <c r="F312" s="160">
        <f>INDEX(Data[],MATCH($A312,Data[Dist],0),MATCH(F$6,Data[#Headers],0))</f>
        <v>163467</v>
      </c>
      <c r="G312" s="22">
        <f>INDEX(Data[],MATCH($A312,Data[Dist],0),MATCH(G$6,Data[#Headers],0))</f>
        <v>494181</v>
      </c>
      <c r="H312" s="22">
        <f>INDEX(Data[],MATCH($A312,Data[Dist],0),MATCH(H$6,Data[#Headers],0))-G312</f>
        <v>1153088</v>
      </c>
      <c r="I312" s="25"/>
      <c r="J312" s="22">
        <f>INDEX(Notes!$I$2:$N$11,MATCH(Notes!$B$2,Notes!$I$2:$I$11,0),4)*$C312</f>
        <v>494181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164727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447539</v>
      </c>
      <c r="E313" s="160">
        <f>INDEX(Data[],MATCH($A313,Data[Dist],0),MATCH(E$6,Data[#Headers],0))</f>
        <v>447539</v>
      </c>
      <c r="F313" s="160">
        <f>INDEX(Data[],MATCH($A313,Data[Dist],0),MATCH(F$6,Data[#Headers],0))</f>
        <v>447540</v>
      </c>
      <c r="G313" s="22">
        <f>INDEX(Data[],MATCH($A313,Data[Dist],0),MATCH(G$6,Data[#Headers],0))</f>
        <v>1351758</v>
      </c>
      <c r="H313" s="22">
        <f>INDEX(Data[],MATCH($A313,Data[Dist],0),MATCH(H$6,Data[#Headers],0))-G313</f>
        <v>3154097</v>
      </c>
      <c r="I313" s="25"/>
      <c r="J313" s="22">
        <f>INDEX(Notes!$I$2:$N$11,MATCH(Notes!$B$2,Notes!$I$2:$I$11,0),4)*$C313</f>
        <v>1351758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450586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290947</v>
      </c>
      <c r="E314" s="160">
        <f>INDEX(Data[],MATCH($A314,Data[Dist],0),MATCH(E$6,Data[#Headers],0))</f>
        <v>290947</v>
      </c>
      <c r="F314" s="160">
        <f>INDEX(Data[],MATCH($A314,Data[Dist],0),MATCH(F$6,Data[#Headers],0))</f>
        <v>290948</v>
      </c>
      <c r="G314" s="22">
        <f>INDEX(Data[],MATCH($A314,Data[Dist],0),MATCH(G$6,Data[#Headers],0))</f>
        <v>877899</v>
      </c>
      <c r="H314" s="22">
        <f>INDEX(Data[],MATCH($A314,Data[Dist],0),MATCH(H$6,Data[#Headers],0))-G314</f>
        <v>2048435</v>
      </c>
      <c r="I314" s="25"/>
      <c r="J314" s="22">
        <f>INDEX(Notes!$I$2:$N$11,MATCH(Notes!$B$2,Notes!$I$2:$I$11,0),4)*$C314</f>
        <v>877899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292633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141086</v>
      </c>
      <c r="E315" s="160">
        <f>INDEX(Data[],MATCH($A315,Data[Dist],0),MATCH(E$6,Data[#Headers],0))</f>
        <v>141086</v>
      </c>
      <c r="F315" s="160">
        <f>INDEX(Data[],MATCH($A315,Data[Dist],0),MATCH(F$6,Data[#Headers],0))</f>
        <v>141085</v>
      </c>
      <c r="G315" s="22">
        <f>INDEX(Data[],MATCH($A315,Data[Dist],0),MATCH(G$6,Data[#Headers],0))</f>
        <v>426291</v>
      </c>
      <c r="H315" s="22">
        <f>INDEX(Data[],MATCH($A315,Data[Dist],0),MATCH(H$6,Data[#Headers],0))-G315</f>
        <v>994674</v>
      </c>
      <c r="I315" s="25"/>
      <c r="J315" s="22">
        <f>INDEX(Notes!$I$2:$N$11,MATCH(Notes!$B$2,Notes!$I$2:$I$11,0),4)*$C315</f>
        <v>426291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142097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878120</v>
      </c>
      <c r="E316" s="160">
        <f>INDEX(Data[],MATCH($A316,Data[Dist],0),MATCH(E$6,Data[#Headers],0))</f>
        <v>878120</v>
      </c>
      <c r="F316" s="160">
        <f>INDEX(Data[],MATCH($A316,Data[Dist],0),MATCH(F$6,Data[#Headers],0))</f>
        <v>878120</v>
      </c>
      <c r="G316" s="22">
        <f>INDEX(Data[],MATCH($A316,Data[Dist],0),MATCH(G$6,Data[#Headers],0))</f>
        <v>2650917</v>
      </c>
      <c r="H316" s="22">
        <f>INDEX(Data[],MATCH($A316,Data[Dist],0),MATCH(H$6,Data[#Headers],0))-G316</f>
        <v>6185471</v>
      </c>
      <c r="I316" s="25"/>
      <c r="J316" s="22">
        <f>INDEX(Notes!$I$2:$N$11,MATCH(Notes!$B$2,Notes!$I$2:$I$11,0),4)*$C316</f>
        <v>2650917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883639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4927114</v>
      </c>
      <c r="E317" s="160">
        <f>INDEX(Data[],MATCH($A317,Data[Dist],0),MATCH(E$6,Data[#Headers],0))</f>
        <v>4927114</v>
      </c>
      <c r="F317" s="160">
        <f>INDEX(Data[],MATCH($A317,Data[Dist],0),MATCH(F$6,Data[#Headers],0))</f>
        <v>4927114</v>
      </c>
      <c r="G317" s="22">
        <f>INDEX(Data[],MATCH($A317,Data[Dist],0),MATCH(G$6,Data[#Headers],0))</f>
        <v>14885553</v>
      </c>
      <c r="H317" s="22">
        <f>INDEX(Data[],MATCH($A317,Data[Dist],0),MATCH(H$6,Data[#Headers],0))-G317</f>
        <v>34732960</v>
      </c>
      <c r="I317" s="25"/>
      <c r="J317" s="22">
        <f>INDEX(Notes!$I$2:$N$11,MATCH(Notes!$B$2,Notes!$I$2:$I$11,0),4)*$C317</f>
        <v>14885553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4961851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1958510</v>
      </c>
      <c r="E318" s="160">
        <f>INDEX(Data[],MATCH($A318,Data[Dist],0),MATCH(E$6,Data[#Headers],0))</f>
        <v>1958510</v>
      </c>
      <c r="F318" s="160">
        <f>INDEX(Data[],MATCH($A318,Data[Dist],0),MATCH(F$6,Data[#Headers],0))</f>
        <v>1958508</v>
      </c>
      <c r="G318" s="22">
        <f>INDEX(Data[],MATCH($A318,Data[Dist],0),MATCH(G$6,Data[#Headers],0))</f>
        <v>5913495</v>
      </c>
      <c r="H318" s="22">
        <f>INDEX(Data[],MATCH($A318,Data[Dist],0),MATCH(H$6,Data[#Headers],0))-G318</f>
        <v>13798151</v>
      </c>
      <c r="I318" s="25"/>
      <c r="J318" s="22">
        <f>INDEX(Notes!$I$2:$N$11,MATCH(Notes!$B$2,Notes!$I$2:$I$11,0),4)*$C318</f>
        <v>5913495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1971165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186427</v>
      </c>
      <c r="E319" s="160">
        <f>INDEX(Data[],MATCH($A319,Data[Dist],0),MATCH(E$6,Data[#Headers],0))</f>
        <v>186427</v>
      </c>
      <c r="F319" s="160">
        <f>INDEX(Data[],MATCH($A319,Data[Dist],0),MATCH(F$6,Data[#Headers],0))</f>
        <v>186428</v>
      </c>
      <c r="G319" s="22">
        <f>INDEX(Data[],MATCH($A319,Data[Dist],0),MATCH(G$6,Data[#Headers],0))</f>
        <v>563448</v>
      </c>
      <c r="H319" s="22">
        <f>INDEX(Data[],MATCH($A319,Data[Dist],0),MATCH(H$6,Data[#Headers],0))-G319</f>
        <v>1314707</v>
      </c>
      <c r="I319" s="25"/>
      <c r="J319" s="22">
        <f>INDEX(Notes!$I$2:$N$11,MATCH(Notes!$B$2,Notes!$I$2:$I$11,0),4)*$C319</f>
        <v>563448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187816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960740</v>
      </c>
      <c r="E320" s="160">
        <f>INDEX(Data[],MATCH($A320,Data[Dist],0),MATCH(E$6,Data[#Headers],0))</f>
        <v>960740</v>
      </c>
      <c r="F320" s="160">
        <f>INDEX(Data[],MATCH($A320,Data[Dist],0),MATCH(F$6,Data[#Headers],0))</f>
        <v>960741</v>
      </c>
      <c r="G320" s="22">
        <f>INDEX(Data[],MATCH($A320,Data[Dist],0),MATCH(G$6,Data[#Headers],0))</f>
        <v>2896890</v>
      </c>
      <c r="H320" s="22">
        <f>INDEX(Data[],MATCH($A320,Data[Dist],0),MATCH(H$6,Data[#Headers],0))-G320</f>
        <v>6759409</v>
      </c>
      <c r="I320" s="25"/>
      <c r="J320" s="22">
        <f>INDEX(Notes!$I$2:$N$11,MATCH(Notes!$B$2,Notes!$I$2:$I$11,0),4)*$C320</f>
        <v>2896890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965630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526791</v>
      </c>
      <c r="E321" s="160">
        <f>INDEX(Data[],MATCH($A321,Data[Dist],0),MATCH(E$6,Data[#Headers],0))</f>
        <v>526790</v>
      </c>
      <c r="F321" s="160">
        <f>INDEX(Data[],MATCH($A321,Data[Dist],0),MATCH(F$6,Data[#Headers],0))</f>
        <v>526791</v>
      </c>
      <c r="G321" s="22">
        <f>INDEX(Data[],MATCH($A321,Data[Dist],0),MATCH(G$6,Data[#Headers],0))</f>
        <v>1591467</v>
      </c>
      <c r="H321" s="22">
        <f>INDEX(Data[],MATCH($A321,Data[Dist],0),MATCH(H$6,Data[#Headers],0))-G321</f>
        <v>3713427</v>
      </c>
      <c r="I321" s="25"/>
      <c r="J321" s="22">
        <f>INDEX(Notes!$I$2:$N$11,MATCH(Notes!$B$2,Notes!$I$2:$I$11,0),4)*$C321</f>
        <v>1591467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530489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522902</v>
      </c>
      <c r="E322" s="160">
        <f>INDEX(Data[],MATCH($A322,Data[Dist],0),MATCH(E$6,Data[#Headers],0))</f>
        <v>522902</v>
      </c>
      <c r="F322" s="160">
        <f>INDEX(Data[],MATCH($A322,Data[Dist],0),MATCH(F$6,Data[#Headers],0))</f>
        <v>522903</v>
      </c>
      <c r="G322" s="22">
        <f>INDEX(Data[],MATCH($A322,Data[Dist],0),MATCH(G$6,Data[#Headers],0))</f>
        <v>1578369</v>
      </c>
      <c r="H322" s="22">
        <f>INDEX(Data[],MATCH($A322,Data[Dist],0),MATCH(H$6,Data[#Headers],0))-G322</f>
        <v>3682862</v>
      </c>
      <c r="I322" s="25"/>
      <c r="J322" s="22">
        <f>INDEX(Notes!$I$2:$N$11,MATCH(Notes!$B$2,Notes!$I$2:$I$11,0),4)*$C322</f>
        <v>1578369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526123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399651</v>
      </c>
      <c r="E323" s="160">
        <f>INDEX(Data[],MATCH($A323,Data[Dist],0),MATCH(E$6,Data[#Headers],0))</f>
        <v>399652</v>
      </c>
      <c r="F323" s="160">
        <f>INDEX(Data[],MATCH($A323,Data[Dist],0),MATCH(F$6,Data[#Headers],0))</f>
        <v>399650</v>
      </c>
      <c r="G323" s="22">
        <f>INDEX(Data[],MATCH($A323,Data[Dist],0),MATCH(G$6,Data[#Headers],0))</f>
        <v>1206258</v>
      </c>
      <c r="H323" s="22">
        <f>INDEX(Data[],MATCH($A323,Data[Dist],0),MATCH(H$6,Data[#Headers],0))-G323</f>
        <v>2814598</v>
      </c>
      <c r="I323" s="25"/>
      <c r="J323" s="22">
        <f>INDEX(Notes!$I$2:$N$11,MATCH(Notes!$B$2,Notes!$I$2:$I$11,0),4)*$C323</f>
        <v>1206258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402086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640029</v>
      </c>
      <c r="E324" s="160">
        <f>INDEX(Data[],MATCH($A324,Data[Dist],0),MATCH(E$6,Data[#Headers],0))</f>
        <v>640030</v>
      </c>
      <c r="F324" s="160">
        <f>INDEX(Data[],MATCH($A324,Data[Dist],0),MATCH(F$6,Data[#Headers],0))</f>
        <v>640028</v>
      </c>
      <c r="G324" s="22">
        <f>INDEX(Data[],MATCH($A324,Data[Dist],0),MATCH(G$6,Data[#Headers],0))</f>
        <v>1929705</v>
      </c>
      <c r="H324" s="22">
        <f>INDEX(Data[],MATCH($A324,Data[Dist],0),MATCH(H$6,Data[#Headers],0))-G324</f>
        <v>4502647</v>
      </c>
      <c r="I324" s="25"/>
      <c r="J324" s="22">
        <f>INDEX(Notes!$I$2:$N$11,MATCH(Notes!$B$2,Notes!$I$2:$I$11,0),4)*$C324</f>
        <v>1929705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643235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252272</v>
      </c>
      <c r="E325" s="160">
        <f>INDEX(Data[],MATCH($A325,Data[Dist],0),MATCH(E$6,Data[#Headers],0))</f>
        <v>252272</v>
      </c>
      <c r="F325" s="160">
        <f>INDEX(Data[],MATCH($A325,Data[Dist],0),MATCH(F$6,Data[#Headers],0))</f>
        <v>252270</v>
      </c>
      <c r="G325" s="22">
        <f>INDEX(Data[],MATCH($A325,Data[Dist],0),MATCH(G$6,Data[#Headers],0))</f>
        <v>763008</v>
      </c>
      <c r="H325" s="22">
        <f>INDEX(Data[],MATCH($A325,Data[Dist],0),MATCH(H$6,Data[#Headers],0))-G325</f>
        <v>1780353</v>
      </c>
      <c r="I325" s="25"/>
      <c r="J325" s="22">
        <f>INDEX(Notes!$I$2:$N$11,MATCH(Notes!$B$2,Notes!$I$2:$I$11,0),4)*$C325</f>
        <v>763008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254336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109093</v>
      </c>
      <c r="E326" s="160">
        <f>INDEX(Data[],MATCH($A326,Data[Dist],0),MATCH(E$6,Data[#Headers],0))</f>
        <v>109092</v>
      </c>
      <c r="F326" s="160">
        <f>INDEX(Data[],MATCH($A326,Data[Dist],0),MATCH(F$6,Data[#Headers],0))</f>
        <v>109093</v>
      </c>
      <c r="G326" s="22">
        <f>INDEX(Data[],MATCH($A326,Data[Dist],0),MATCH(G$6,Data[#Headers],0))</f>
        <v>329571</v>
      </c>
      <c r="H326" s="22">
        <f>INDEX(Data[],MATCH($A326,Data[Dist],0),MATCH(H$6,Data[#Headers],0))-G326</f>
        <v>768996</v>
      </c>
      <c r="I326" s="25"/>
      <c r="J326" s="22">
        <f>INDEX(Notes!$I$2:$N$11,MATCH(Notes!$B$2,Notes!$I$2:$I$11,0),4)*$C326</f>
        <v>329571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109857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722078</v>
      </c>
      <c r="E327" s="160">
        <f>INDEX(Data[],MATCH($A327,Data[Dist],0),MATCH(E$6,Data[#Headers],0))</f>
        <v>722078</v>
      </c>
      <c r="F327" s="160">
        <f>INDEX(Data[],MATCH($A327,Data[Dist],0),MATCH(F$6,Data[#Headers],0))</f>
        <v>722077</v>
      </c>
      <c r="G327" s="22">
        <f>INDEX(Data[],MATCH($A327,Data[Dist],0),MATCH(G$6,Data[#Headers],0))</f>
        <v>2179692</v>
      </c>
      <c r="H327" s="22">
        <f>INDEX(Data[],MATCH($A327,Data[Dist],0),MATCH(H$6,Data[#Headers],0))-G327</f>
        <v>5085951</v>
      </c>
      <c r="I327" s="25"/>
      <c r="J327" s="22">
        <f>INDEX(Notes!$I$2:$N$11,MATCH(Notes!$B$2,Notes!$I$2:$I$11,0),4)*$C327</f>
        <v>2179692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726564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599220</v>
      </c>
      <c r="E328" s="160">
        <f>INDEX(Data[],MATCH($A328,Data[Dist],0),MATCH(E$6,Data[#Headers],0))</f>
        <v>599220</v>
      </c>
      <c r="F328" s="160">
        <f>INDEX(Data[],MATCH($A328,Data[Dist],0),MATCH(F$6,Data[#Headers],0))</f>
        <v>599218</v>
      </c>
      <c r="G328" s="22">
        <f>INDEX(Data[],MATCH($A328,Data[Dist],0),MATCH(G$6,Data[#Headers],0))</f>
        <v>1807677</v>
      </c>
      <c r="H328" s="22">
        <f>INDEX(Data[],MATCH($A328,Data[Dist],0),MATCH(H$6,Data[#Headers],0))-G328</f>
        <v>4217908</v>
      </c>
      <c r="I328" s="25"/>
      <c r="J328" s="22">
        <f>INDEX(Notes!$I$2:$N$11,MATCH(Notes!$B$2,Notes!$I$2:$I$11,0),4)*$C328</f>
        <v>1807677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602559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211316</v>
      </c>
      <c r="E329" s="160">
        <f>INDEX(Data[],MATCH($A329,Data[Dist],0),MATCH(E$6,Data[#Headers],0))</f>
        <v>211317</v>
      </c>
      <c r="F329" s="160">
        <f>INDEX(Data[],MATCH($A329,Data[Dist],0),MATCH(F$6,Data[#Headers],0))</f>
        <v>211315</v>
      </c>
      <c r="G329" s="22">
        <f>INDEX(Data[],MATCH($A329,Data[Dist],0),MATCH(G$6,Data[#Headers],0))</f>
        <v>637692</v>
      </c>
      <c r="H329" s="22">
        <f>INDEX(Data[],MATCH($A329,Data[Dist],0),MATCH(H$6,Data[#Headers],0))-G329</f>
        <v>1487947</v>
      </c>
      <c r="I329" s="25"/>
      <c r="J329" s="22">
        <f>INDEX(Notes!$I$2:$N$11,MATCH(Notes!$B$2,Notes!$I$2:$I$11,0),4)*$C329</f>
        <v>637692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212564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1152347</v>
      </c>
      <c r="E330" s="160">
        <f>INDEX(Data[],MATCH($A330,Data[Dist],0),MATCH(E$6,Data[#Headers],0))</f>
        <v>1152347</v>
      </c>
      <c r="F330" s="160">
        <f>INDEX(Data[],MATCH($A330,Data[Dist],0),MATCH(F$6,Data[#Headers],0))</f>
        <v>1152346</v>
      </c>
      <c r="G330" s="22">
        <f>INDEX(Data[],MATCH($A330,Data[Dist],0),MATCH(G$6,Data[#Headers],0))</f>
        <v>3477258</v>
      </c>
      <c r="H330" s="22">
        <f>INDEX(Data[],MATCH($A330,Data[Dist],0),MATCH(H$6,Data[#Headers],0))-G330</f>
        <v>8113605</v>
      </c>
      <c r="I330" s="25"/>
      <c r="J330" s="22">
        <f>INDEX(Notes!$I$2:$N$11,MATCH(Notes!$B$2,Notes!$I$2:$I$11,0),4)*$C330</f>
        <v>3477258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1159086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316342</v>
      </c>
      <c r="E331" s="160">
        <f>INDEX(Data[],MATCH($A331,Data[Dist],0),MATCH(E$6,Data[#Headers],0))</f>
        <v>316343</v>
      </c>
      <c r="F331" s="160">
        <f>INDEX(Data[],MATCH($A331,Data[Dist],0),MATCH(F$6,Data[#Headers],0))</f>
        <v>316341</v>
      </c>
      <c r="G331" s="22">
        <f>INDEX(Data[],MATCH($A331,Data[Dist],0),MATCH(G$6,Data[#Headers],0))</f>
        <v>954711</v>
      </c>
      <c r="H331" s="22">
        <f>INDEX(Data[],MATCH($A331,Data[Dist],0),MATCH(H$6,Data[#Headers],0))-G331</f>
        <v>2227655</v>
      </c>
      <c r="I331" s="25"/>
      <c r="J331" s="22">
        <f>INDEX(Notes!$I$2:$N$11,MATCH(Notes!$B$2,Notes!$I$2:$I$11,0),4)*$C331</f>
        <v>954711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318237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360724</v>
      </c>
      <c r="E332" s="160">
        <f>INDEX(Data[],MATCH($A332,Data[Dist],0),MATCH(E$6,Data[#Headers],0))</f>
        <v>360724</v>
      </c>
      <c r="F332" s="160">
        <f>INDEX(Data[],MATCH($A332,Data[Dist],0),MATCH(F$6,Data[#Headers],0))</f>
        <v>360725</v>
      </c>
      <c r="G332" s="22">
        <f>INDEX(Data[],MATCH($A332,Data[Dist],0),MATCH(G$6,Data[#Headers],0))</f>
        <v>1088415</v>
      </c>
      <c r="H332" s="22">
        <f>INDEX(Data[],MATCH($A332,Data[Dist],0),MATCH(H$6,Data[#Headers],0))-G332</f>
        <v>2539635</v>
      </c>
      <c r="I332" s="23"/>
      <c r="J332" s="22">
        <f>INDEX(Notes!$I$2:$N$11,MATCH(Notes!$B$2,Notes!$I$2:$I$11,0),4)*$C332</f>
        <v>1088415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362805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700266</v>
      </c>
      <c r="E333" s="160">
        <f>INDEX(Data[],MATCH($A333,Data[Dist],0),MATCH(E$6,Data[#Headers],0))</f>
        <v>700266</v>
      </c>
      <c r="F333" s="160">
        <f>INDEX(Data[],MATCH($A333,Data[Dist],0),MATCH(F$6,Data[#Headers],0))</f>
        <v>700267</v>
      </c>
      <c r="G333" s="22">
        <f>INDEX(Data[],MATCH($A333,Data[Dist],0),MATCH(G$6,Data[#Headers],0))</f>
        <v>2113116</v>
      </c>
      <c r="H333" s="22">
        <f>INDEX(Data[],MATCH($A333,Data[Dist],0),MATCH(H$6,Data[#Headers],0))-G333</f>
        <v>4930606</v>
      </c>
      <c r="I333" s="23"/>
      <c r="J333" s="22">
        <f>INDEX(Notes!$I$2:$N$11,MATCH(Notes!$B$2,Notes!$I$2:$I$11,0),4)*$C333</f>
        <v>2113116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704372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333095779</v>
      </c>
      <c r="E334" s="161">
        <f t="shared" si="24"/>
        <v>333095770</v>
      </c>
      <c r="F334" s="161">
        <f t="shared" si="24"/>
        <v>333095587</v>
      </c>
      <c r="G334" s="24">
        <f t="shared" si="24"/>
        <v>1005055053</v>
      </c>
      <c r="H334" s="24">
        <f t="shared" si="24"/>
        <v>2345128226</v>
      </c>
      <c r="Q334" s="21">
        <f>SUM(Q7:Q333)</f>
        <v>335018351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(November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November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269649</v>
      </c>
      <c r="I6" s="22">
        <f>INDEX(Data[],MATCH($A6,Data[Dist],0),MATCH(I$5,Data[#Headers],0))</f>
        <v>361272</v>
      </c>
      <c r="K6" s="69">
        <f>INDEX('Payment Total'!$A$7:$H$333,MATCH('Payment by Source'!$A6,'Payment Total'!$A$7:$A$333,0),3)-I6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2696501</v>
      </c>
      <c r="V6" s="152">
        <f>ROUND(U6/10,0)</f>
        <v>269650</v>
      </c>
      <c r="W6" s="152">
        <f>V6*10</f>
        <v>2696500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145263</v>
      </c>
      <c r="I7" s="22">
        <f>INDEX(Data[],MATCH($A7,Data[Dist],0),MATCH(I$5,Data[#Headers],0))</f>
        <v>186628</v>
      </c>
      <c r="K7" s="69">
        <f>INDEX('Payment Total'!$A$7:$H$333,MATCH('Payment by Source'!$A7,'Payment Total'!$A$7:$A$333,0),3)-I7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1452639</v>
      </c>
      <c r="V7" s="152">
        <f t="shared" ref="V7:V70" si="1">ROUND(U7/10,0)</f>
        <v>145264</v>
      </c>
      <c r="W7" s="152">
        <f t="shared" ref="W7:W70" si="2">V7*10</f>
        <v>1452640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1227875</v>
      </c>
      <c r="I8" s="22">
        <f>INDEX(Data[],MATCH($A8,Data[Dist],0),MATCH(I$5,Data[#Headers],0))</f>
        <v>1463840</v>
      </c>
      <c r="K8" s="69">
        <f>INDEX('Payment Total'!$A$7:$H$333,MATCH('Payment by Source'!$A8,'Payment Total'!$A$7:$A$333,0),3)-I8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12278753</v>
      </c>
      <c r="V8" s="152">
        <f t="shared" si="1"/>
        <v>1227875</v>
      </c>
      <c r="W8" s="152">
        <f t="shared" si="2"/>
        <v>12278750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320000</v>
      </c>
      <c r="I9" s="22">
        <f>INDEX(Data[],MATCH($A9,Data[Dist],0),MATCH(I$5,Data[#Headers],0))</f>
        <v>396026</v>
      </c>
      <c r="K9" s="69">
        <f>INDEX('Payment Total'!$A$7:$H$333,MATCH('Payment by Source'!$A9,'Payment Total'!$A$7:$A$333,0),3)-I9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3199999</v>
      </c>
      <c r="V9" s="152">
        <f t="shared" si="1"/>
        <v>320000</v>
      </c>
      <c r="W9" s="152">
        <f t="shared" si="2"/>
        <v>3200000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67310</v>
      </c>
      <c r="I10" s="22">
        <f>INDEX(Data[],MATCH($A10,Data[Dist],0),MATCH(I$5,Data[#Headers],0))</f>
        <v>92608</v>
      </c>
      <c r="K10" s="69">
        <f>INDEX('Payment Total'!$A$7:$H$333,MATCH('Payment by Source'!$A10,'Payment Total'!$A$7:$A$333,0),3)-I10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673103</v>
      </c>
      <c r="V10" s="152">
        <f t="shared" si="1"/>
        <v>67310</v>
      </c>
      <c r="W10" s="152">
        <f t="shared" si="2"/>
        <v>673100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689432</v>
      </c>
      <c r="I11" s="22">
        <f>INDEX(Data[],MATCH($A11,Data[Dist],0),MATCH(I$5,Data[#Headers],0))</f>
        <v>835692</v>
      </c>
      <c r="K11" s="69">
        <f>INDEX('Payment Total'!$A$7:$H$333,MATCH('Payment by Source'!$A11,'Payment Total'!$A$7:$A$333,0),3)-I11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6894329</v>
      </c>
      <c r="V11" s="152">
        <f t="shared" si="1"/>
        <v>689433</v>
      </c>
      <c r="W11" s="152">
        <f t="shared" si="2"/>
        <v>6894330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246245</v>
      </c>
      <c r="I12" s="22">
        <f>INDEX(Data[],MATCH($A12,Data[Dist],0),MATCH(I$5,Data[#Headers],0))</f>
        <v>314892</v>
      </c>
      <c r="K12" s="69">
        <f>INDEX('Payment Total'!$A$7:$H$333,MATCH('Payment by Source'!$A12,'Payment Total'!$A$7:$A$333,0),3)-I12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2462463</v>
      </c>
      <c r="V12" s="152">
        <f t="shared" si="1"/>
        <v>246246</v>
      </c>
      <c r="W12" s="152">
        <f t="shared" si="2"/>
        <v>2462460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127558</v>
      </c>
      <c r="I13" s="22">
        <f>INDEX(Data[],MATCH($A13,Data[Dist],0),MATCH(I$5,Data[#Headers],0))</f>
        <v>166793</v>
      </c>
      <c r="K13" s="69">
        <f>INDEX('Payment Total'!$A$7:$H$333,MATCH('Payment by Source'!$A13,'Payment Total'!$A$7:$A$333,0),3)-I13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1275588</v>
      </c>
      <c r="V13" s="152">
        <f t="shared" si="1"/>
        <v>127559</v>
      </c>
      <c r="W13" s="152">
        <f t="shared" si="2"/>
        <v>1275590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605841</v>
      </c>
      <c r="I14" s="22">
        <f>INDEX(Data[],MATCH($A14,Data[Dist],0),MATCH(I$5,Data[#Headers],0))</f>
        <v>797099</v>
      </c>
      <c r="K14" s="69">
        <f>INDEX('Payment Total'!$A$7:$H$333,MATCH('Payment by Source'!$A14,'Payment Total'!$A$7:$A$333,0),3)-I14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6058413</v>
      </c>
      <c r="V14" s="152">
        <f t="shared" si="1"/>
        <v>605841</v>
      </c>
      <c r="W14" s="152">
        <f t="shared" si="2"/>
        <v>6058410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506193</v>
      </c>
      <c r="I15" s="22">
        <f>INDEX(Data[],MATCH($A15,Data[Dist],0),MATCH(I$5,Data[#Headers],0))</f>
        <v>648107</v>
      </c>
      <c r="K15" s="69">
        <f>INDEX('Payment Total'!$A$7:$H$333,MATCH('Payment by Source'!$A15,'Payment Total'!$A$7:$A$333,0),3)-I15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5061939</v>
      </c>
      <c r="V15" s="152">
        <f t="shared" si="1"/>
        <v>506194</v>
      </c>
      <c r="W15" s="152">
        <f t="shared" si="2"/>
        <v>5061940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278144</v>
      </c>
      <c r="I16" s="22">
        <f>INDEX(Data[],MATCH($A16,Data[Dist],0),MATCH(I$5,Data[#Headers],0))</f>
        <v>356251</v>
      </c>
      <c r="K16" s="69">
        <f>INDEX('Payment Total'!$A$7:$H$333,MATCH('Payment by Source'!$A16,'Payment Total'!$A$7:$A$333,0),3)-I16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2781447</v>
      </c>
      <c r="V16" s="152">
        <f t="shared" si="1"/>
        <v>278145</v>
      </c>
      <c r="W16" s="152">
        <f t="shared" si="2"/>
        <v>2781450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362071</v>
      </c>
      <c r="I17" s="22">
        <f>INDEX(Data[],MATCH($A17,Data[Dist],0),MATCH(I$5,Data[#Headers],0))</f>
        <v>486435</v>
      </c>
      <c r="K17" s="69">
        <f>INDEX('Payment Total'!$A$7:$H$333,MATCH('Payment by Source'!$A17,'Payment Total'!$A$7:$A$333,0),3)-I17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3620705</v>
      </c>
      <c r="V17" s="152">
        <f t="shared" si="1"/>
        <v>362071</v>
      </c>
      <c r="W17" s="152">
        <f t="shared" si="2"/>
        <v>3620710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1695082</v>
      </c>
      <c r="I18" s="22">
        <f>INDEX(Data[],MATCH($A18,Data[Dist],0),MATCH(I$5,Data[#Headers],0))</f>
        <v>2312796</v>
      </c>
      <c r="K18" s="69">
        <f>INDEX('Payment Total'!$A$7:$H$333,MATCH('Payment by Source'!$A18,'Payment Total'!$A$7:$A$333,0),3)-I18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16950834</v>
      </c>
      <c r="V18" s="152">
        <f t="shared" si="1"/>
        <v>1695083</v>
      </c>
      <c r="W18" s="152">
        <f t="shared" si="2"/>
        <v>16950830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700005</v>
      </c>
      <c r="I19" s="22">
        <f>INDEX(Data[],MATCH($A19,Data[Dist],0),MATCH(I$5,Data[#Headers],0))</f>
        <v>872851</v>
      </c>
      <c r="K19" s="69">
        <f>INDEX('Payment Total'!$A$7:$H$333,MATCH('Payment by Source'!$A19,'Payment Total'!$A$7:$A$333,0),3)-I19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7000043</v>
      </c>
      <c r="V19" s="152">
        <f t="shared" si="1"/>
        <v>700004</v>
      </c>
      <c r="W19" s="152">
        <f t="shared" si="2"/>
        <v>7000040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118888</v>
      </c>
      <c r="I20" s="22">
        <f>INDEX(Data[],MATCH($A20,Data[Dist],0),MATCH(I$5,Data[#Headers],0))</f>
        <v>150413</v>
      </c>
      <c r="K20" s="69">
        <f>INDEX('Payment Total'!$A$7:$H$333,MATCH('Payment by Source'!$A20,'Payment Total'!$A$7:$A$333,0),3)-I20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1188876</v>
      </c>
      <c r="V20" s="152">
        <f t="shared" si="1"/>
        <v>118888</v>
      </c>
      <c r="W20" s="152">
        <f t="shared" si="2"/>
        <v>1188880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6718493</v>
      </c>
      <c r="I21" s="22">
        <f>INDEX(Data[],MATCH($A21,Data[Dist],0),MATCH(I$5,Data[#Headers],0))</f>
        <v>8166628</v>
      </c>
      <c r="K21" s="69">
        <f>INDEX('Payment Total'!$A$7:$H$333,MATCH('Payment by Source'!$A21,'Payment Total'!$A$7:$A$333,0),3)-I21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67184925</v>
      </c>
      <c r="V21" s="152">
        <f t="shared" si="1"/>
        <v>6718493</v>
      </c>
      <c r="W21" s="152">
        <f t="shared" si="2"/>
        <v>67184930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452503</v>
      </c>
      <c r="I22" s="22">
        <f>INDEX(Data[],MATCH($A22,Data[Dist],0),MATCH(I$5,Data[#Headers],0))</f>
        <v>563428</v>
      </c>
      <c r="K22" s="69">
        <f>INDEX('Payment Total'!$A$7:$H$333,MATCH('Payment by Source'!$A22,'Payment Total'!$A$7:$A$333,0),3)-I22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4525031</v>
      </c>
      <c r="V22" s="152">
        <f t="shared" si="1"/>
        <v>452503</v>
      </c>
      <c r="W22" s="152">
        <f t="shared" si="2"/>
        <v>4525030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101452</v>
      </c>
      <c r="I23" s="22">
        <f>INDEX(Data[],MATCH($A23,Data[Dist],0),MATCH(I$5,Data[#Headers],0))</f>
        <v>156268</v>
      </c>
      <c r="K23" s="69">
        <f>INDEX('Payment Total'!$A$7:$H$333,MATCH('Payment by Source'!$A23,'Payment Total'!$A$7:$A$333,0),3)-I23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1014521</v>
      </c>
      <c r="V23" s="152">
        <f t="shared" si="1"/>
        <v>101452</v>
      </c>
      <c r="W23" s="152">
        <f t="shared" si="2"/>
        <v>1014520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69368</v>
      </c>
      <c r="I24" s="22">
        <f>INDEX(Data[],MATCH($A24,Data[Dist],0),MATCH(I$5,Data[#Headers],0))</f>
        <v>107178</v>
      </c>
      <c r="K24" s="69">
        <f>INDEX('Payment Total'!$A$7:$H$333,MATCH('Payment by Source'!$A24,'Payment Total'!$A$7:$A$333,0),3)-I24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693696</v>
      </c>
      <c r="V24" s="152">
        <f t="shared" si="1"/>
        <v>69370</v>
      </c>
      <c r="W24" s="152">
        <f t="shared" si="2"/>
        <v>693700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802568</v>
      </c>
      <c r="I25" s="22">
        <f>INDEX(Data[],MATCH($A25,Data[Dist],0),MATCH(I$5,Data[#Headers],0))</f>
        <v>997843</v>
      </c>
      <c r="K25" s="69">
        <f>INDEX('Payment Total'!$A$7:$H$333,MATCH('Payment by Source'!$A25,'Payment Total'!$A$7:$A$333,0),3)-I25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8025691</v>
      </c>
      <c r="V25" s="152">
        <f t="shared" si="1"/>
        <v>802569</v>
      </c>
      <c r="W25" s="152">
        <f t="shared" si="2"/>
        <v>8025690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257936</v>
      </c>
      <c r="I26" s="22">
        <f>INDEX(Data[],MATCH($A26,Data[Dist],0),MATCH(I$5,Data[#Headers],0))</f>
        <v>329624</v>
      </c>
      <c r="K26" s="69">
        <f>INDEX('Payment Total'!$A$7:$H$333,MATCH('Payment by Source'!$A26,'Payment Total'!$A$7:$A$333,0),3)-I26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2579371</v>
      </c>
      <c r="V26" s="152">
        <f t="shared" si="1"/>
        <v>257937</v>
      </c>
      <c r="W26" s="152">
        <f t="shared" si="2"/>
        <v>2579370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280937</v>
      </c>
      <c r="I27" s="22">
        <f>INDEX(Data[],MATCH($A27,Data[Dist],0),MATCH(I$5,Data[#Headers],0))</f>
        <v>383983</v>
      </c>
      <c r="K27" s="69">
        <f>INDEX('Payment Total'!$A$7:$H$333,MATCH('Payment by Source'!$A27,'Payment Total'!$A$7:$A$333,0),3)-I27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2809374</v>
      </c>
      <c r="V27" s="152">
        <f t="shared" si="1"/>
        <v>280937</v>
      </c>
      <c r="W27" s="152">
        <f t="shared" si="2"/>
        <v>2809370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1025104</v>
      </c>
      <c r="I28" s="22">
        <f>INDEX(Data[],MATCH($A28,Data[Dist],0),MATCH(I$5,Data[#Headers],0))</f>
        <v>1256693</v>
      </c>
      <c r="K28" s="69">
        <f>INDEX('Payment Total'!$A$7:$H$333,MATCH('Payment by Source'!$A28,'Payment Total'!$A$7:$A$333,0),3)-I28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10251040</v>
      </c>
      <c r="V28" s="152">
        <f t="shared" si="1"/>
        <v>1025104</v>
      </c>
      <c r="W28" s="152">
        <f t="shared" si="2"/>
        <v>10251040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212428</v>
      </c>
      <c r="I29" s="22">
        <f>INDEX(Data[],MATCH($A29,Data[Dist],0),MATCH(I$5,Data[#Headers],0))</f>
        <v>263820</v>
      </c>
      <c r="K29" s="69">
        <f>INDEX('Payment Total'!$A$7:$H$333,MATCH('Payment by Source'!$A29,'Payment Total'!$A$7:$A$333,0),3)-I29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2124282</v>
      </c>
      <c r="V29" s="152">
        <f t="shared" si="1"/>
        <v>212428</v>
      </c>
      <c r="W29" s="152">
        <f t="shared" si="2"/>
        <v>2124280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205385</v>
      </c>
      <c r="I30" s="22">
        <f>INDEX(Data[],MATCH($A30,Data[Dist],0),MATCH(I$5,Data[#Headers],0))</f>
        <v>268429</v>
      </c>
      <c r="K30" s="69">
        <f>INDEX('Payment Total'!$A$7:$H$333,MATCH('Payment by Source'!$A30,'Payment Total'!$A$7:$A$333,0),3)-I30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2053847</v>
      </c>
      <c r="V30" s="152">
        <f t="shared" si="1"/>
        <v>205385</v>
      </c>
      <c r="W30" s="152">
        <f t="shared" si="2"/>
        <v>2053850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246118</v>
      </c>
      <c r="I31" s="22">
        <f>INDEX(Data[],MATCH($A31,Data[Dist],0),MATCH(I$5,Data[#Headers],0))</f>
        <v>313837</v>
      </c>
      <c r="K31" s="69">
        <f>INDEX('Payment Total'!$A$7:$H$333,MATCH('Payment by Source'!$A31,'Payment Total'!$A$7:$A$333,0),3)-I31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2461187</v>
      </c>
      <c r="V31" s="152">
        <f t="shared" si="1"/>
        <v>246119</v>
      </c>
      <c r="W31" s="152">
        <f t="shared" si="2"/>
        <v>2461190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249861</v>
      </c>
      <c r="I32" s="22">
        <f>INDEX(Data[],MATCH($A32,Data[Dist],0),MATCH(I$5,Data[#Headers],0))</f>
        <v>310378</v>
      </c>
      <c r="K32" s="69">
        <f>INDEX('Payment Total'!$A$7:$H$333,MATCH('Payment by Source'!$A32,'Payment Total'!$A$7:$A$333,0),3)-I32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2498609</v>
      </c>
      <c r="V32" s="152">
        <f t="shared" si="1"/>
        <v>249861</v>
      </c>
      <c r="W32" s="152">
        <f t="shared" si="2"/>
        <v>2498610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287065</v>
      </c>
      <c r="I33" s="22">
        <f>INDEX(Data[],MATCH($A33,Data[Dist],0),MATCH(I$5,Data[#Headers],0))</f>
        <v>381574</v>
      </c>
      <c r="K33" s="69">
        <f>INDEX('Payment Total'!$A$7:$H$333,MATCH('Payment by Source'!$A33,'Payment Total'!$A$7:$A$333,0),3)-I33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2870660</v>
      </c>
      <c r="V33" s="152">
        <f t="shared" si="1"/>
        <v>287066</v>
      </c>
      <c r="W33" s="152">
        <f t="shared" si="2"/>
        <v>2870660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399279</v>
      </c>
      <c r="I34" s="22">
        <f>INDEX(Data[],MATCH($A34,Data[Dist],0),MATCH(I$5,Data[#Headers],0))</f>
        <v>494854</v>
      </c>
      <c r="K34" s="69">
        <f>INDEX('Payment Total'!$A$7:$H$333,MATCH('Payment by Source'!$A34,'Payment Total'!$A$7:$A$333,0),3)-I34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3992800</v>
      </c>
      <c r="V34" s="152">
        <f t="shared" si="1"/>
        <v>399280</v>
      </c>
      <c r="W34" s="152">
        <f t="shared" si="2"/>
        <v>3992800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82464</v>
      </c>
      <c r="I35" s="22">
        <f>INDEX(Data[],MATCH($A35,Data[Dist],0),MATCH(I$5,Data[#Headers],0))</f>
        <v>106228</v>
      </c>
      <c r="K35" s="69">
        <f>INDEX('Payment Total'!$A$7:$H$333,MATCH('Payment by Source'!$A35,'Payment Total'!$A$7:$A$333,0),3)-I35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824648</v>
      </c>
      <c r="V35" s="152">
        <f t="shared" si="1"/>
        <v>82465</v>
      </c>
      <c r="W35" s="152">
        <f t="shared" si="2"/>
        <v>824650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708120</v>
      </c>
      <c r="I36" s="22">
        <f>INDEX(Data[],MATCH($A36,Data[Dist],0),MATCH(I$5,Data[#Headers],0))</f>
        <v>913557</v>
      </c>
      <c r="K36" s="69">
        <f>INDEX('Payment Total'!$A$7:$H$333,MATCH('Payment by Source'!$A36,'Payment Total'!$A$7:$A$333,0),3)-I36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7081202</v>
      </c>
      <c r="V36" s="152">
        <f t="shared" si="1"/>
        <v>708120</v>
      </c>
      <c r="W36" s="152">
        <f t="shared" si="2"/>
        <v>7081200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2115619</v>
      </c>
      <c r="I37" s="22">
        <f>INDEX(Data[],MATCH($A37,Data[Dist],0),MATCH(I$5,Data[#Headers],0))</f>
        <v>2658363</v>
      </c>
      <c r="K37" s="69">
        <f>INDEX('Payment Total'!$A$7:$H$333,MATCH('Payment by Source'!$A37,'Payment Total'!$A$7:$A$333,0),3)-I37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21156188</v>
      </c>
      <c r="V37" s="152">
        <f t="shared" si="1"/>
        <v>2115619</v>
      </c>
      <c r="W37" s="152">
        <f t="shared" si="2"/>
        <v>21156190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355933</v>
      </c>
      <c r="I38" s="22">
        <f>INDEX(Data[],MATCH($A38,Data[Dist],0),MATCH(I$5,Data[#Headers],0))</f>
        <v>475448</v>
      </c>
      <c r="K38" s="69">
        <f>INDEX('Payment Total'!$A$7:$H$333,MATCH('Payment by Source'!$A38,'Payment Total'!$A$7:$A$333,0),3)-I38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3559323</v>
      </c>
      <c r="V38" s="152">
        <f t="shared" si="1"/>
        <v>355932</v>
      </c>
      <c r="W38" s="152">
        <f t="shared" si="2"/>
        <v>3559320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1446021</v>
      </c>
      <c r="I39" s="22">
        <f>INDEX(Data[],MATCH($A39,Data[Dist],0),MATCH(I$5,Data[#Headers],0))</f>
        <v>1751883</v>
      </c>
      <c r="K39" s="69">
        <f>INDEX('Payment Total'!$A$7:$H$333,MATCH('Payment by Source'!$A39,'Payment Total'!$A$7:$A$333,0),3)-I39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14460199</v>
      </c>
      <c r="V39" s="152">
        <f t="shared" si="1"/>
        <v>1446020</v>
      </c>
      <c r="W39" s="152">
        <f t="shared" si="2"/>
        <v>14460200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1275413</v>
      </c>
      <c r="I40" s="22">
        <f>INDEX(Data[],MATCH($A40,Data[Dist],0),MATCH(I$5,Data[#Headers],0))</f>
        <v>1542635</v>
      </c>
      <c r="K40" s="69">
        <f>INDEX('Payment Total'!$A$7:$H$333,MATCH('Payment by Source'!$A40,'Payment Total'!$A$7:$A$333,0),3)-I40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12754120</v>
      </c>
      <c r="V40" s="152">
        <f t="shared" si="1"/>
        <v>1275412</v>
      </c>
      <c r="W40" s="152">
        <f t="shared" si="2"/>
        <v>12754120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299467</v>
      </c>
      <c r="I41" s="22">
        <f>INDEX(Data[],MATCH($A41,Data[Dist],0),MATCH(I$5,Data[#Headers],0))</f>
        <v>388840</v>
      </c>
      <c r="K41" s="69">
        <f>INDEX('Payment Total'!$A$7:$H$333,MATCH('Payment by Source'!$A41,'Payment Total'!$A$7:$A$333,0),3)-I41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2994676</v>
      </c>
      <c r="V41" s="152">
        <f t="shared" si="1"/>
        <v>299468</v>
      </c>
      <c r="W41" s="152">
        <f t="shared" si="2"/>
        <v>2994680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246635</v>
      </c>
      <c r="I42" s="22">
        <f>INDEX(Data[],MATCH($A42,Data[Dist],0),MATCH(I$5,Data[#Headers],0))</f>
        <v>322647</v>
      </c>
      <c r="K42" s="69">
        <f>INDEX('Payment Total'!$A$7:$H$333,MATCH('Payment by Source'!$A42,'Payment Total'!$A$7:$A$333,0),3)-I42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2466356</v>
      </c>
      <c r="V42" s="152">
        <f t="shared" si="1"/>
        <v>246636</v>
      </c>
      <c r="W42" s="152">
        <f t="shared" si="2"/>
        <v>2466360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255505</v>
      </c>
      <c r="I43" s="22">
        <f>INDEX(Data[],MATCH($A43,Data[Dist],0),MATCH(I$5,Data[#Headers],0))</f>
        <v>326198</v>
      </c>
      <c r="K43" s="69">
        <f>INDEX('Payment Total'!$A$7:$H$333,MATCH('Payment by Source'!$A43,'Payment Total'!$A$7:$A$333,0),3)-I43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2555057</v>
      </c>
      <c r="V43" s="152">
        <f t="shared" si="1"/>
        <v>255506</v>
      </c>
      <c r="W43" s="152">
        <f t="shared" si="2"/>
        <v>2555060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151698</v>
      </c>
      <c r="I44" s="22">
        <f>INDEX(Data[],MATCH($A44,Data[Dist],0),MATCH(I$5,Data[#Headers],0))</f>
        <v>214915</v>
      </c>
      <c r="K44" s="69">
        <f>INDEX('Payment Total'!$A$7:$H$333,MATCH('Payment by Source'!$A44,'Payment Total'!$A$7:$A$333,0),3)-I44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1516985</v>
      </c>
      <c r="V44" s="152">
        <f t="shared" si="1"/>
        <v>151699</v>
      </c>
      <c r="W44" s="152">
        <f t="shared" si="2"/>
        <v>1516990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2670846</v>
      </c>
      <c r="I45" s="22">
        <f>INDEX(Data[],MATCH($A45,Data[Dist],0),MATCH(I$5,Data[#Headers],0))</f>
        <v>3175813</v>
      </c>
      <c r="K45" s="69">
        <f>INDEX('Payment Total'!$A$7:$H$333,MATCH('Payment by Source'!$A45,'Payment Total'!$A$7:$A$333,0),3)-I45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26708458</v>
      </c>
      <c r="V45" s="152">
        <f t="shared" si="1"/>
        <v>2670846</v>
      </c>
      <c r="W45" s="152">
        <f t="shared" si="2"/>
        <v>26708460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106883</v>
      </c>
      <c r="I46" s="22">
        <f>INDEX(Data[],MATCH($A46,Data[Dist],0),MATCH(I$5,Data[#Headers],0))</f>
        <v>168816</v>
      </c>
      <c r="K46" s="69">
        <f>INDEX('Payment Total'!$A$7:$H$333,MATCH('Payment by Source'!$A46,'Payment Total'!$A$7:$A$333,0),3)-I46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1068832</v>
      </c>
      <c r="V46" s="152">
        <f t="shared" si="1"/>
        <v>106883</v>
      </c>
      <c r="W46" s="152">
        <f t="shared" si="2"/>
        <v>1068830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138259</v>
      </c>
      <c r="I47" s="22">
        <f>INDEX(Data[],MATCH($A47,Data[Dist],0),MATCH(I$5,Data[#Headers],0))</f>
        <v>178030</v>
      </c>
      <c r="K47" s="69">
        <f>INDEX('Payment Total'!$A$7:$H$333,MATCH('Payment by Source'!$A47,'Payment Total'!$A$7:$A$333,0),3)-I47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1382596</v>
      </c>
      <c r="V47" s="152">
        <f t="shared" si="1"/>
        <v>138260</v>
      </c>
      <c r="W47" s="152">
        <f t="shared" si="2"/>
        <v>1382600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193249</v>
      </c>
      <c r="I48" s="22">
        <f>INDEX(Data[],MATCH($A48,Data[Dist],0),MATCH(I$5,Data[#Headers],0))</f>
        <v>249397</v>
      </c>
      <c r="K48" s="69">
        <f>INDEX('Payment Total'!$A$7:$H$333,MATCH('Payment by Source'!$A48,'Payment Total'!$A$7:$A$333,0),3)-I48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1932479</v>
      </c>
      <c r="V48" s="152">
        <f t="shared" si="1"/>
        <v>193248</v>
      </c>
      <c r="W48" s="152">
        <f t="shared" si="2"/>
        <v>1932480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431908</v>
      </c>
      <c r="I49" s="22">
        <f>INDEX(Data[],MATCH($A49,Data[Dist],0),MATCH(I$5,Data[#Headers],0))</f>
        <v>547224</v>
      </c>
      <c r="K49" s="69">
        <f>INDEX('Payment Total'!$A$7:$H$333,MATCH('Payment by Source'!$A49,'Payment Total'!$A$7:$A$333,0),3)-I49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4319084</v>
      </c>
      <c r="V49" s="152">
        <f t="shared" si="1"/>
        <v>431908</v>
      </c>
      <c r="W49" s="152">
        <f t="shared" si="2"/>
        <v>4319080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373011</v>
      </c>
      <c r="I50" s="22">
        <f>INDEX(Data[],MATCH($A50,Data[Dist],0),MATCH(I$5,Data[#Headers],0))</f>
        <v>463768</v>
      </c>
      <c r="K50" s="69">
        <f>INDEX('Payment Total'!$A$7:$H$333,MATCH('Payment by Source'!$A50,'Payment Total'!$A$7:$A$333,0),3)-I50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3730118</v>
      </c>
      <c r="V50" s="152">
        <f t="shared" si="1"/>
        <v>373012</v>
      </c>
      <c r="W50" s="152">
        <f t="shared" si="2"/>
        <v>3730120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1294828</v>
      </c>
      <c r="I51" s="22">
        <f>INDEX(Data[],MATCH($A51,Data[Dist],0),MATCH(I$5,Data[#Headers],0))</f>
        <v>1554919</v>
      </c>
      <c r="K51" s="69">
        <f>INDEX('Payment Total'!$A$7:$H$333,MATCH('Payment by Source'!$A51,'Payment Total'!$A$7:$A$333,0),3)-I51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12948278</v>
      </c>
      <c r="V51" s="152">
        <f t="shared" si="1"/>
        <v>1294828</v>
      </c>
      <c r="W51" s="152">
        <f t="shared" si="2"/>
        <v>12948280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703460</v>
      </c>
      <c r="I52" s="22">
        <f>INDEX(Data[],MATCH($A52,Data[Dist],0),MATCH(I$5,Data[#Headers],0))</f>
        <v>960047</v>
      </c>
      <c r="K52" s="69">
        <f>INDEX('Payment Total'!$A$7:$H$333,MATCH('Payment by Source'!$A52,'Payment Total'!$A$7:$A$333,0),3)-I52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7034589</v>
      </c>
      <c r="V52" s="152">
        <f t="shared" si="1"/>
        <v>703459</v>
      </c>
      <c r="W52" s="152">
        <f t="shared" si="2"/>
        <v>7034590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3067075</v>
      </c>
      <c r="I53" s="22">
        <f>INDEX(Data[],MATCH($A53,Data[Dist],0),MATCH(I$5,Data[#Headers],0))</f>
        <v>3757760</v>
      </c>
      <c r="K53" s="69">
        <f>INDEX('Payment Total'!$A$7:$H$333,MATCH('Payment by Source'!$A53,'Payment Total'!$A$7:$A$333,0),3)-I53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30670751</v>
      </c>
      <c r="V53" s="152">
        <f t="shared" si="1"/>
        <v>3067075</v>
      </c>
      <c r="W53" s="152">
        <f t="shared" si="2"/>
        <v>30670750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9247052</v>
      </c>
      <c r="I54" s="22">
        <f>INDEX(Data[],MATCH($A54,Data[Dist],0),MATCH(I$5,Data[#Headers],0))</f>
        <v>11330332</v>
      </c>
      <c r="K54" s="69">
        <f>INDEX('Payment Total'!$A$7:$H$333,MATCH('Payment by Source'!$A54,'Payment Total'!$A$7:$A$333,0),3)-I54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92470525</v>
      </c>
      <c r="V54" s="152">
        <f t="shared" si="1"/>
        <v>9247053</v>
      </c>
      <c r="W54" s="152">
        <f t="shared" si="2"/>
        <v>92470530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761257</v>
      </c>
      <c r="I55" s="22">
        <f>INDEX(Data[],MATCH($A55,Data[Dist],0),MATCH(I$5,Data[#Headers],0))</f>
        <v>933030</v>
      </c>
      <c r="K55" s="69">
        <f>INDEX('Payment Total'!$A$7:$H$333,MATCH('Payment by Source'!$A55,'Payment Total'!$A$7:$A$333,0),3)-I55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7612559</v>
      </c>
      <c r="V55" s="152">
        <f t="shared" si="1"/>
        <v>761256</v>
      </c>
      <c r="W55" s="152">
        <f t="shared" si="2"/>
        <v>7612560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873544</v>
      </c>
      <c r="I56" s="22">
        <f>INDEX(Data[],MATCH($A56,Data[Dist],0),MATCH(I$5,Data[#Headers],0))</f>
        <v>1052458</v>
      </c>
      <c r="K56" s="69">
        <f>INDEX('Payment Total'!$A$7:$H$333,MATCH('Payment by Source'!$A56,'Payment Total'!$A$7:$A$333,0),3)-I56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8735439</v>
      </c>
      <c r="V56" s="152">
        <f t="shared" si="1"/>
        <v>873544</v>
      </c>
      <c r="W56" s="152">
        <f t="shared" si="2"/>
        <v>8735440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369876</v>
      </c>
      <c r="I57" s="22">
        <f>INDEX(Data[],MATCH($A57,Data[Dist],0),MATCH(I$5,Data[#Headers],0))</f>
        <v>487708</v>
      </c>
      <c r="K57" s="69">
        <f>INDEX('Payment Total'!$A$7:$H$333,MATCH('Payment by Source'!$A57,'Payment Total'!$A$7:$A$333,0),3)-I57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3698760</v>
      </c>
      <c r="V57" s="152">
        <f t="shared" si="1"/>
        <v>369876</v>
      </c>
      <c r="W57" s="152">
        <f t="shared" si="2"/>
        <v>3698760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218837</v>
      </c>
      <c r="I58" s="22">
        <f>INDEX(Data[],MATCH($A58,Data[Dist],0),MATCH(I$5,Data[#Headers],0))</f>
        <v>277387</v>
      </c>
      <c r="K58" s="69">
        <f>INDEX('Payment Total'!$A$7:$H$333,MATCH('Payment by Source'!$A58,'Payment Total'!$A$7:$A$333,0),3)-I58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2188375</v>
      </c>
      <c r="V58" s="152">
        <f t="shared" si="1"/>
        <v>218838</v>
      </c>
      <c r="W58" s="152">
        <f t="shared" si="2"/>
        <v>2188380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797507</v>
      </c>
      <c r="I59" s="22">
        <f>INDEX(Data[],MATCH($A59,Data[Dist],0),MATCH(I$5,Data[#Headers],0))</f>
        <v>997829</v>
      </c>
      <c r="K59" s="69">
        <f>INDEX('Payment Total'!$A$7:$H$333,MATCH('Payment by Source'!$A59,'Payment Total'!$A$7:$A$333,0),3)-I59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7975056</v>
      </c>
      <c r="V59" s="152">
        <f t="shared" si="1"/>
        <v>797506</v>
      </c>
      <c r="W59" s="152">
        <f t="shared" si="2"/>
        <v>7975060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264581</v>
      </c>
      <c r="I60" s="22">
        <f>INDEX(Data[],MATCH($A60,Data[Dist],0),MATCH(I$5,Data[#Headers],0))</f>
        <v>327123</v>
      </c>
      <c r="K60" s="69">
        <f>INDEX('Payment Total'!$A$7:$H$333,MATCH('Payment by Source'!$A60,'Payment Total'!$A$7:$A$333,0),3)-I60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2645810</v>
      </c>
      <c r="V60" s="152">
        <f t="shared" si="1"/>
        <v>264581</v>
      </c>
      <c r="W60" s="152">
        <f t="shared" si="2"/>
        <v>2645810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438718</v>
      </c>
      <c r="I61" s="22">
        <f>INDEX(Data[],MATCH($A61,Data[Dist],0),MATCH(I$5,Data[#Headers],0))</f>
        <v>529840</v>
      </c>
      <c r="K61" s="69">
        <f>INDEX('Payment Total'!$A$7:$H$333,MATCH('Payment by Source'!$A61,'Payment Total'!$A$7:$A$333,0),3)-I61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4387186</v>
      </c>
      <c r="V61" s="152">
        <f t="shared" si="1"/>
        <v>438719</v>
      </c>
      <c r="W61" s="152">
        <f t="shared" si="2"/>
        <v>4387190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393294</v>
      </c>
      <c r="I62" s="22">
        <f>INDEX(Data[],MATCH($A62,Data[Dist],0),MATCH(I$5,Data[#Headers],0))</f>
        <v>494280</v>
      </c>
      <c r="K62" s="69">
        <f>INDEX('Payment Total'!$A$7:$H$333,MATCH('Payment by Source'!$A62,'Payment Total'!$A$7:$A$333,0),3)-I62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3932955</v>
      </c>
      <c r="V62" s="152">
        <f t="shared" si="1"/>
        <v>393296</v>
      </c>
      <c r="W62" s="152">
        <f t="shared" si="2"/>
        <v>3932960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760360</v>
      </c>
      <c r="I63" s="22">
        <f>INDEX(Data[],MATCH($A63,Data[Dist],0),MATCH(I$5,Data[#Headers],0))</f>
        <v>927434</v>
      </c>
      <c r="K63" s="69">
        <f>INDEX('Payment Total'!$A$7:$H$333,MATCH('Payment by Source'!$A63,'Payment Total'!$A$7:$A$333,0),3)-I63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7603609</v>
      </c>
      <c r="V63" s="152">
        <f t="shared" si="1"/>
        <v>760361</v>
      </c>
      <c r="W63" s="152">
        <f t="shared" si="2"/>
        <v>7603610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894341</v>
      </c>
      <c r="I64" s="22">
        <f>INDEX(Data[],MATCH($A64,Data[Dist],0),MATCH(I$5,Data[#Headers],0))</f>
        <v>1098604</v>
      </c>
      <c r="K64" s="69">
        <f>INDEX('Payment Total'!$A$7:$H$333,MATCH('Payment by Source'!$A64,'Payment Total'!$A$7:$A$333,0),3)-I64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8943412</v>
      </c>
      <c r="V64" s="152">
        <f t="shared" si="1"/>
        <v>894341</v>
      </c>
      <c r="W64" s="152">
        <f t="shared" si="2"/>
        <v>8943410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118196</v>
      </c>
      <c r="I65" s="22">
        <f>INDEX(Data[],MATCH($A65,Data[Dist],0),MATCH(I$5,Data[#Headers],0))</f>
        <v>156155</v>
      </c>
      <c r="K65" s="69">
        <f>INDEX('Payment Total'!$A$7:$H$333,MATCH('Payment by Source'!$A65,'Payment Total'!$A$7:$A$333,0),3)-I65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1181964</v>
      </c>
      <c r="V65" s="152">
        <f t="shared" si="1"/>
        <v>118196</v>
      </c>
      <c r="W65" s="152">
        <f t="shared" si="2"/>
        <v>1181960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615101</v>
      </c>
      <c r="I66" s="22">
        <f>INDEX(Data[],MATCH($A66,Data[Dist],0),MATCH(I$5,Data[#Headers],0))</f>
        <v>746226</v>
      </c>
      <c r="K66" s="69">
        <f>INDEX('Payment Total'!$A$7:$H$333,MATCH('Payment by Source'!$A66,'Payment Total'!$A$7:$A$333,0),3)-I66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6151012</v>
      </c>
      <c r="V66" s="152">
        <f t="shared" si="1"/>
        <v>615101</v>
      </c>
      <c r="W66" s="152">
        <f t="shared" si="2"/>
        <v>6151010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551129</v>
      </c>
      <c r="I67" s="22">
        <f>INDEX(Data[],MATCH($A67,Data[Dist],0),MATCH(I$5,Data[#Headers],0))</f>
        <v>670324</v>
      </c>
      <c r="K67" s="69">
        <f>INDEX('Payment Total'!$A$7:$H$333,MATCH('Payment by Source'!$A67,'Payment Total'!$A$7:$A$333,0),3)-I67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5511291</v>
      </c>
      <c r="V67" s="152">
        <f t="shared" si="1"/>
        <v>551129</v>
      </c>
      <c r="W67" s="152">
        <f t="shared" si="2"/>
        <v>5511290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473392</v>
      </c>
      <c r="I68" s="22">
        <f>INDEX(Data[],MATCH($A68,Data[Dist],0),MATCH(I$5,Data[#Headers],0))</f>
        <v>610115</v>
      </c>
      <c r="K68" s="69">
        <f>INDEX('Payment Total'!$A$7:$H$333,MATCH('Payment by Source'!$A68,'Payment Total'!$A$7:$A$333,0),3)-I68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4733917</v>
      </c>
      <c r="V68" s="152">
        <f t="shared" si="1"/>
        <v>473392</v>
      </c>
      <c r="W68" s="152">
        <f t="shared" si="2"/>
        <v>4733920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890565</v>
      </c>
      <c r="I69" s="22">
        <f>INDEX(Data[],MATCH($A69,Data[Dist],0),MATCH(I$5,Data[#Headers],0))</f>
        <v>1074212</v>
      </c>
      <c r="K69" s="69">
        <f>INDEX('Payment Total'!$A$7:$H$333,MATCH('Payment by Source'!$A69,'Payment Total'!$A$7:$A$333,0),3)-I69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8905644</v>
      </c>
      <c r="V69" s="152">
        <f t="shared" si="1"/>
        <v>890564</v>
      </c>
      <c r="W69" s="152">
        <f t="shared" si="2"/>
        <v>8905640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165037</v>
      </c>
      <c r="I70" s="22">
        <f>INDEX(Data[],MATCH($A70,Data[Dist],0),MATCH(I$5,Data[#Headers],0))</f>
        <v>205059</v>
      </c>
      <c r="K70" s="69">
        <f>INDEX('Payment Total'!$A$7:$H$333,MATCH('Payment by Source'!$A70,'Payment Total'!$A$7:$A$333,0),3)-I70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1650366</v>
      </c>
      <c r="V70" s="152">
        <f t="shared" si="1"/>
        <v>165037</v>
      </c>
      <c r="W70" s="152">
        <f t="shared" si="2"/>
        <v>1650370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76760</v>
      </c>
      <c r="I71" s="22">
        <f>INDEX(Data[],MATCH($A71,Data[Dist],0),MATCH(I$5,Data[#Headers],0))</f>
        <v>117546</v>
      </c>
      <c r="K71" s="69">
        <f>INDEX('Payment Total'!$A$7:$H$333,MATCH('Payment by Source'!$A71,'Payment Total'!$A$7:$A$333,0),3)-I71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767616</v>
      </c>
      <c r="V71" s="152">
        <f t="shared" ref="V71:V134" si="4">ROUND(U71/10,0)</f>
        <v>76762</v>
      </c>
      <c r="W71" s="152">
        <f t="shared" ref="W71:W134" si="5">V71*10</f>
        <v>767620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1402727</v>
      </c>
      <c r="I72" s="22">
        <f>INDEX(Data[],MATCH($A72,Data[Dist],0),MATCH(I$5,Data[#Headers],0))</f>
        <v>1784847</v>
      </c>
      <c r="K72" s="69">
        <f>INDEX('Payment Total'!$A$7:$H$333,MATCH('Payment by Source'!$A72,'Payment Total'!$A$7:$A$333,0),3)-I72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14027268</v>
      </c>
      <c r="V72" s="152">
        <f t="shared" si="4"/>
        <v>1402727</v>
      </c>
      <c r="W72" s="152">
        <f t="shared" si="5"/>
        <v>14027270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403513</v>
      </c>
      <c r="I73" s="22">
        <f>INDEX(Data[],MATCH($A73,Data[Dist],0),MATCH(I$5,Data[#Headers],0))</f>
        <v>558598</v>
      </c>
      <c r="K73" s="69">
        <f>INDEX('Payment Total'!$A$7:$H$333,MATCH('Payment by Source'!$A73,'Payment Total'!$A$7:$A$333,0),3)-I73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4035130</v>
      </c>
      <c r="V73" s="152">
        <f t="shared" si="4"/>
        <v>403513</v>
      </c>
      <c r="W73" s="152">
        <f t="shared" si="5"/>
        <v>4035130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2531656</v>
      </c>
      <c r="I74" s="22">
        <f>INDEX(Data[],MATCH($A74,Data[Dist],0),MATCH(I$5,Data[#Headers],0))</f>
        <v>3015330</v>
      </c>
      <c r="K74" s="69">
        <f>INDEX('Payment Total'!$A$7:$H$333,MATCH('Payment by Source'!$A74,'Payment Total'!$A$7:$A$333,0),3)-I74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25316562</v>
      </c>
      <c r="V74" s="152">
        <f t="shared" si="4"/>
        <v>2531656</v>
      </c>
      <c r="W74" s="152">
        <f t="shared" si="5"/>
        <v>25316560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406192</v>
      </c>
      <c r="I75" s="22">
        <f>INDEX(Data[],MATCH($A75,Data[Dist],0),MATCH(I$5,Data[#Headers],0))</f>
        <v>505594</v>
      </c>
      <c r="K75" s="69">
        <f>INDEX('Payment Total'!$A$7:$H$333,MATCH('Payment by Source'!$A75,'Payment Total'!$A$7:$A$333,0),3)-I75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4061923</v>
      </c>
      <c r="V75" s="152">
        <f t="shared" si="4"/>
        <v>406192</v>
      </c>
      <c r="W75" s="152">
        <f t="shared" si="5"/>
        <v>4061920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2556374</v>
      </c>
      <c r="I76" s="22">
        <f>INDEX(Data[],MATCH($A76,Data[Dist],0),MATCH(I$5,Data[#Headers],0))</f>
        <v>3230606</v>
      </c>
      <c r="K76" s="69">
        <f>INDEX('Payment Total'!$A$7:$H$333,MATCH('Payment by Source'!$A76,'Payment Total'!$A$7:$A$333,0),3)-I76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25563756</v>
      </c>
      <c r="V76" s="152">
        <f t="shared" si="4"/>
        <v>2556376</v>
      </c>
      <c r="W76" s="152">
        <f t="shared" si="5"/>
        <v>25563760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248353</v>
      </c>
      <c r="I77" s="22">
        <f>INDEX(Data[],MATCH($A77,Data[Dist],0),MATCH(I$5,Data[#Headers],0))</f>
        <v>307260</v>
      </c>
      <c r="K77" s="69">
        <f>INDEX('Payment Total'!$A$7:$H$333,MATCH('Payment by Source'!$A77,'Payment Total'!$A$7:$A$333,0),3)-I77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2483535</v>
      </c>
      <c r="V77" s="152">
        <f t="shared" si="4"/>
        <v>248354</v>
      </c>
      <c r="W77" s="152">
        <f t="shared" si="5"/>
        <v>2483540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183834</v>
      </c>
      <c r="I78" s="22">
        <f>INDEX(Data[],MATCH($A78,Data[Dist],0),MATCH(I$5,Data[#Headers],0))</f>
        <v>249455</v>
      </c>
      <c r="K78" s="69">
        <f>INDEX('Payment Total'!$A$7:$H$333,MATCH('Payment by Source'!$A78,'Payment Total'!$A$7:$A$333,0),3)-I78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1838351</v>
      </c>
      <c r="V78" s="152">
        <f t="shared" si="4"/>
        <v>183835</v>
      </c>
      <c r="W78" s="152">
        <f t="shared" si="5"/>
        <v>1838350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459289</v>
      </c>
      <c r="I79" s="22">
        <f>INDEX(Data[],MATCH($A79,Data[Dist],0),MATCH(I$5,Data[#Headers],0))</f>
        <v>561226</v>
      </c>
      <c r="K79" s="69">
        <f>INDEX('Payment Total'!$A$7:$H$333,MATCH('Payment by Source'!$A79,'Payment Total'!$A$7:$A$333,0),3)-I79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4592891</v>
      </c>
      <c r="V79" s="152">
        <f t="shared" si="4"/>
        <v>459289</v>
      </c>
      <c r="W79" s="152">
        <f t="shared" si="5"/>
        <v>4592890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217083</v>
      </c>
      <c r="I80" s="22">
        <f>INDEX(Data[],MATCH($A80,Data[Dist],0),MATCH(I$5,Data[#Headers],0))</f>
        <v>279515</v>
      </c>
      <c r="K80" s="69">
        <f>INDEX('Payment Total'!$A$7:$H$333,MATCH('Payment by Source'!$A80,'Payment Total'!$A$7:$A$333,0),3)-I80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2170831</v>
      </c>
      <c r="V80" s="152">
        <f t="shared" si="4"/>
        <v>217083</v>
      </c>
      <c r="W80" s="152">
        <f t="shared" si="5"/>
        <v>2170830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154223</v>
      </c>
      <c r="I81" s="22">
        <f>INDEX(Data[],MATCH($A81,Data[Dist],0),MATCH(I$5,Data[#Headers],0))</f>
        <v>218466</v>
      </c>
      <c r="K81" s="69">
        <f>INDEX('Payment Total'!$A$7:$H$333,MATCH('Payment by Source'!$A81,'Payment Total'!$A$7:$A$333,0),3)-I81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1542239</v>
      </c>
      <c r="V81" s="152">
        <f t="shared" si="4"/>
        <v>154224</v>
      </c>
      <c r="W81" s="152">
        <f t="shared" si="5"/>
        <v>1542240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6085667</v>
      </c>
      <c r="I82" s="22">
        <f>INDEX(Data[],MATCH($A82,Data[Dist],0),MATCH(I$5,Data[#Headers],0))</f>
        <v>7210962</v>
      </c>
      <c r="K82" s="69">
        <f>INDEX('Payment Total'!$A$7:$H$333,MATCH('Payment by Source'!$A82,'Payment Total'!$A$7:$A$333,0),3)-I82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60856669</v>
      </c>
      <c r="V82" s="152">
        <f t="shared" si="4"/>
        <v>6085667</v>
      </c>
      <c r="W82" s="152">
        <f t="shared" si="5"/>
        <v>60856670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802756</v>
      </c>
      <c r="I83" s="22">
        <f>INDEX(Data[],MATCH($A83,Data[Dist],0),MATCH(I$5,Data[#Headers],0))</f>
        <v>997659</v>
      </c>
      <c r="K83" s="69">
        <f>INDEX('Payment Total'!$A$7:$H$333,MATCH('Payment by Source'!$A83,'Payment Total'!$A$7:$A$333,0),3)-I83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8027565</v>
      </c>
      <c r="V83" s="152">
        <f t="shared" si="4"/>
        <v>802757</v>
      </c>
      <c r="W83" s="152">
        <f t="shared" si="5"/>
        <v>8027570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1826382</v>
      </c>
      <c r="I84" s="22">
        <f>INDEX(Data[],MATCH($A84,Data[Dist],0),MATCH(I$5,Data[#Headers],0))</f>
        <v>2261000</v>
      </c>
      <c r="K84" s="69">
        <f>INDEX('Payment Total'!$A$7:$H$333,MATCH('Payment by Source'!$A84,'Payment Total'!$A$7:$A$333,0),3)-I84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18263827</v>
      </c>
      <c r="V84" s="152">
        <f t="shared" si="4"/>
        <v>1826383</v>
      </c>
      <c r="W84" s="152">
        <f t="shared" si="5"/>
        <v>18263830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259185</v>
      </c>
      <c r="I85" s="22">
        <f>INDEX(Data[],MATCH($A85,Data[Dist],0),MATCH(I$5,Data[#Headers],0))</f>
        <v>321256</v>
      </c>
      <c r="K85" s="69">
        <f>INDEX('Payment Total'!$A$7:$H$333,MATCH('Payment by Source'!$A85,'Payment Total'!$A$7:$A$333,0),3)-I85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2591861</v>
      </c>
      <c r="V85" s="152">
        <f t="shared" si="4"/>
        <v>259186</v>
      </c>
      <c r="W85" s="152">
        <f t="shared" si="5"/>
        <v>2591860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8661515</v>
      </c>
      <c r="I86" s="22">
        <f>INDEX(Data[],MATCH($A86,Data[Dist],0),MATCH(I$5,Data[#Headers],0))</f>
        <v>10560039</v>
      </c>
      <c r="K86" s="69">
        <f>INDEX('Payment Total'!$A$7:$H$333,MATCH('Payment by Source'!$A86,'Payment Total'!$A$7:$A$333,0),3)-I86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86615140</v>
      </c>
      <c r="V86" s="152">
        <f t="shared" si="4"/>
        <v>8661514</v>
      </c>
      <c r="W86" s="152">
        <f t="shared" si="5"/>
        <v>86615140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634045</v>
      </c>
      <c r="I87" s="22">
        <f>INDEX(Data[],MATCH($A87,Data[Dist],0),MATCH(I$5,Data[#Headers],0))</f>
        <v>789521</v>
      </c>
      <c r="K87" s="69">
        <f>INDEX('Payment Total'!$A$7:$H$333,MATCH('Payment by Source'!$A87,'Payment Total'!$A$7:$A$333,0),3)-I87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6340456</v>
      </c>
      <c r="V87" s="152">
        <f t="shared" si="4"/>
        <v>634046</v>
      </c>
      <c r="W87" s="152">
        <f t="shared" si="5"/>
        <v>6340460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689062</v>
      </c>
      <c r="I88" s="22">
        <f>INDEX(Data[],MATCH($A88,Data[Dist],0),MATCH(I$5,Data[#Headers],0))</f>
        <v>895703</v>
      </c>
      <c r="K88" s="69">
        <f>INDEX('Payment Total'!$A$7:$H$333,MATCH('Payment by Source'!$A88,'Payment Total'!$A$7:$A$333,0),3)-I88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6890627</v>
      </c>
      <c r="V88" s="152">
        <f t="shared" si="4"/>
        <v>689063</v>
      </c>
      <c r="W88" s="152">
        <f t="shared" si="5"/>
        <v>6890630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100366</v>
      </c>
      <c r="I89" s="22">
        <f>INDEX(Data[],MATCH($A89,Data[Dist],0),MATCH(I$5,Data[#Headers],0))</f>
        <v>129412</v>
      </c>
      <c r="K89" s="69">
        <f>INDEX('Payment Total'!$A$7:$H$333,MATCH('Payment by Source'!$A89,'Payment Total'!$A$7:$A$333,0),3)-I89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1003670</v>
      </c>
      <c r="V89" s="152">
        <f t="shared" si="4"/>
        <v>100367</v>
      </c>
      <c r="W89" s="152">
        <f t="shared" si="5"/>
        <v>1003670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1444240</v>
      </c>
      <c r="I90" s="22">
        <f>INDEX(Data[],MATCH($A90,Data[Dist],0),MATCH(I$5,Data[#Headers],0))</f>
        <v>1718043</v>
      </c>
      <c r="K90" s="69">
        <f>INDEX('Payment Total'!$A$7:$H$333,MATCH('Payment by Source'!$A90,'Payment Total'!$A$7:$A$333,0),3)-I90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14442395</v>
      </c>
      <c r="V90" s="152">
        <f t="shared" si="4"/>
        <v>1444240</v>
      </c>
      <c r="W90" s="152">
        <f t="shared" si="5"/>
        <v>14442400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510587</v>
      </c>
      <c r="I91" s="22">
        <f>INDEX(Data[],MATCH($A91,Data[Dist],0),MATCH(I$5,Data[#Headers],0))</f>
        <v>626192</v>
      </c>
      <c r="K91" s="69">
        <f>INDEX('Payment Total'!$A$7:$H$333,MATCH('Payment by Source'!$A91,'Payment Total'!$A$7:$A$333,0),3)-I91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5105867</v>
      </c>
      <c r="V91" s="152">
        <f t="shared" si="4"/>
        <v>510587</v>
      </c>
      <c r="W91" s="152">
        <f t="shared" si="5"/>
        <v>5105870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21185557</v>
      </c>
      <c r="I92" s="22">
        <f>INDEX(Data[],MATCH($A92,Data[Dist],0),MATCH(I$5,Data[#Headers],0))</f>
        <v>25451409</v>
      </c>
      <c r="K92" s="69">
        <f>INDEX('Payment Total'!$A$7:$H$333,MATCH('Payment by Source'!$A92,'Payment Total'!$A$7:$A$333,0),3)-I92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211855576</v>
      </c>
      <c r="V92" s="152">
        <f t="shared" si="4"/>
        <v>21185558</v>
      </c>
      <c r="W92" s="152">
        <f t="shared" si="5"/>
        <v>211855580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68218</v>
      </c>
      <c r="I93" s="22">
        <f>INDEX(Data[],MATCH($A93,Data[Dist],0),MATCH(I$5,Data[#Headers],0))</f>
        <v>87910</v>
      </c>
      <c r="K93" s="69">
        <f>INDEX('Payment Total'!$A$7:$H$333,MATCH('Payment by Source'!$A93,'Payment Total'!$A$7:$A$333,0),3)-I93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682180</v>
      </c>
      <c r="V93" s="152">
        <f t="shared" si="4"/>
        <v>68218</v>
      </c>
      <c r="W93" s="152">
        <f t="shared" si="5"/>
        <v>682180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489430</v>
      </c>
      <c r="I94" s="22">
        <f>INDEX(Data[],MATCH($A94,Data[Dist],0),MATCH(I$5,Data[#Headers],0))</f>
        <v>608468</v>
      </c>
      <c r="K94" s="69">
        <f>INDEX('Payment Total'!$A$7:$H$333,MATCH('Payment by Source'!$A94,'Payment Total'!$A$7:$A$333,0),3)-I94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4894315</v>
      </c>
      <c r="V94" s="152">
        <f t="shared" si="4"/>
        <v>489432</v>
      </c>
      <c r="W94" s="152">
        <f t="shared" si="5"/>
        <v>4894320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5830637</v>
      </c>
      <c r="I95" s="22">
        <f>INDEX(Data[],MATCH($A95,Data[Dist],0),MATCH(I$5,Data[#Headers],0))</f>
        <v>7247030</v>
      </c>
      <c r="K95" s="69">
        <f>INDEX('Payment Total'!$A$7:$H$333,MATCH('Payment by Source'!$A95,'Payment Total'!$A$7:$A$333,0),3)-I95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58306377</v>
      </c>
      <c r="V95" s="152">
        <f t="shared" si="4"/>
        <v>5830638</v>
      </c>
      <c r="W95" s="152">
        <f t="shared" si="5"/>
        <v>58306380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198253</v>
      </c>
      <c r="I96" s="22">
        <f>INDEX(Data[],MATCH($A96,Data[Dist],0),MATCH(I$5,Data[#Headers],0))</f>
        <v>251988</v>
      </c>
      <c r="K96" s="69">
        <f>INDEX('Payment Total'!$A$7:$H$333,MATCH('Payment by Source'!$A96,'Payment Total'!$A$7:$A$333,0),3)-I96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1982530</v>
      </c>
      <c r="V96" s="152">
        <f t="shared" si="4"/>
        <v>198253</v>
      </c>
      <c r="W96" s="152">
        <f t="shared" si="5"/>
        <v>1982530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168358</v>
      </c>
      <c r="I97" s="22">
        <f>INDEX(Data[],MATCH($A97,Data[Dist],0),MATCH(I$5,Data[#Headers],0))</f>
        <v>225331</v>
      </c>
      <c r="K97" s="69">
        <f>INDEX('Payment Total'!$A$7:$H$333,MATCH('Payment by Source'!$A97,'Payment Total'!$A$7:$A$333,0),3)-I97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1683587</v>
      </c>
      <c r="V97" s="152">
        <f t="shared" si="4"/>
        <v>168359</v>
      </c>
      <c r="W97" s="152">
        <f t="shared" si="5"/>
        <v>1683590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255677</v>
      </c>
      <c r="I98" s="22">
        <f>INDEX(Data[],MATCH($A98,Data[Dist],0),MATCH(I$5,Data[#Headers],0))</f>
        <v>328646</v>
      </c>
      <c r="K98" s="69">
        <f>INDEX('Payment Total'!$A$7:$H$333,MATCH('Payment by Source'!$A98,'Payment Total'!$A$7:$A$333,0),3)-I98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2556767</v>
      </c>
      <c r="V98" s="152">
        <f t="shared" si="4"/>
        <v>255677</v>
      </c>
      <c r="W98" s="152">
        <f t="shared" si="5"/>
        <v>2556770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506253</v>
      </c>
      <c r="I99" s="22">
        <f>INDEX(Data[],MATCH($A99,Data[Dist],0),MATCH(I$5,Data[#Headers],0))</f>
        <v>636551</v>
      </c>
      <c r="K99" s="69">
        <f>INDEX('Payment Total'!$A$7:$H$333,MATCH('Payment by Source'!$A99,'Payment Total'!$A$7:$A$333,0),3)-I99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5062536</v>
      </c>
      <c r="V99" s="152">
        <f t="shared" si="4"/>
        <v>506254</v>
      </c>
      <c r="W99" s="152">
        <f t="shared" si="5"/>
        <v>5062540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611626</v>
      </c>
      <c r="I100" s="22">
        <f>INDEX(Data[],MATCH($A100,Data[Dist],0),MATCH(I$5,Data[#Headers],0))</f>
        <v>747616</v>
      </c>
      <c r="K100" s="69">
        <f>INDEX('Payment Total'!$A$7:$H$333,MATCH('Payment by Source'!$A100,'Payment Total'!$A$7:$A$333,0),3)-I100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6116259</v>
      </c>
      <c r="V100" s="152">
        <f t="shared" si="4"/>
        <v>611626</v>
      </c>
      <c r="W100" s="152">
        <f t="shared" si="5"/>
        <v>6116260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302306</v>
      </c>
      <c r="I101" s="22">
        <f>INDEX(Data[],MATCH($A101,Data[Dist],0),MATCH(I$5,Data[#Headers],0))</f>
        <v>381918</v>
      </c>
      <c r="K101" s="69">
        <f>INDEX('Payment Total'!$A$7:$H$333,MATCH('Payment by Source'!$A101,'Payment Total'!$A$7:$A$333,0),3)-I101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3023062</v>
      </c>
      <c r="V101" s="152">
        <f t="shared" si="4"/>
        <v>302306</v>
      </c>
      <c r="W101" s="152">
        <f t="shared" si="5"/>
        <v>3023060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305690</v>
      </c>
      <c r="I102" s="22">
        <f>INDEX(Data[],MATCH($A102,Data[Dist],0),MATCH(I$5,Data[#Headers],0))</f>
        <v>382882</v>
      </c>
      <c r="K102" s="69">
        <f>INDEX('Payment Total'!$A$7:$H$333,MATCH('Payment by Source'!$A102,'Payment Total'!$A$7:$A$333,0),3)-I102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3056917</v>
      </c>
      <c r="V102" s="152">
        <f t="shared" si="4"/>
        <v>305692</v>
      </c>
      <c r="W102" s="152">
        <f t="shared" si="5"/>
        <v>3056920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304079</v>
      </c>
      <c r="I103" s="22">
        <f>INDEX(Data[],MATCH($A103,Data[Dist],0),MATCH(I$5,Data[#Headers],0))</f>
        <v>376085</v>
      </c>
      <c r="K103" s="69">
        <f>INDEX('Payment Total'!$A$7:$H$333,MATCH('Payment by Source'!$A103,'Payment Total'!$A$7:$A$333,0),3)-I103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3040788</v>
      </c>
      <c r="V103" s="152">
        <f t="shared" si="4"/>
        <v>304079</v>
      </c>
      <c r="W103" s="152">
        <f t="shared" si="5"/>
        <v>3040790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293106</v>
      </c>
      <c r="I104" s="22">
        <f>INDEX(Data[],MATCH($A104,Data[Dist],0),MATCH(I$5,Data[#Headers],0))</f>
        <v>358707</v>
      </c>
      <c r="K104" s="69">
        <f>INDEX('Payment Total'!$A$7:$H$333,MATCH('Payment by Source'!$A104,'Payment Total'!$A$7:$A$333,0),3)-I104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2931058</v>
      </c>
      <c r="V104" s="152">
        <f t="shared" si="4"/>
        <v>293106</v>
      </c>
      <c r="W104" s="152">
        <f t="shared" si="5"/>
        <v>2931060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140065</v>
      </c>
      <c r="I105" s="22">
        <f>INDEX(Data[],MATCH($A105,Data[Dist],0),MATCH(I$5,Data[#Headers],0))</f>
        <v>192114</v>
      </c>
      <c r="K105" s="69">
        <f>INDEX('Payment Total'!$A$7:$H$333,MATCH('Payment by Source'!$A105,'Payment Total'!$A$7:$A$333,0),3)-I105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1400662</v>
      </c>
      <c r="V105" s="152">
        <f t="shared" si="4"/>
        <v>140066</v>
      </c>
      <c r="W105" s="152">
        <f t="shared" si="5"/>
        <v>1400660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152638</v>
      </c>
      <c r="I106" s="22">
        <f>INDEX(Data[],MATCH($A106,Data[Dist],0),MATCH(I$5,Data[#Headers],0))</f>
        <v>206793</v>
      </c>
      <c r="K106" s="69">
        <f>INDEX('Payment Total'!$A$7:$H$333,MATCH('Payment by Source'!$A106,'Payment Total'!$A$7:$A$333,0),3)-I106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1526382</v>
      </c>
      <c r="V106" s="152">
        <f t="shared" si="4"/>
        <v>152638</v>
      </c>
      <c r="W106" s="152">
        <f t="shared" si="5"/>
        <v>1526380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194028</v>
      </c>
      <c r="I107" s="22">
        <f>INDEX(Data[],MATCH($A107,Data[Dist],0),MATCH(I$5,Data[#Headers],0))</f>
        <v>254489</v>
      </c>
      <c r="K107" s="69">
        <f>INDEX('Payment Total'!$A$7:$H$333,MATCH('Payment by Source'!$A107,'Payment Total'!$A$7:$A$333,0),3)-I107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1940289</v>
      </c>
      <c r="V107" s="152">
        <f t="shared" si="4"/>
        <v>194029</v>
      </c>
      <c r="W107" s="152">
        <f t="shared" si="5"/>
        <v>1940290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308638</v>
      </c>
      <c r="I108" s="22">
        <f>INDEX(Data[],MATCH($A108,Data[Dist],0),MATCH(I$5,Data[#Headers],0))</f>
        <v>388459</v>
      </c>
      <c r="K108" s="69">
        <f>INDEX('Payment Total'!$A$7:$H$333,MATCH('Payment by Source'!$A108,'Payment Total'!$A$7:$A$333,0),3)-I108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3086386</v>
      </c>
      <c r="V108" s="152">
        <f t="shared" si="4"/>
        <v>308639</v>
      </c>
      <c r="W108" s="152">
        <f t="shared" si="5"/>
        <v>3086390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300784</v>
      </c>
      <c r="I109" s="22">
        <f>INDEX(Data[],MATCH($A109,Data[Dist],0),MATCH(I$5,Data[#Headers],0))</f>
        <v>396522</v>
      </c>
      <c r="K109" s="69">
        <f>INDEX('Payment Total'!$A$7:$H$333,MATCH('Payment by Source'!$A109,'Payment Total'!$A$7:$A$333,0),3)-I109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3007846</v>
      </c>
      <c r="V109" s="152">
        <f t="shared" si="4"/>
        <v>300785</v>
      </c>
      <c r="W109" s="152">
        <f t="shared" si="5"/>
        <v>3007850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246650</v>
      </c>
      <c r="I110" s="22">
        <f>INDEX(Data[],MATCH($A110,Data[Dist],0),MATCH(I$5,Data[#Headers],0))</f>
        <v>319085</v>
      </c>
      <c r="K110" s="69">
        <f>INDEX('Payment Total'!$A$7:$H$333,MATCH('Payment by Source'!$A110,'Payment Total'!$A$7:$A$333,0),3)-I110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2466507</v>
      </c>
      <c r="V110" s="152">
        <f t="shared" si="4"/>
        <v>246651</v>
      </c>
      <c r="W110" s="152">
        <f t="shared" si="5"/>
        <v>2466510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96042</v>
      </c>
      <c r="I111" s="22">
        <f>INDEX(Data[],MATCH($A111,Data[Dist],0),MATCH(I$5,Data[#Headers],0))</f>
        <v>125780</v>
      </c>
      <c r="K111" s="69">
        <f>INDEX('Payment Total'!$A$7:$H$333,MATCH('Payment by Source'!$A111,'Payment Total'!$A$7:$A$333,0),3)-I111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960433</v>
      </c>
      <c r="V111" s="152">
        <f t="shared" si="4"/>
        <v>96043</v>
      </c>
      <c r="W111" s="152">
        <f t="shared" si="5"/>
        <v>960430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699201</v>
      </c>
      <c r="I112" s="22">
        <f>INDEX(Data[],MATCH($A112,Data[Dist],0),MATCH(I$5,Data[#Headers],0))</f>
        <v>863779</v>
      </c>
      <c r="K112" s="69">
        <f>INDEX('Payment Total'!$A$7:$H$333,MATCH('Payment by Source'!$A112,'Payment Total'!$A$7:$A$333,0),3)-I112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6992014</v>
      </c>
      <c r="V112" s="152">
        <f t="shared" si="4"/>
        <v>699201</v>
      </c>
      <c r="W112" s="152">
        <f t="shared" si="5"/>
        <v>6992010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186473</v>
      </c>
      <c r="I113" s="22">
        <f>INDEX(Data[],MATCH($A113,Data[Dist],0),MATCH(I$5,Data[#Headers],0))</f>
        <v>245071</v>
      </c>
      <c r="K113" s="69">
        <f>INDEX('Payment Total'!$A$7:$H$333,MATCH('Payment by Source'!$A113,'Payment Total'!$A$7:$A$333,0),3)-I113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1864728</v>
      </c>
      <c r="V113" s="152">
        <f t="shared" si="4"/>
        <v>186473</v>
      </c>
      <c r="W113" s="152">
        <f t="shared" si="5"/>
        <v>1864730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788027</v>
      </c>
      <c r="I114" s="22">
        <f>INDEX(Data[],MATCH($A114,Data[Dist],0),MATCH(I$5,Data[#Headers],0))</f>
        <v>995727</v>
      </c>
      <c r="K114" s="69">
        <f>INDEX('Payment Total'!$A$7:$H$333,MATCH('Payment by Source'!$A114,'Payment Total'!$A$7:$A$333,0),3)-I114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7880277</v>
      </c>
      <c r="V114" s="152">
        <f t="shared" si="4"/>
        <v>788028</v>
      </c>
      <c r="W114" s="152">
        <f t="shared" si="5"/>
        <v>7880280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562869</v>
      </c>
      <c r="I115" s="22">
        <f>INDEX(Data[],MATCH($A115,Data[Dist],0),MATCH(I$5,Data[#Headers],0))</f>
        <v>713682</v>
      </c>
      <c r="K115" s="69">
        <f>INDEX('Payment Total'!$A$7:$H$333,MATCH('Payment by Source'!$A115,'Payment Total'!$A$7:$A$333,0),3)-I115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5628694</v>
      </c>
      <c r="V115" s="152">
        <f t="shared" si="4"/>
        <v>562869</v>
      </c>
      <c r="W115" s="152">
        <f t="shared" si="5"/>
        <v>5628690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2283748</v>
      </c>
      <c r="I116" s="22">
        <f>INDEX(Data[],MATCH($A116,Data[Dist],0),MATCH(I$5,Data[#Headers],0))</f>
        <v>2789526</v>
      </c>
      <c r="K116" s="69">
        <f>INDEX('Payment Total'!$A$7:$H$333,MATCH('Payment by Source'!$A116,'Payment Total'!$A$7:$A$333,0),3)-I116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22837473</v>
      </c>
      <c r="V116" s="152">
        <f t="shared" si="4"/>
        <v>2283747</v>
      </c>
      <c r="W116" s="152">
        <f t="shared" si="5"/>
        <v>22837470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1156722</v>
      </c>
      <c r="I117" s="22">
        <f>INDEX(Data[],MATCH($A117,Data[Dist],0),MATCH(I$5,Data[#Headers],0))</f>
        <v>1412596</v>
      </c>
      <c r="K117" s="69">
        <f>INDEX('Payment Total'!$A$7:$H$333,MATCH('Payment by Source'!$A117,'Payment Total'!$A$7:$A$333,0),3)-I117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11567212</v>
      </c>
      <c r="V117" s="152">
        <f t="shared" si="4"/>
        <v>1156721</v>
      </c>
      <c r="W117" s="152">
        <f t="shared" si="5"/>
        <v>11567210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236783</v>
      </c>
      <c r="I118" s="22">
        <f>INDEX(Data[],MATCH($A118,Data[Dist],0),MATCH(I$5,Data[#Headers],0))</f>
        <v>295300</v>
      </c>
      <c r="K118" s="69">
        <f>INDEX('Payment Total'!$A$7:$H$333,MATCH('Payment by Source'!$A118,'Payment Total'!$A$7:$A$333,0),3)-I118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2367837</v>
      </c>
      <c r="V118" s="152">
        <f t="shared" si="4"/>
        <v>236784</v>
      </c>
      <c r="W118" s="152">
        <f t="shared" si="5"/>
        <v>2367840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198115</v>
      </c>
      <c r="I119" s="22">
        <f>INDEX(Data[],MATCH($A119,Data[Dist],0),MATCH(I$5,Data[#Headers],0))</f>
        <v>264144</v>
      </c>
      <c r="K119" s="69">
        <f>INDEX('Payment Total'!$A$7:$H$333,MATCH('Payment by Source'!$A119,'Payment Total'!$A$7:$A$333,0),3)-I119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1981153</v>
      </c>
      <c r="V119" s="152">
        <f t="shared" si="4"/>
        <v>198115</v>
      </c>
      <c r="W119" s="152">
        <f t="shared" si="5"/>
        <v>1981150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281404</v>
      </c>
      <c r="I120" s="22">
        <f>INDEX(Data[],MATCH($A120,Data[Dist],0),MATCH(I$5,Data[#Headers],0))</f>
        <v>406774</v>
      </c>
      <c r="K120" s="69">
        <f>INDEX('Payment Total'!$A$7:$H$333,MATCH('Payment by Source'!$A120,'Payment Total'!$A$7:$A$333,0),3)-I120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2814026</v>
      </c>
      <c r="V120" s="152">
        <f t="shared" si="4"/>
        <v>281403</v>
      </c>
      <c r="W120" s="152">
        <f t="shared" si="5"/>
        <v>2814030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209552</v>
      </c>
      <c r="I121" s="22">
        <f>INDEX(Data[],MATCH($A121,Data[Dist],0),MATCH(I$5,Data[#Headers],0))</f>
        <v>271946</v>
      </c>
      <c r="K121" s="69">
        <f>INDEX('Payment Total'!$A$7:$H$333,MATCH('Payment by Source'!$A121,'Payment Total'!$A$7:$A$333,0),3)-I121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2095523</v>
      </c>
      <c r="V121" s="152">
        <f t="shared" si="4"/>
        <v>209552</v>
      </c>
      <c r="W121" s="152">
        <f t="shared" si="5"/>
        <v>2095520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759818</v>
      </c>
      <c r="I122" s="22">
        <f>INDEX(Data[],MATCH($A122,Data[Dist],0),MATCH(I$5,Data[#Headers],0))</f>
        <v>948543</v>
      </c>
      <c r="K122" s="69">
        <f>INDEX('Payment Total'!$A$7:$H$333,MATCH('Payment by Source'!$A122,'Payment Total'!$A$7:$A$333,0),3)-I122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7598181</v>
      </c>
      <c r="V122" s="152">
        <f t="shared" si="4"/>
        <v>759818</v>
      </c>
      <c r="W122" s="152">
        <f t="shared" si="5"/>
        <v>7598180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75538</v>
      </c>
      <c r="I123" s="22">
        <f>INDEX(Data[],MATCH($A123,Data[Dist],0),MATCH(I$5,Data[#Headers],0))</f>
        <v>101308</v>
      </c>
      <c r="K123" s="69">
        <f>INDEX('Payment Total'!$A$7:$H$333,MATCH('Payment by Source'!$A123,'Payment Total'!$A$7:$A$333,0),3)-I123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755387</v>
      </c>
      <c r="V123" s="152">
        <f t="shared" si="4"/>
        <v>75539</v>
      </c>
      <c r="W123" s="152">
        <f t="shared" si="5"/>
        <v>755390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296296</v>
      </c>
      <c r="I124" s="22">
        <f>INDEX(Data[],MATCH($A124,Data[Dist],0),MATCH(I$5,Data[#Headers],0))</f>
        <v>378456</v>
      </c>
      <c r="K124" s="69">
        <f>INDEX('Payment Total'!$A$7:$H$333,MATCH('Payment by Source'!$A124,'Payment Total'!$A$7:$A$333,0),3)-I124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2962964</v>
      </c>
      <c r="V124" s="152">
        <f t="shared" si="4"/>
        <v>296296</v>
      </c>
      <c r="W124" s="152">
        <f t="shared" si="5"/>
        <v>2962960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1059349</v>
      </c>
      <c r="I125" s="22">
        <f>INDEX(Data[],MATCH($A125,Data[Dist],0),MATCH(I$5,Data[#Headers],0))</f>
        <v>1298171</v>
      </c>
      <c r="K125" s="69">
        <f>INDEX('Payment Total'!$A$7:$H$333,MATCH('Payment by Source'!$A125,'Payment Total'!$A$7:$A$333,0),3)-I125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10593500</v>
      </c>
      <c r="V125" s="152">
        <f t="shared" si="4"/>
        <v>1059350</v>
      </c>
      <c r="W125" s="152">
        <f t="shared" si="5"/>
        <v>10593500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113948</v>
      </c>
      <c r="I126" s="22">
        <f>INDEX(Data[],MATCH($A126,Data[Dist],0),MATCH(I$5,Data[#Headers],0))</f>
        <v>155377</v>
      </c>
      <c r="K126" s="69">
        <f>INDEX('Payment Total'!$A$7:$H$333,MATCH('Payment by Source'!$A126,'Payment Total'!$A$7:$A$333,0),3)-I126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1139490</v>
      </c>
      <c r="V126" s="152">
        <f t="shared" si="4"/>
        <v>113949</v>
      </c>
      <c r="W126" s="152">
        <f t="shared" si="5"/>
        <v>1139490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146902</v>
      </c>
      <c r="I127" s="22">
        <f>INDEX(Data[],MATCH($A127,Data[Dist],0),MATCH(I$5,Data[#Headers],0))</f>
        <v>198308</v>
      </c>
      <c r="K127" s="69">
        <f>INDEX('Payment Total'!$A$7:$H$333,MATCH('Payment by Source'!$A127,'Payment Total'!$A$7:$A$333,0),3)-I127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1469030</v>
      </c>
      <c r="V127" s="152">
        <f t="shared" si="4"/>
        <v>146903</v>
      </c>
      <c r="W127" s="152">
        <f t="shared" si="5"/>
        <v>1469030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307608</v>
      </c>
      <c r="I128" s="22">
        <f>INDEX(Data[],MATCH($A128,Data[Dist],0),MATCH(I$5,Data[#Headers],0))</f>
        <v>390535</v>
      </c>
      <c r="K128" s="69">
        <f>INDEX('Payment Total'!$A$7:$H$333,MATCH('Payment by Source'!$A128,'Payment Total'!$A$7:$A$333,0),3)-I128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3076098</v>
      </c>
      <c r="V128" s="152">
        <f t="shared" si="4"/>
        <v>307610</v>
      </c>
      <c r="W128" s="152">
        <f t="shared" si="5"/>
        <v>3076100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85861</v>
      </c>
      <c r="I129" s="22">
        <f>INDEX(Data[],MATCH($A129,Data[Dist],0),MATCH(I$5,Data[#Headers],0))</f>
        <v>129958</v>
      </c>
      <c r="K129" s="69">
        <f>INDEX('Payment Total'!$A$7:$H$333,MATCH('Payment by Source'!$A129,'Payment Total'!$A$7:$A$333,0),3)-I129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858611</v>
      </c>
      <c r="V129" s="152">
        <f t="shared" si="4"/>
        <v>85861</v>
      </c>
      <c r="W129" s="152">
        <f t="shared" si="5"/>
        <v>858610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794609</v>
      </c>
      <c r="I130" s="22">
        <f>INDEX(Data[],MATCH($A130,Data[Dist],0),MATCH(I$5,Data[#Headers],0))</f>
        <v>997576</v>
      </c>
      <c r="K130" s="69">
        <f>INDEX('Payment Total'!$A$7:$H$333,MATCH('Payment by Source'!$A130,'Payment Total'!$A$7:$A$333,0),3)-I130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7946099</v>
      </c>
      <c r="V130" s="152">
        <f t="shared" si="4"/>
        <v>794610</v>
      </c>
      <c r="W130" s="152">
        <f t="shared" si="5"/>
        <v>7946100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212447</v>
      </c>
      <c r="I131" s="22">
        <f>INDEX(Data[],MATCH($A131,Data[Dist],0),MATCH(I$5,Data[#Headers],0))</f>
        <v>269240</v>
      </c>
      <c r="K131" s="69">
        <f>INDEX('Payment Total'!$A$7:$H$333,MATCH('Payment by Source'!$A131,'Payment Total'!$A$7:$A$333,0),3)-I131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2124474</v>
      </c>
      <c r="V131" s="152">
        <f t="shared" si="4"/>
        <v>212447</v>
      </c>
      <c r="W131" s="152">
        <f t="shared" si="5"/>
        <v>2124470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360656</v>
      </c>
      <c r="I132" s="22">
        <f>INDEX(Data[],MATCH($A132,Data[Dist],0),MATCH(I$5,Data[#Headers],0))</f>
        <v>452213</v>
      </c>
      <c r="K132" s="69">
        <f>INDEX('Payment Total'!$A$7:$H$333,MATCH('Payment by Source'!$A132,'Payment Total'!$A$7:$A$333,0),3)-I132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3606557</v>
      </c>
      <c r="V132" s="152">
        <f t="shared" si="4"/>
        <v>360656</v>
      </c>
      <c r="W132" s="152">
        <f t="shared" si="5"/>
        <v>3606560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190098</v>
      </c>
      <c r="I133" s="22">
        <f>INDEX(Data[],MATCH($A133,Data[Dist],0),MATCH(I$5,Data[#Headers],0))</f>
        <v>246463</v>
      </c>
      <c r="K133" s="69">
        <f>INDEX('Payment Total'!$A$7:$H$333,MATCH('Payment by Source'!$A133,'Payment Total'!$A$7:$A$333,0),3)-I133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1900989</v>
      </c>
      <c r="V133" s="152">
        <f t="shared" si="4"/>
        <v>190099</v>
      </c>
      <c r="W133" s="152">
        <f t="shared" si="5"/>
        <v>1900990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239282</v>
      </c>
      <c r="I134" s="22">
        <f>INDEX(Data[],MATCH($A134,Data[Dist],0),MATCH(I$5,Data[#Headers],0))</f>
        <v>321691</v>
      </c>
      <c r="K134" s="69">
        <f>INDEX('Payment Total'!$A$7:$H$333,MATCH('Payment by Source'!$A134,'Payment Total'!$A$7:$A$333,0),3)-I134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2392818</v>
      </c>
      <c r="V134" s="152">
        <f t="shared" si="4"/>
        <v>239282</v>
      </c>
      <c r="W134" s="152">
        <f t="shared" si="5"/>
        <v>2392820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158375</v>
      </c>
      <c r="I135" s="22">
        <f>INDEX(Data[],MATCH($A135,Data[Dist],0),MATCH(I$5,Data[#Headers],0))</f>
        <v>198884</v>
      </c>
      <c r="K135" s="69">
        <f>INDEX('Payment Total'!$A$7:$H$333,MATCH('Payment by Source'!$A135,'Payment Total'!$A$7:$A$333,0),3)-I135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1583749</v>
      </c>
      <c r="V135" s="152">
        <f t="shared" ref="V135:V198" si="7">ROUND(U135/10,0)</f>
        <v>158375</v>
      </c>
      <c r="W135" s="152">
        <f t="shared" ref="W135:W198" si="8">V135*10</f>
        <v>1583750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110064</v>
      </c>
      <c r="I136" s="22">
        <f>INDEX(Data[],MATCH($A136,Data[Dist],0),MATCH(I$5,Data[#Headers],0))</f>
        <v>139507</v>
      </c>
      <c r="K136" s="69">
        <f>INDEX('Payment Total'!$A$7:$H$333,MATCH('Payment by Source'!$A136,'Payment Total'!$A$7:$A$333,0),3)-I136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1100637</v>
      </c>
      <c r="V136" s="152">
        <f t="shared" si="7"/>
        <v>110064</v>
      </c>
      <c r="W136" s="152">
        <f t="shared" si="8"/>
        <v>1100640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631045</v>
      </c>
      <c r="I137" s="22">
        <f>INDEX(Data[],MATCH($A137,Data[Dist],0),MATCH(I$5,Data[#Headers],0))</f>
        <v>781541</v>
      </c>
      <c r="K137" s="69">
        <f>INDEX('Payment Total'!$A$7:$H$333,MATCH('Payment by Source'!$A137,'Payment Total'!$A$7:$A$333,0),3)-I137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6310468</v>
      </c>
      <c r="V137" s="152">
        <f t="shared" si="7"/>
        <v>631047</v>
      </c>
      <c r="W137" s="152">
        <f t="shared" si="8"/>
        <v>6310470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698975</v>
      </c>
      <c r="I138" s="22">
        <f>INDEX(Data[],MATCH($A138,Data[Dist],0),MATCH(I$5,Data[#Headers],0))</f>
        <v>882159</v>
      </c>
      <c r="K138" s="69">
        <f>INDEX('Payment Total'!$A$7:$H$333,MATCH('Payment by Source'!$A138,'Payment Total'!$A$7:$A$333,0),3)-I138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6989751</v>
      </c>
      <c r="V138" s="152">
        <f t="shared" si="7"/>
        <v>698975</v>
      </c>
      <c r="W138" s="152">
        <f t="shared" si="8"/>
        <v>6989750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68860</v>
      </c>
      <c r="I139" s="22">
        <f>INDEX(Data[],MATCH($A139,Data[Dist],0),MATCH(I$5,Data[#Headers],0))</f>
        <v>110056</v>
      </c>
      <c r="K139" s="69">
        <f>INDEX('Payment Total'!$A$7:$H$333,MATCH('Payment by Source'!$A139,'Payment Total'!$A$7:$A$333,0),3)-I139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688602</v>
      </c>
      <c r="V139" s="152">
        <f t="shared" si="7"/>
        <v>68860</v>
      </c>
      <c r="W139" s="152">
        <f t="shared" si="8"/>
        <v>688600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249982</v>
      </c>
      <c r="I140" s="22">
        <f>INDEX(Data[],MATCH($A140,Data[Dist],0),MATCH(I$5,Data[#Headers],0))</f>
        <v>337651</v>
      </c>
      <c r="K140" s="69">
        <f>INDEX('Payment Total'!$A$7:$H$333,MATCH('Payment by Source'!$A140,'Payment Total'!$A$7:$A$333,0),3)-I140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2499833</v>
      </c>
      <c r="V140" s="152">
        <f t="shared" si="7"/>
        <v>249983</v>
      </c>
      <c r="W140" s="152">
        <f t="shared" si="8"/>
        <v>2499830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262769</v>
      </c>
      <c r="I141" s="22">
        <f>INDEX(Data[],MATCH($A141,Data[Dist],0),MATCH(I$5,Data[#Headers],0))</f>
        <v>342669</v>
      </c>
      <c r="K141" s="69">
        <f>INDEX('Payment Total'!$A$7:$H$333,MATCH('Payment by Source'!$A141,'Payment Total'!$A$7:$A$333,0),3)-I141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2627695</v>
      </c>
      <c r="V141" s="152">
        <f t="shared" si="7"/>
        <v>262770</v>
      </c>
      <c r="W141" s="152">
        <f t="shared" si="8"/>
        <v>2627700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279599</v>
      </c>
      <c r="I142" s="22">
        <f>INDEX(Data[],MATCH($A142,Data[Dist],0),MATCH(I$5,Data[#Headers],0))</f>
        <v>358107</v>
      </c>
      <c r="K142" s="69">
        <f>INDEX('Payment Total'!$A$7:$H$333,MATCH('Payment by Source'!$A142,'Payment Total'!$A$7:$A$333,0),3)-I142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2796005</v>
      </c>
      <c r="V142" s="152">
        <f t="shared" si="7"/>
        <v>279601</v>
      </c>
      <c r="W142" s="152">
        <f t="shared" si="8"/>
        <v>2796010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569215</v>
      </c>
      <c r="I143" s="22">
        <f>INDEX(Data[],MATCH($A143,Data[Dist],0),MATCH(I$5,Data[#Headers],0))</f>
        <v>723558</v>
      </c>
      <c r="K143" s="69">
        <f>INDEX('Payment Total'!$A$7:$H$333,MATCH('Payment by Source'!$A143,'Payment Total'!$A$7:$A$333,0),3)-I143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5692157</v>
      </c>
      <c r="V143" s="152">
        <f t="shared" si="7"/>
        <v>569216</v>
      </c>
      <c r="W143" s="152">
        <f t="shared" si="8"/>
        <v>5692160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132289</v>
      </c>
      <c r="I144" s="22">
        <f>INDEX(Data[],MATCH($A144,Data[Dist],0),MATCH(I$5,Data[#Headers],0))</f>
        <v>184271</v>
      </c>
      <c r="K144" s="69">
        <f>INDEX('Payment Total'!$A$7:$H$333,MATCH('Payment by Source'!$A144,'Payment Total'!$A$7:$A$333,0),3)-I144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1322884</v>
      </c>
      <c r="V144" s="152">
        <f t="shared" si="7"/>
        <v>132288</v>
      </c>
      <c r="W144" s="152">
        <f t="shared" si="8"/>
        <v>1322880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396862</v>
      </c>
      <c r="I145" s="22">
        <f>INDEX(Data[],MATCH($A145,Data[Dist],0),MATCH(I$5,Data[#Headers],0))</f>
        <v>489400</v>
      </c>
      <c r="K145" s="69">
        <f>INDEX('Payment Total'!$A$7:$H$333,MATCH('Payment by Source'!$A145,'Payment Total'!$A$7:$A$333,0),3)-I145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3968622</v>
      </c>
      <c r="V145" s="152">
        <f t="shared" si="7"/>
        <v>396862</v>
      </c>
      <c r="W145" s="152">
        <f t="shared" si="8"/>
        <v>3968620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640518</v>
      </c>
      <c r="I146" s="22">
        <f>INDEX(Data[],MATCH($A146,Data[Dist],0),MATCH(I$5,Data[#Headers],0))</f>
        <v>814093</v>
      </c>
      <c r="K146" s="69">
        <f>INDEX('Payment Total'!$A$7:$H$333,MATCH('Payment by Source'!$A146,'Payment Total'!$A$7:$A$333,0),3)-I146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6405175</v>
      </c>
      <c r="V146" s="152">
        <f t="shared" si="7"/>
        <v>640518</v>
      </c>
      <c r="W146" s="152">
        <f t="shared" si="8"/>
        <v>6405180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784987</v>
      </c>
      <c r="I147" s="22">
        <f>INDEX(Data[],MATCH($A147,Data[Dist],0),MATCH(I$5,Data[#Headers],0))</f>
        <v>984586</v>
      </c>
      <c r="K147" s="69">
        <f>INDEX('Payment Total'!$A$7:$H$333,MATCH('Payment by Source'!$A147,'Payment Total'!$A$7:$A$333,0),3)-I147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7849879</v>
      </c>
      <c r="V147" s="152">
        <f t="shared" si="7"/>
        <v>784988</v>
      </c>
      <c r="W147" s="152">
        <f t="shared" si="8"/>
        <v>7849880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2132764</v>
      </c>
      <c r="I148" s="22">
        <f>INDEX(Data[],MATCH($A148,Data[Dist],0),MATCH(I$5,Data[#Headers],0))</f>
        <v>2557185</v>
      </c>
      <c r="K148" s="69">
        <f>INDEX('Payment Total'!$A$7:$H$333,MATCH('Payment by Source'!$A148,'Payment Total'!$A$7:$A$333,0),3)-I148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21327656</v>
      </c>
      <c r="V148" s="152">
        <f t="shared" si="7"/>
        <v>2132766</v>
      </c>
      <c r="W148" s="152">
        <f t="shared" si="8"/>
        <v>21327660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479297</v>
      </c>
      <c r="I149" s="22">
        <f>INDEX(Data[],MATCH($A149,Data[Dist],0),MATCH(I$5,Data[#Headers],0))</f>
        <v>591596</v>
      </c>
      <c r="K149" s="69">
        <f>INDEX('Payment Total'!$A$7:$H$333,MATCH('Payment by Source'!$A149,'Payment Total'!$A$7:$A$333,0),3)-I149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4792976</v>
      </c>
      <c r="V149" s="152">
        <f t="shared" si="7"/>
        <v>479298</v>
      </c>
      <c r="W149" s="152">
        <f t="shared" si="8"/>
        <v>4792980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6970262</v>
      </c>
      <c r="I150" s="22">
        <f>INDEX(Data[],MATCH($A150,Data[Dist],0),MATCH(I$5,Data[#Headers],0))</f>
        <v>8780367</v>
      </c>
      <c r="K150" s="69">
        <f>INDEX('Payment Total'!$A$7:$H$333,MATCH('Payment by Source'!$A150,'Payment Total'!$A$7:$A$333,0),3)-I150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69702618</v>
      </c>
      <c r="V150" s="152">
        <f t="shared" si="7"/>
        <v>6970262</v>
      </c>
      <c r="W150" s="152">
        <f t="shared" si="8"/>
        <v>69702620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547495</v>
      </c>
      <c r="I151" s="22">
        <f>INDEX(Data[],MATCH($A151,Data[Dist],0),MATCH(I$5,Data[#Headers],0))</f>
        <v>687264</v>
      </c>
      <c r="K151" s="69">
        <f>INDEX('Payment Total'!$A$7:$H$333,MATCH('Payment by Source'!$A151,'Payment Total'!$A$7:$A$333,0),3)-I151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5474943</v>
      </c>
      <c r="V151" s="152">
        <f t="shared" si="7"/>
        <v>547494</v>
      </c>
      <c r="W151" s="152">
        <f t="shared" si="8"/>
        <v>5474940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287620</v>
      </c>
      <c r="I152" s="22">
        <f>INDEX(Data[],MATCH($A152,Data[Dist],0),MATCH(I$5,Data[#Headers],0))</f>
        <v>353559</v>
      </c>
      <c r="K152" s="69">
        <f>INDEX('Payment Total'!$A$7:$H$333,MATCH('Payment by Source'!$A152,'Payment Total'!$A$7:$A$333,0),3)-I152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2876204</v>
      </c>
      <c r="V152" s="152">
        <f t="shared" si="7"/>
        <v>287620</v>
      </c>
      <c r="W152" s="152">
        <f t="shared" si="8"/>
        <v>2876200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284067</v>
      </c>
      <c r="I153" s="22">
        <f>INDEX(Data[],MATCH($A153,Data[Dist],0),MATCH(I$5,Data[#Headers],0))</f>
        <v>383679</v>
      </c>
      <c r="K153" s="69">
        <f>INDEX('Payment Total'!$A$7:$H$333,MATCH('Payment by Source'!$A153,'Payment Total'!$A$7:$A$333,0),3)-I153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2840673</v>
      </c>
      <c r="V153" s="152">
        <f t="shared" si="7"/>
        <v>284067</v>
      </c>
      <c r="W153" s="152">
        <f t="shared" si="8"/>
        <v>2840670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242674</v>
      </c>
      <c r="I154" s="22">
        <f>INDEX(Data[],MATCH($A154,Data[Dist],0),MATCH(I$5,Data[#Headers],0))</f>
        <v>298930</v>
      </c>
      <c r="K154" s="69">
        <f>INDEX('Payment Total'!$A$7:$H$333,MATCH('Payment by Source'!$A154,'Payment Total'!$A$7:$A$333,0),3)-I154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2426733</v>
      </c>
      <c r="V154" s="152">
        <f t="shared" si="7"/>
        <v>242673</v>
      </c>
      <c r="W154" s="152">
        <f t="shared" si="8"/>
        <v>2426730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582079</v>
      </c>
      <c r="I155" s="22">
        <f>INDEX(Data[],MATCH($A155,Data[Dist],0),MATCH(I$5,Data[#Headers],0))</f>
        <v>748868</v>
      </c>
      <c r="K155" s="69">
        <f>INDEX('Payment Total'!$A$7:$H$333,MATCH('Payment by Source'!$A155,'Payment Total'!$A$7:$A$333,0),3)-I155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5820782</v>
      </c>
      <c r="V155" s="152">
        <f t="shared" si="7"/>
        <v>582078</v>
      </c>
      <c r="W155" s="152">
        <f t="shared" si="8"/>
        <v>5820780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510596</v>
      </c>
      <c r="I156" s="22">
        <f>INDEX(Data[],MATCH($A156,Data[Dist],0),MATCH(I$5,Data[#Headers],0))</f>
        <v>632166</v>
      </c>
      <c r="K156" s="69">
        <f>INDEX('Payment Total'!$A$7:$H$333,MATCH('Payment by Source'!$A156,'Payment Total'!$A$7:$A$333,0),3)-I156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5105963</v>
      </c>
      <c r="V156" s="152">
        <f t="shared" si="7"/>
        <v>510596</v>
      </c>
      <c r="W156" s="152">
        <f t="shared" si="8"/>
        <v>5105960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3818497</v>
      </c>
      <c r="I157" s="22">
        <f>INDEX(Data[],MATCH($A157,Data[Dist],0),MATCH(I$5,Data[#Headers],0))</f>
        <v>4678201</v>
      </c>
      <c r="K157" s="69">
        <f>INDEX('Payment Total'!$A$7:$H$333,MATCH('Payment by Source'!$A157,'Payment Total'!$A$7:$A$333,0),3)-I157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38184961</v>
      </c>
      <c r="V157" s="152">
        <f t="shared" si="7"/>
        <v>3818496</v>
      </c>
      <c r="W157" s="152">
        <f t="shared" si="8"/>
        <v>38184960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1326204</v>
      </c>
      <c r="I158" s="22">
        <f>INDEX(Data[],MATCH($A158,Data[Dist],0),MATCH(I$5,Data[#Headers],0))</f>
        <v>1573235</v>
      </c>
      <c r="K158" s="69">
        <f>INDEX('Payment Total'!$A$7:$H$333,MATCH('Payment by Source'!$A158,'Payment Total'!$A$7:$A$333,0),3)-I158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13262039</v>
      </c>
      <c r="V158" s="152">
        <f t="shared" si="7"/>
        <v>1326204</v>
      </c>
      <c r="W158" s="152">
        <f t="shared" si="8"/>
        <v>13262040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162837</v>
      </c>
      <c r="I159" s="22">
        <f>INDEX(Data[],MATCH($A159,Data[Dist],0),MATCH(I$5,Data[#Headers],0))</f>
        <v>210185</v>
      </c>
      <c r="K159" s="69">
        <f>INDEX('Payment Total'!$A$7:$H$333,MATCH('Payment by Source'!$A159,'Payment Total'!$A$7:$A$333,0),3)-I159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1628382</v>
      </c>
      <c r="V159" s="152">
        <f t="shared" si="7"/>
        <v>162838</v>
      </c>
      <c r="W159" s="152">
        <f t="shared" si="8"/>
        <v>1628380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243513</v>
      </c>
      <c r="I160" s="22">
        <f>INDEX(Data[],MATCH($A160,Data[Dist],0),MATCH(I$5,Data[#Headers],0))</f>
        <v>298956</v>
      </c>
      <c r="K160" s="69">
        <f>INDEX('Payment Total'!$A$7:$H$333,MATCH('Payment by Source'!$A160,'Payment Total'!$A$7:$A$333,0),3)-I160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2435123</v>
      </c>
      <c r="V160" s="152">
        <f t="shared" si="7"/>
        <v>243512</v>
      </c>
      <c r="W160" s="152">
        <f t="shared" si="8"/>
        <v>2435120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1079818</v>
      </c>
      <c r="I161" s="22">
        <f>INDEX(Data[],MATCH($A161,Data[Dist],0),MATCH(I$5,Data[#Headers],0))</f>
        <v>1316500</v>
      </c>
      <c r="K161" s="69">
        <f>INDEX('Payment Total'!$A$7:$H$333,MATCH('Payment by Source'!$A161,'Payment Total'!$A$7:$A$333,0),3)-I161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10798186</v>
      </c>
      <c r="V161" s="152">
        <f t="shared" si="7"/>
        <v>1079819</v>
      </c>
      <c r="W161" s="152">
        <f t="shared" si="8"/>
        <v>10798190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268102</v>
      </c>
      <c r="I162" s="22">
        <f>INDEX(Data[],MATCH($A162,Data[Dist],0),MATCH(I$5,Data[#Headers],0))</f>
        <v>345392</v>
      </c>
      <c r="K162" s="69">
        <f>INDEX('Payment Total'!$A$7:$H$333,MATCH('Payment by Source'!$A162,'Payment Total'!$A$7:$A$333,0),3)-I162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2681034</v>
      </c>
      <c r="V162" s="152">
        <f t="shared" si="7"/>
        <v>268103</v>
      </c>
      <c r="W162" s="152">
        <f t="shared" si="8"/>
        <v>2681030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213548</v>
      </c>
      <c r="I163" s="22">
        <f>INDEX(Data[],MATCH($A163,Data[Dist],0),MATCH(I$5,Data[#Headers],0))</f>
        <v>261317</v>
      </c>
      <c r="K163" s="69">
        <f>INDEX('Payment Total'!$A$7:$H$333,MATCH('Payment by Source'!$A163,'Payment Total'!$A$7:$A$333,0),3)-I163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2135479</v>
      </c>
      <c r="V163" s="152">
        <f t="shared" si="7"/>
        <v>213548</v>
      </c>
      <c r="W163" s="152">
        <f t="shared" si="8"/>
        <v>2135480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130756</v>
      </c>
      <c r="I164" s="22">
        <f>INDEX(Data[],MATCH($A164,Data[Dist],0),MATCH(I$5,Data[#Headers],0))</f>
        <v>171779</v>
      </c>
      <c r="K164" s="69">
        <f>INDEX('Payment Total'!$A$7:$H$333,MATCH('Payment by Source'!$A164,'Payment Total'!$A$7:$A$333,0),3)-I164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1307568</v>
      </c>
      <c r="V164" s="152">
        <f t="shared" si="7"/>
        <v>130757</v>
      </c>
      <c r="W164" s="152">
        <f t="shared" si="8"/>
        <v>1307570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305330</v>
      </c>
      <c r="I165" s="22">
        <f>INDEX(Data[],MATCH($A165,Data[Dist],0),MATCH(I$5,Data[#Headers],0))</f>
        <v>389986</v>
      </c>
      <c r="K165" s="69">
        <f>INDEX('Payment Total'!$A$7:$H$333,MATCH('Payment by Source'!$A165,'Payment Total'!$A$7:$A$333,0),3)-I165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3053303</v>
      </c>
      <c r="V165" s="152">
        <f t="shared" si="7"/>
        <v>305330</v>
      </c>
      <c r="W165" s="152">
        <f t="shared" si="8"/>
        <v>3053300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260079</v>
      </c>
      <c r="I166" s="22">
        <f>INDEX(Data[],MATCH($A166,Data[Dist],0),MATCH(I$5,Data[#Headers],0))</f>
        <v>339882</v>
      </c>
      <c r="K166" s="69">
        <f>INDEX('Payment Total'!$A$7:$H$333,MATCH('Payment by Source'!$A166,'Payment Total'!$A$7:$A$333,0),3)-I166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2600790</v>
      </c>
      <c r="V166" s="152">
        <f t="shared" si="7"/>
        <v>260079</v>
      </c>
      <c r="W166" s="152">
        <f t="shared" si="8"/>
        <v>2600790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1199761</v>
      </c>
      <c r="I167" s="22">
        <f>INDEX(Data[],MATCH($A167,Data[Dist],0),MATCH(I$5,Data[#Headers],0))</f>
        <v>1482423</v>
      </c>
      <c r="K167" s="69">
        <f>INDEX('Payment Total'!$A$7:$H$333,MATCH('Payment by Source'!$A167,'Payment Total'!$A$7:$A$333,0),3)-I167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11997607</v>
      </c>
      <c r="V167" s="152">
        <f t="shared" si="7"/>
        <v>1199761</v>
      </c>
      <c r="W167" s="152">
        <f t="shared" si="8"/>
        <v>11997610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249256</v>
      </c>
      <c r="I168" s="22">
        <f>INDEX(Data[],MATCH($A168,Data[Dist],0),MATCH(I$5,Data[#Headers],0))</f>
        <v>317406</v>
      </c>
      <c r="K168" s="69">
        <f>INDEX('Payment Total'!$A$7:$H$333,MATCH('Payment by Source'!$A168,'Payment Total'!$A$7:$A$333,0),3)-I168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2492565</v>
      </c>
      <c r="V168" s="152">
        <f t="shared" si="7"/>
        <v>249257</v>
      </c>
      <c r="W168" s="152">
        <f t="shared" si="8"/>
        <v>2492570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1148993</v>
      </c>
      <c r="I169" s="22">
        <f>INDEX(Data[],MATCH($A169,Data[Dist],0),MATCH(I$5,Data[#Headers],0))</f>
        <v>1472579</v>
      </c>
      <c r="K169" s="69">
        <f>INDEX('Payment Total'!$A$7:$H$333,MATCH('Payment by Source'!$A169,'Payment Total'!$A$7:$A$333,0),3)-I169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11489938</v>
      </c>
      <c r="V169" s="152">
        <f t="shared" si="7"/>
        <v>1148994</v>
      </c>
      <c r="W169" s="152">
        <f t="shared" si="8"/>
        <v>11489940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360808</v>
      </c>
      <c r="I170" s="22">
        <f>INDEX(Data[],MATCH($A170,Data[Dist],0),MATCH(I$5,Data[#Headers],0))</f>
        <v>456497</v>
      </c>
      <c r="K170" s="69">
        <f>INDEX('Payment Total'!$A$7:$H$333,MATCH('Payment by Source'!$A170,'Payment Total'!$A$7:$A$333,0),3)-I170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3608089</v>
      </c>
      <c r="V170" s="152">
        <f t="shared" si="7"/>
        <v>360809</v>
      </c>
      <c r="W170" s="152">
        <f t="shared" si="8"/>
        <v>3608090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4314251</v>
      </c>
      <c r="I171" s="22">
        <f>INDEX(Data[],MATCH($A171,Data[Dist],0),MATCH(I$5,Data[#Headers],0))</f>
        <v>5229147</v>
      </c>
      <c r="K171" s="69">
        <f>INDEX('Payment Total'!$A$7:$H$333,MATCH('Payment by Source'!$A171,'Payment Total'!$A$7:$A$333,0),3)-I171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43142510</v>
      </c>
      <c r="V171" s="152">
        <f t="shared" si="7"/>
        <v>4314251</v>
      </c>
      <c r="W171" s="152">
        <f t="shared" si="8"/>
        <v>43142510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383725</v>
      </c>
      <c r="I172" s="22">
        <f>INDEX(Data[],MATCH($A172,Data[Dist],0),MATCH(I$5,Data[#Headers],0))</f>
        <v>474206</v>
      </c>
      <c r="K172" s="69">
        <f>INDEX('Payment Total'!$A$7:$H$333,MATCH('Payment by Source'!$A172,'Payment Total'!$A$7:$A$333,0),3)-I172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3837255</v>
      </c>
      <c r="V172" s="152">
        <f t="shared" si="7"/>
        <v>383726</v>
      </c>
      <c r="W172" s="152">
        <f t="shared" si="8"/>
        <v>3837260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299947</v>
      </c>
      <c r="I173" s="22">
        <f>INDEX(Data[],MATCH($A173,Data[Dist],0),MATCH(I$5,Data[#Headers],0))</f>
        <v>382923</v>
      </c>
      <c r="K173" s="69">
        <f>INDEX('Payment Total'!$A$7:$H$333,MATCH('Payment by Source'!$A173,'Payment Total'!$A$7:$A$333,0),3)-I173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2999482</v>
      </c>
      <c r="V173" s="152">
        <f t="shared" si="7"/>
        <v>299948</v>
      </c>
      <c r="W173" s="152">
        <f t="shared" si="8"/>
        <v>2999480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150192</v>
      </c>
      <c r="I174" s="22">
        <f>INDEX(Data[],MATCH($A174,Data[Dist],0),MATCH(I$5,Data[#Headers],0))</f>
        <v>204656</v>
      </c>
      <c r="K174" s="69">
        <f>INDEX('Payment Total'!$A$7:$H$333,MATCH('Payment by Source'!$A174,'Payment Total'!$A$7:$A$333,0),3)-I174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1501910</v>
      </c>
      <c r="V174" s="152">
        <f t="shared" si="7"/>
        <v>150191</v>
      </c>
      <c r="W174" s="152">
        <f t="shared" si="8"/>
        <v>1501910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362568</v>
      </c>
      <c r="I175" s="22">
        <f>INDEX(Data[],MATCH($A175,Data[Dist],0),MATCH(I$5,Data[#Headers],0))</f>
        <v>462682</v>
      </c>
      <c r="K175" s="69">
        <f>INDEX('Payment Total'!$A$7:$H$333,MATCH('Payment by Source'!$A175,'Payment Total'!$A$7:$A$333,0),3)-I175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3625685</v>
      </c>
      <c r="V175" s="152">
        <f t="shared" si="7"/>
        <v>362569</v>
      </c>
      <c r="W175" s="152">
        <f t="shared" si="8"/>
        <v>3625690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10125</v>
      </c>
      <c r="I176" s="22">
        <f>INDEX(Data[],MATCH($A176,Data[Dist],0),MATCH(I$5,Data[#Headers],0))</f>
        <v>28576</v>
      </c>
      <c r="K176" s="69">
        <f>INDEX('Payment Total'!$A$7:$H$333,MATCH('Payment by Source'!$A176,'Payment Total'!$A$7:$A$333,0),3)-I176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101254</v>
      </c>
      <c r="V176" s="152">
        <f t="shared" si="7"/>
        <v>10125</v>
      </c>
      <c r="W176" s="152">
        <f t="shared" si="8"/>
        <v>101250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213312</v>
      </c>
      <c r="I177" s="22">
        <f>INDEX(Data[],MATCH($A177,Data[Dist],0),MATCH(I$5,Data[#Headers],0))</f>
        <v>278625</v>
      </c>
      <c r="K177" s="69">
        <f>INDEX('Payment Total'!$A$7:$H$333,MATCH('Payment by Source'!$A177,'Payment Total'!$A$7:$A$333,0),3)-I177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2133122</v>
      </c>
      <c r="V177" s="152">
        <f t="shared" si="7"/>
        <v>213312</v>
      </c>
      <c r="W177" s="152">
        <f t="shared" si="8"/>
        <v>2133120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406029</v>
      </c>
      <c r="I178" s="22">
        <f>INDEX(Data[],MATCH($A178,Data[Dist],0),MATCH(I$5,Data[#Headers],0))</f>
        <v>492275</v>
      </c>
      <c r="K178" s="69">
        <f>INDEX('Payment Total'!$A$7:$H$333,MATCH('Payment by Source'!$A178,'Payment Total'!$A$7:$A$333,0),3)-I178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4060298</v>
      </c>
      <c r="V178" s="152">
        <f t="shared" si="7"/>
        <v>406030</v>
      </c>
      <c r="W178" s="152">
        <f t="shared" si="8"/>
        <v>4060300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234933</v>
      </c>
      <c r="I179" s="22">
        <f>INDEX(Data[],MATCH($A179,Data[Dist],0),MATCH(I$5,Data[#Headers],0))</f>
        <v>306151</v>
      </c>
      <c r="K179" s="69">
        <f>INDEX('Payment Total'!$A$7:$H$333,MATCH('Payment by Source'!$A179,'Payment Total'!$A$7:$A$333,0),3)-I179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2349339</v>
      </c>
      <c r="V179" s="152">
        <f t="shared" si="7"/>
        <v>234934</v>
      </c>
      <c r="W179" s="152">
        <f t="shared" si="8"/>
        <v>2349340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246232</v>
      </c>
      <c r="I180" s="22">
        <f>INDEX(Data[],MATCH($A180,Data[Dist],0),MATCH(I$5,Data[#Headers],0))</f>
        <v>335258</v>
      </c>
      <c r="K180" s="69">
        <f>INDEX('Payment Total'!$A$7:$H$333,MATCH('Payment by Source'!$A180,'Payment Total'!$A$7:$A$333,0),3)-I180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2462319</v>
      </c>
      <c r="V180" s="152">
        <f t="shared" si="7"/>
        <v>246232</v>
      </c>
      <c r="W180" s="152">
        <f t="shared" si="8"/>
        <v>2462320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243311</v>
      </c>
      <c r="I181" s="22">
        <f>INDEX(Data[],MATCH($A181,Data[Dist],0),MATCH(I$5,Data[#Headers],0))</f>
        <v>326988</v>
      </c>
      <c r="K181" s="69">
        <f>INDEX('Payment Total'!$A$7:$H$333,MATCH('Payment by Source'!$A181,'Payment Total'!$A$7:$A$333,0),3)-I181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2433117</v>
      </c>
      <c r="V181" s="152">
        <f t="shared" si="7"/>
        <v>243312</v>
      </c>
      <c r="W181" s="152">
        <f t="shared" si="8"/>
        <v>2433120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808594</v>
      </c>
      <c r="I182" s="22">
        <f>INDEX(Data[],MATCH($A182,Data[Dist],0),MATCH(I$5,Data[#Headers],0))</f>
        <v>983547</v>
      </c>
      <c r="K182" s="69">
        <f>INDEX('Payment Total'!$A$7:$H$333,MATCH('Payment by Source'!$A182,'Payment Total'!$A$7:$A$333,0),3)-I182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8085926</v>
      </c>
      <c r="V182" s="152">
        <f t="shared" si="7"/>
        <v>808593</v>
      </c>
      <c r="W182" s="152">
        <f t="shared" si="8"/>
        <v>8085930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277540</v>
      </c>
      <c r="I183" s="22">
        <f>INDEX(Data[],MATCH($A183,Data[Dist],0),MATCH(I$5,Data[#Headers],0))</f>
        <v>367166</v>
      </c>
      <c r="K183" s="69">
        <f>INDEX('Payment Total'!$A$7:$H$333,MATCH('Payment by Source'!$A183,'Payment Total'!$A$7:$A$333,0),3)-I183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2775407</v>
      </c>
      <c r="V183" s="152">
        <f t="shared" si="7"/>
        <v>277541</v>
      </c>
      <c r="W183" s="152">
        <f t="shared" si="8"/>
        <v>2775410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139962</v>
      </c>
      <c r="I184" s="22">
        <f>INDEX(Data[],MATCH($A184,Data[Dist],0),MATCH(I$5,Data[#Headers],0))</f>
        <v>202418</v>
      </c>
      <c r="K184" s="69">
        <f>INDEX('Payment Total'!$A$7:$H$333,MATCH('Payment by Source'!$A184,'Payment Total'!$A$7:$A$333,0),3)-I184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1399617</v>
      </c>
      <c r="V184" s="152">
        <f t="shared" si="7"/>
        <v>139962</v>
      </c>
      <c r="W184" s="152">
        <f t="shared" si="8"/>
        <v>1399620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1195112</v>
      </c>
      <c r="I185" s="22">
        <f>INDEX(Data[],MATCH($A185,Data[Dist],0),MATCH(I$5,Data[#Headers],0))</f>
        <v>1451540</v>
      </c>
      <c r="K185" s="69">
        <f>INDEX('Payment Total'!$A$7:$H$333,MATCH('Payment by Source'!$A185,'Payment Total'!$A$7:$A$333,0),3)-I185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11951116</v>
      </c>
      <c r="V185" s="152">
        <f t="shared" si="7"/>
        <v>1195112</v>
      </c>
      <c r="W185" s="152">
        <f t="shared" si="8"/>
        <v>11951120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3707351</v>
      </c>
      <c r="I186" s="22">
        <f>INDEX(Data[],MATCH($A186,Data[Dist],0),MATCH(I$5,Data[#Headers],0))</f>
        <v>4406957</v>
      </c>
      <c r="K186" s="69">
        <f>INDEX('Payment Total'!$A$7:$H$333,MATCH('Payment by Source'!$A186,'Payment Total'!$A$7:$A$333,0),3)-I186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37073521</v>
      </c>
      <c r="V186" s="152">
        <f t="shared" si="7"/>
        <v>3707352</v>
      </c>
      <c r="W186" s="152">
        <f t="shared" si="8"/>
        <v>37073520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248216</v>
      </c>
      <c r="I187" s="22">
        <f>INDEX(Data[],MATCH($A187,Data[Dist],0),MATCH(I$5,Data[#Headers],0))</f>
        <v>313258</v>
      </c>
      <c r="K187" s="69">
        <f>INDEX('Payment Total'!$A$7:$H$333,MATCH('Payment by Source'!$A187,'Payment Total'!$A$7:$A$333,0),3)-I187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2482162</v>
      </c>
      <c r="V187" s="152">
        <f t="shared" si="7"/>
        <v>248216</v>
      </c>
      <c r="W187" s="152">
        <f t="shared" si="8"/>
        <v>2482160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1904292</v>
      </c>
      <c r="I188" s="22">
        <f>INDEX(Data[],MATCH($A188,Data[Dist],0),MATCH(I$5,Data[#Headers],0))</f>
        <v>2353883</v>
      </c>
      <c r="K188" s="69">
        <f>INDEX('Payment Total'!$A$7:$H$333,MATCH('Payment by Source'!$A188,'Payment Total'!$A$7:$A$333,0),3)-I188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19042929</v>
      </c>
      <c r="V188" s="152">
        <f t="shared" si="7"/>
        <v>1904293</v>
      </c>
      <c r="W188" s="152">
        <f t="shared" si="8"/>
        <v>19042930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756566</v>
      </c>
      <c r="I189" s="22">
        <f>INDEX(Data[],MATCH($A189,Data[Dist],0),MATCH(I$5,Data[#Headers],0))</f>
        <v>954212</v>
      </c>
      <c r="K189" s="69">
        <f>INDEX('Payment Total'!$A$7:$H$333,MATCH('Payment by Source'!$A189,'Payment Total'!$A$7:$A$333,0),3)-I189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7565663</v>
      </c>
      <c r="V189" s="152">
        <f t="shared" si="7"/>
        <v>756566</v>
      </c>
      <c r="W189" s="152">
        <f t="shared" si="8"/>
        <v>7565660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426306</v>
      </c>
      <c r="I190" s="22">
        <f>INDEX(Data[],MATCH($A190,Data[Dist],0),MATCH(I$5,Data[#Headers],0))</f>
        <v>523414</v>
      </c>
      <c r="K190" s="69">
        <f>INDEX('Payment Total'!$A$7:$H$333,MATCH('Payment by Source'!$A190,'Payment Total'!$A$7:$A$333,0),3)-I190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4263068</v>
      </c>
      <c r="V190" s="152">
        <f t="shared" si="7"/>
        <v>426307</v>
      </c>
      <c r="W190" s="152">
        <f t="shared" si="8"/>
        <v>4263070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206252</v>
      </c>
      <c r="I191" s="22">
        <f>INDEX(Data[],MATCH($A191,Data[Dist],0),MATCH(I$5,Data[#Headers],0))</f>
        <v>252226</v>
      </c>
      <c r="K191" s="69">
        <f>INDEX('Payment Total'!$A$7:$H$333,MATCH('Payment by Source'!$A191,'Payment Total'!$A$7:$A$333,0),3)-I191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2062529</v>
      </c>
      <c r="V191" s="152">
        <f t="shared" si="7"/>
        <v>206253</v>
      </c>
      <c r="W191" s="152">
        <f t="shared" si="8"/>
        <v>2062530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255622</v>
      </c>
      <c r="I192" s="22">
        <f>INDEX(Data[],MATCH($A192,Data[Dist],0),MATCH(I$5,Data[#Headers],0))</f>
        <v>327097</v>
      </c>
      <c r="K192" s="69">
        <f>INDEX('Payment Total'!$A$7:$H$333,MATCH('Payment by Source'!$A192,'Payment Total'!$A$7:$A$333,0),3)-I192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2556219</v>
      </c>
      <c r="V192" s="152">
        <f t="shared" si="7"/>
        <v>255622</v>
      </c>
      <c r="W192" s="152">
        <f t="shared" si="8"/>
        <v>2556220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644622</v>
      </c>
      <c r="I193" s="22">
        <f>INDEX(Data[],MATCH($A193,Data[Dist],0),MATCH(I$5,Data[#Headers],0))</f>
        <v>812543</v>
      </c>
      <c r="K193" s="69">
        <f>INDEX('Payment Total'!$A$7:$H$333,MATCH('Payment by Source'!$A193,'Payment Total'!$A$7:$A$333,0),3)-I193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6446219</v>
      </c>
      <c r="V193" s="152">
        <f t="shared" si="7"/>
        <v>644622</v>
      </c>
      <c r="W193" s="152">
        <f t="shared" si="8"/>
        <v>6446220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413718</v>
      </c>
      <c r="I194" s="22">
        <f>INDEX(Data[],MATCH($A194,Data[Dist],0),MATCH(I$5,Data[#Headers],0))</f>
        <v>513338</v>
      </c>
      <c r="K194" s="69">
        <f>INDEX('Payment Total'!$A$7:$H$333,MATCH('Payment by Source'!$A194,'Payment Total'!$A$7:$A$333,0),3)-I194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4137190</v>
      </c>
      <c r="V194" s="152">
        <f t="shared" si="7"/>
        <v>413719</v>
      </c>
      <c r="W194" s="152">
        <f t="shared" si="8"/>
        <v>4137190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444753</v>
      </c>
      <c r="I195" s="22">
        <f>INDEX(Data[],MATCH($A195,Data[Dist],0),MATCH(I$5,Data[#Headers],0))</f>
        <v>557391</v>
      </c>
      <c r="K195" s="69">
        <f>INDEX('Payment Total'!$A$7:$H$333,MATCH('Payment by Source'!$A195,'Payment Total'!$A$7:$A$333,0),3)-I195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4447530</v>
      </c>
      <c r="V195" s="152">
        <f t="shared" si="7"/>
        <v>444753</v>
      </c>
      <c r="W195" s="152">
        <f t="shared" si="8"/>
        <v>4447530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160389</v>
      </c>
      <c r="I196" s="22">
        <f>INDEX(Data[],MATCH($A196,Data[Dist],0),MATCH(I$5,Data[#Headers],0))</f>
        <v>223179</v>
      </c>
      <c r="K196" s="69">
        <f>INDEX('Payment Total'!$A$7:$H$333,MATCH('Payment by Source'!$A196,'Payment Total'!$A$7:$A$333,0),3)-I196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1603892</v>
      </c>
      <c r="V196" s="152">
        <f t="shared" si="7"/>
        <v>160389</v>
      </c>
      <c r="W196" s="152">
        <f t="shared" si="8"/>
        <v>1603890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498971</v>
      </c>
      <c r="I197" s="22">
        <f>INDEX(Data[],MATCH($A197,Data[Dist],0),MATCH(I$5,Data[#Headers],0))</f>
        <v>625434</v>
      </c>
      <c r="K197" s="69">
        <f>INDEX('Payment Total'!$A$7:$H$333,MATCH('Payment by Source'!$A197,'Payment Total'!$A$7:$A$333,0),3)-I197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4989723</v>
      </c>
      <c r="V197" s="152">
        <f t="shared" si="7"/>
        <v>498972</v>
      </c>
      <c r="W197" s="152">
        <f t="shared" si="8"/>
        <v>4989720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187651</v>
      </c>
      <c r="I198" s="22">
        <f>INDEX(Data[],MATCH($A198,Data[Dist],0),MATCH(I$5,Data[#Headers],0))</f>
        <v>236365</v>
      </c>
      <c r="K198" s="69">
        <f>INDEX('Payment Total'!$A$7:$H$333,MATCH('Payment by Source'!$A198,'Payment Total'!$A$7:$A$333,0),3)-I198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1876521</v>
      </c>
      <c r="V198" s="152">
        <f t="shared" si="7"/>
        <v>187652</v>
      </c>
      <c r="W198" s="152">
        <f t="shared" si="8"/>
        <v>1876520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128832</v>
      </c>
      <c r="I199" s="22">
        <f>INDEX(Data[],MATCH($A199,Data[Dist],0),MATCH(I$5,Data[#Headers],0))</f>
        <v>155831</v>
      </c>
      <c r="K199" s="69">
        <f>INDEX('Payment Total'!$A$7:$H$333,MATCH('Payment by Source'!$A199,'Payment Total'!$A$7:$A$333,0),3)-I199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1288331</v>
      </c>
      <c r="V199" s="152">
        <f t="shared" ref="V199:V262" si="10">ROUND(U199/10,0)</f>
        <v>128833</v>
      </c>
      <c r="W199" s="152">
        <f t="shared" ref="W199:W262" si="11">V199*10</f>
        <v>1288330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104713</v>
      </c>
      <c r="I200" s="22">
        <f>INDEX(Data[],MATCH($A200,Data[Dist],0),MATCH(I$5,Data[#Headers],0))</f>
        <v>133174</v>
      </c>
      <c r="K200" s="69">
        <f>INDEX('Payment Total'!$A$7:$H$333,MATCH('Payment by Source'!$A200,'Payment Total'!$A$7:$A$333,0),3)-I200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1047125</v>
      </c>
      <c r="V200" s="152">
        <f t="shared" si="10"/>
        <v>104713</v>
      </c>
      <c r="W200" s="152">
        <f t="shared" si="11"/>
        <v>1047130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93694</v>
      </c>
      <c r="I201" s="22">
        <f>INDEX(Data[],MATCH($A201,Data[Dist],0),MATCH(I$5,Data[#Headers],0))</f>
        <v>120423</v>
      </c>
      <c r="K201" s="69">
        <f>INDEX('Payment Total'!$A$7:$H$333,MATCH('Payment by Source'!$A201,'Payment Total'!$A$7:$A$333,0),3)-I201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936932</v>
      </c>
      <c r="V201" s="152">
        <f t="shared" si="10"/>
        <v>93693</v>
      </c>
      <c r="W201" s="152">
        <f t="shared" si="11"/>
        <v>936930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273513</v>
      </c>
      <c r="I202" s="22">
        <f>INDEX(Data[],MATCH($A202,Data[Dist],0),MATCH(I$5,Data[#Headers],0))</f>
        <v>359441</v>
      </c>
      <c r="K202" s="69">
        <f>INDEX('Payment Total'!$A$7:$H$333,MATCH('Payment by Source'!$A202,'Payment Total'!$A$7:$A$333,0),3)-I202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2735132</v>
      </c>
      <c r="V202" s="152">
        <f t="shared" si="10"/>
        <v>273513</v>
      </c>
      <c r="W202" s="152">
        <f t="shared" si="11"/>
        <v>2735130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1050806</v>
      </c>
      <c r="I203" s="22">
        <f>INDEX(Data[],MATCH($A203,Data[Dist],0),MATCH(I$5,Data[#Headers],0))</f>
        <v>1285455</v>
      </c>
      <c r="K203" s="69">
        <f>INDEX('Payment Total'!$A$7:$H$333,MATCH('Payment by Source'!$A203,'Payment Total'!$A$7:$A$333,0),3)-I203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10508044</v>
      </c>
      <c r="V203" s="152">
        <f t="shared" si="10"/>
        <v>1050804</v>
      </c>
      <c r="W203" s="152">
        <f t="shared" si="11"/>
        <v>10508040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622272</v>
      </c>
      <c r="I204" s="22">
        <f>INDEX(Data[],MATCH($A204,Data[Dist],0),MATCH(I$5,Data[#Headers],0))</f>
        <v>772105</v>
      </c>
      <c r="K204" s="69">
        <f>INDEX('Payment Total'!$A$7:$H$333,MATCH('Payment by Source'!$A204,'Payment Total'!$A$7:$A$333,0),3)-I204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6222725</v>
      </c>
      <c r="V204" s="152">
        <f t="shared" si="10"/>
        <v>622273</v>
      </c>
      <c r="W204" s="152">
        <f t="shared" si="11"/>
        <v>6222730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133557</v>
      </c>
      <c r="I205" s="22">
        <f>INDEX(Data[],MATCH($A205,Data[Dist],0),MATCH(I$5,Data[#Headers],0))</f>
        <v>170103</v>
      </c>
      <c r="K205" s="69">
        <f>INDEX('Payment Total'!$A$7:$H$333,MATCH('Payment by Source'!$A205,'Payment Total'!$A$7:$A$333,0),3)-I205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1335580</v>
      </c>
      <c r="V205" s="152">
        <f t="shared" si="10"/>
        <v>133558</v>
      </c>
      <c r="W205" s="152">
        <f t="shared" si="11"/>
        <v>1335580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2830274</v>
      </c>
      <c r="I206" s="22">
        <f>INDEX(Data[],MATCH($A206,Data[Dist],0),MATCH(I$5,Data[#Headers],0))</f>
        <v>3442778</v>
      </c>
      <c r="K206" s="69">
        <f>INDEX('Payment Total'!$A$7:$H$333,MATCH('Payment by Source'!$A206,'Payment Total'!$A$7:$A$333,0),3)-I206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28302739</v>
      </c>
      <c r="V206" s="152">
        <f t="shared" si="10"/>
        <v>2830274</v>
      </c>
      <c r="W206" s="152">
        <f t="shared" si="11"/>
        <v>28302740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307444</v>
      </c>
      <c r="I207" s="22">
        <f>INDEX(Data[],MATCH($A207,Data[Dist],0),MATCH(I$5,Data[#Headers],0))</f>
        <v>387500</v>
      </c>
      <c r="K207" s="69">
        <f>INDEX('Payment Total'!$A$7:$H$333,MATCH('Payment by Source'!$A207,'Payment Total'!$A$7:$A$333,0),3)-I207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3074443</v>
      </c>
      <c r="V207" s="152">
        <f t="shared" si="10"/>
        <v>307444</v>
      </c>
      <c r="W207" s="152">
        <f t="shared" si="11"/>
        <v>3074440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770778</v>
      </c>
      <c r="I208" s="22">
        <f>INDEX(Data[],MATCH($A208,Data[Dist],0),MATCH(I$5,Data[#Headers],0))</f>
        <v>967106</v>
      </c>
      <c r="K208" s="69">
        <f>INDEX('Payment Total'!$A$7:$H$333,MATCH('Payment by Source'!$A208,'Payment Total'!$A$7:$A$333,0),3)-I208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7707788</v>
      </c>
      <c r="V208" s="152">
        <f t="shared" si="10"/>
        <v>770779</v>
      </c>
      <c r="W208" s="152">
        <f t="shared" si="11"/>
        <v>7707790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191836</v>
      </c>
      <c r="I209" s="22">
        <f>INDEX(Data[],MATCH($A209,Data[Dist],0),MATCH(I$5,Data[#Headers],0))</f>
        <v>257203</v>
      </c>
      <c r="K209" s="69">
        <f>INDEX('Payment Total'!$A$7:$H$333,MATCH('Payment by Source'!$A209,'Payment Total'!$A$7:$A$333,0),3)-I209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1918361</v>
      </c>
      <c r="V209" s="152">
        <f t="shared" si="10"/>
        <v>191836</v>
      </c>
      <c r="W209" s="152">
        <f t="shared" si="11"/>
        <v>1918360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398281</v>
      </c>
      <c r="I210" s="22">
        <f>INDEX(Data[],MATCH($A210,Data[Dist],0),MATCH(I$5,Data[#Headers],0))</f>
        <v>526064</v>
      </c>
      <c r="K210" s="69">
        <f>INDEX('Payment Total'!$A$7:$H$333,MATCH('Payment by Source'!$A210,'Payment Total'!$A$7:$A$333,0),3)-I210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3982818</v>
      </c>
      <c r="V210" s="152">
        <f t="shared" si="10"/>
        <v>398282</v>
      </c>
      <c r="W210" s="152">
        <f t="shared" si="11"/>
        <v>3982820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337831</v>
      </c>
      <c r="I211" s="22">
        <f>INDEX(Data[],MATCH($A211,Data[Dist],0),MATCH(I$5,Data[#Headers],0))</f>
        <v>407547</v>
      </c>
      <c r="K211" s="69">
        <f>INDEX('Payment Total'!$A$7:$H$333,MATCH('Payment by Source'!$A211,'Payment Total'!$A$7:$A$333,0),3)-I211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3378327</v>
      </c>
      <c r="V211" s="152">
        <f t="shared" si="10"/>
        <v>337833</v>
      </c>
      <c r="W211" s="152">
        <f t="shared" si="11"/>
        <v>3378330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1864976</v>
      </c>
      <c r="I212" s="22">
        <f>INDEX(Data[],MATCH($A212,Data[Dist],0),MATCH(I$5,Data[#Headers],0))</f>
        <v>2228023</v>
      </c>
      <c r="K212" s="69">
        <f>INDEX('Payment Total'!$A$7:$H$333,MATCH('Payment by Source'!$A212,'Payment Total'!$A$7:$A$333,0),3)-I212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18649761</v>
      </c>
      <c r="V212" s="152">
        <f t="shared" si="10"/>
        <v>1864976</v>
      </c>
      <c r="W212" s="152">
        <f t="shared" si="11"/>
        <v>18649760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392115</v>
      </c>
      <c r="I213" s="22">
        <f>INDEX(Data[],MATCH($A213,Data[Dist],0),MATCH(I$5,Data[#Headers],0))</f>
        <v>500097</v>
      </c>
      <c r="K213" s="69">
        <f>INDEX('Payment Total'!$A$7:$H$333,MATCH('Payment by Source'!$A213,'Payment Total'!$A$7:$A$333,0),3)-I213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3921151</v>
      </c>
      <c r="V213" s="152">
        <f t="shared" si="10"/>
        <v>392115</v>
      </c>
      <c r="W213" s="152">
        <f t="shared" si="11"/>
        <v>3921150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266869</v>
      </c>
      <c r="I214" s="22">
        <f>INDEX(Data[],MATCH($A214,Data[Dist],0),MATCH(I$5,Data[#Headers],0))</f>
        <v>345308</v>
      </c>
      <c r="K214" s="69">
        <f>INDEX('Payment Total'!$A$7:$H$333,MATCH('Payment by Source'!$A214,'Payment Total'!$A$7:$A$333,0),3)-I214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2668692</v>
      </c>
      <c r="V214" s="152">
        <f t="shared" si="10"/>
        <v>266869</v>
      </c>
      <c r="W214" s="152">
        <f t="shared" si="11"/>
        <v>2668690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602950</v>
      </c>
      <c r="I215" s="22">
        <f>INDEX(Data[],MATCH($A215,Data[Dist],0),MATCH(I$5,Data[#Headers],0))</f>
        <v>750079</v>
      </c>
      <c r="K215" s="69">
        <f>INDEX('Payment Total'!$A$7:$H$333,MATCH('Payment by Source'!$A215,'Payment Total'!$A$7:$A$333,0),3)-I215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6029497</v>
      </c>
      <c r="V215" s="152">
        <f t="shared" si="10"/>
        <v>602950</v>
      </c>
      <c r="W215" s="152">
        <f t="shared" si="11"/>
        <v>6029500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238597</v>
      </c>
      <c r="I216" s="22">
        <f>INDEX(Data[],MATCH($A216,Data[Dist],0),MATCH(I$5,Data[#Headers],0))</f>
        <v>307251</v>
      </c>
      <c r="K216" s="69">
        <f>INDEX('Payment Total'!$A$7:$H$333,MATCH('Payment by Source'!$A216,'Payment Total'!$A$7:$A$333,0),3)-I216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2385975</v>
      </c>
      <c r="V216" s="152">
        <f t="shared" si="10"/>
        <v>238598</v>
      </c>
      <c r="W216" s="152">
        <f t="shared" si="11"/>
        <v>2385980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259694</v>
      </c>
      <c r="I217" s="22">
        <f>INDEX(Data[],MATCH($A217,Data[Dist],0),MATCH(I$5,Data[#Headers],0))</f>
        <v>335953</v>
      </c>
      <c r="K217" s="69">
        <f>INDEX('Payment Total'!$A$7:$H$333,MATCH('Payment by Source'!$A217,'Payment Total'!$A$7:$A$333,0),3)-I217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2596943</v>
      </c>
      <c r="V217" s="152">
        <f t="shared" si="10"/>
        <v>259694</v>
      </c>
      <c r="W217" s="152">
        <f t="shared" si="11"/>
        <v>2596940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62169</v>
      </c>
      <c r="I218" s="22">
        <f>INDEX(Data[],MATCH($A218,Data[Dist],0),MATCH(I$5,Data[#Headers],0))</f>
        <v>99406</v>
      </c>
      <c r="K218" s="69">
        <f>INDEX('Payment Total'!$A$7:$H$333,MATCH('Payment by Source'!$A218,'Payment Total'!$A$7:$A$333,0),3)-I218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621694</v>
      </c>
      <c r="V218" s="152">
        <f t="shared" si="10"/>
        <v>62169</v>
      </c>
      <c r="W218" s="152">
        <f t="shared" si="11"/>
        <v>621690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1097191</v>
      </c>
      <c r="I219" s="22">
        <f>INDEX(Data[],MATCH($A219,Data[Dist],0),MATCH(I$5,Data[#Headers],0))</f>
        <v>1350854</v>
      </c>
      <c r="K219" s="69">
        <f>INDEX('Payment Total'!$A$7:$H$333,MATCH('Payment by Source'!$A219,'Payment Total'!$A$7:$A$333,0),3)-I219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10971908</v>
      </c>
      <c r="V219" s="152">
        <f t="shared" si="10"/>
        <v>1097191</v>
      </c>
      <c r="W219" s="152">
        <f t="shared" si="11"/>
        <v>10971910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1593389</v>
      </c>
      <c r="I220" s="22">
        <f>INDEX(Data[],MATCH($A220,Data[Dist],0),MATCH(I$5,Data[#Headers],0))</f>
        <v>1998260</v>
      </c>
      <c r="K220" s="69">
        <f>INDEX('Payment Total'!$A$7:$H$333,MATCH('Payment by Source'!$A220,'Payment Total'!$A$7:$A$333,0),3)-I220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15933881</v>
      </c>
      <c r="V220" s="152">
        <f t="shared" si="10"/>
        <v>1593388</v>
      </c>
      <c r="W220" s="152">
        <f t="shared" si="11"/>
        <v>15933880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208552</v>
      </c>
      <c r="I221" s="22">
        <f>INDEX(Data[],MATCH($A221,Data[Dist],0),MATCH(I$5,Data[#Headers],0))</f>
        <v>274347</v>
      </c>
      <c r="K221" s="69">
        <f>INDEX('Payment Total'!$A$7:$H$333,MATCH('Payment by Source'!$A221,'Payment Total'!$A$7:$A$333,0),3)-I221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2085532</v>
      </c>
      <c r="V221" s="152">
        <f t="shared" si="10"/>
        <v>208553</v>
      </c>
      <c r="W221" s="152">
        <f t="shared" si="11"/>
        <v>2085530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237336</v>
      </c>
      <c r="I222" s="22">
        <f>INDEX(Data[],MATCH($A222,Data[Dist],0),MATCH(I$5,Data[#Headers],0))</f>
        <v>306798</v>
      </c>
      <c r="K222" s="69">
        <f>INDEX('Payment Total'!$A$7:$H$333,MATCH('Payment by Source'!$A222,'Payment Total'!$A$7:$A$333,0),3)-I222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2373363</v>
      </c>
      <c r="V222" s="152">
        <f t="shared" si="10"/>
        <v>237336</v>
      </c>
      <c r="W222" s="152">
        <f t="shared" si="11"/>
        <v>2373360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2218709</v>
      </c>
      <c r="I223" s="22">
        <f>INDEX(Data[],MATCH($A223,Data[Dist],0),MATCH(I$5,Data[#Headers],0))</f>
        <v>2659033</v>
      </c>
      <c r="K223" s="69">
        <f>INDEX('Payment Total'!$A$7:$H$333,MATCH('Payment by Source'!$A223,'Payment Total'!$A$7:$A$333,0),3)-I223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22187095</v>
      </c>
      <c r="V223" s="152">
        <f t="shared" si="10"/>
        <v>2218710</v>
      </c>
      <c r="W223" s="152">
        <f t="shared" si="11"/>
        <v>22187100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322226</v>
      </c>
      <c r="I224" s="22">
        <f>INDEX(Data[],MATCH($A224,Data[Dist],0),MATCH(I$5,Data[#Headers],0))</f>
        <v>416607</v>
      </c>
      <c r="K224" s="69">
        <f>INDEX('Payment Total'!$A$7:$H$333,MATCH('Payment by Source'!$A224,'Payment Total'!$A$7:$A$333,0),3)-I224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3222275</v>
      </c>
      <c r="V224" s="152">
        <f t="shared" si="10"/>
        <v>322228</v>
      </c>
      <c r="W224" s="152">
        <f t="shared" si="11"/>
        <v>3222280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406445</v>
      </c>
      <c r="I225" s="22">
        <f>INDEX(Data[],MATCH($A225,Data[Dist],0),MATCH(I$5,Data[#Headers],0))</f>
        <v>540800</v>
      </c>
      <c r="K225" s="69">
        <f>INDEX('Payment Total'!$A$7:$H$333,MATCH('Payment by Source'!$A225,'Payment Total'!$A$7:$A$333,0),3)-I225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4064454</v>
      </c>
      <c r="V225" s="152">
        <f t="shared" si="10"/>
        <v>406445</v>
      </c>
      <c r="W225" s="152">
        <f t="shared" si="11"/>
        <v>4064450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913420</v>
      </c>
      <c r="I226" s="22">
        <f>INDEX(Data[],MATCH($A226,Data[Dist],0),MATCH(I$5,Data[#Headers],0))</f>
        <v>1080625</v>
      </c>
      <c r="K226" s="69">
        <f>INDEX('Payment Total'!$A$7:$H$333,MATCH('Payment by Source'!$A226,'Payment Total'!$A$7:$A$333,0),3)-I226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9134200</v>
      </c>
      <c r="V226" s="152">
        <f t="shared" si="10"/>
        <v>913420</v>
      </c>
      <c r="W226" s="152">
        <f t="shared" si="11"/>
        <v>9134200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253140</v>
      </c>
      <c r="I227" s="22">
        <f>INDEX(Data[],MATCH($A227,Data[Dist],0),MATCH(I$5,Data[#Headers],0))</f>
        <v>335862</v>
      </c>
      <c r="K227" s="69">
        <f>INDEX('Payment Total'!$A$7:$H$333,MATCH('Payment by Source'!$A227,'Payment Total'!$A$7:$A$333,0),3)-I227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2531400</v>
      </c>
      <c r="V227" s="152">
        <f t="shared" si="10"/>
        <v>253140</v>
      </c>
      <c r="W227" s="152">
        <f t="shared" si="11"/>
        <v>2531400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-86281</v>
      </c>
      <c r="I228" s="22">
        <f>INDEX(Data[],MATCH($A228,Data[Dist],0),MATCH(I$5,Data[#Headers],0))</f>
        <v>58435</v>
      </c>
      <c r="K228" s="69">
        <f>INDEX('Payment Total'!$A$7:$H$333,MATCH('Payment by Source'!$A228,'Payment Total'!$A$7:$A$333,0),3)-I228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-862810</v>
      </c>
      <c r="V228" s="152">
        <f t="shared" si="10"/>
        <v>-86281</v>
      </c>
      <c r="W228" s="152">
        <f t="shared" si="11"/>
        <v>-862810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110557</v>
      </c>
      <c r="I229" s="22">
        <f>INDEX(Data[],MATCH($A229,Data[Dist],0),MATCH(I$5,Data[#Headers],0))</f>
        <v>141417</v>
      </c>
      <c r="K229" s="69">
        <f>INDEX('Payment Total'!$A$7:$H$333,MATCH('Payment by Source'!$A229,'Payment Total'!$A$7:$A$333,0),3)-I229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1105564</v>
      </c>
      <c r="V229" s="152">
        <f t="shared" si="10"/>
        <v>110556</v>
      </c>
      <c r="W229" s="152">
        <f t="shared" si="11"/>
        <v>1105560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57814</v>
      </c>
      <c r="I230" s="22">
        <f>INDEX(Data[],MATCH($A230,Data[Dist],0),MATCH(I$5,Data[#Headers],0))</f>
        <v>84708</v>
      </c>
      <c r="K230" s="69">
        <f>INDEX('Payment Total'!$A$7:$H$333,MATCH('Payment by Source'!$A230,'Payment Total'!$A$7:$A$333,0),3)-I230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578149</v>
      </c>
      <c r="V230" s="152">
        <f t="shared" si="10"/>
        <v>57815</v>
      </c>
      <c r="W230" s="152">
        <f t="shared" si="11"/>
        <v>578150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455832</v>
      </c>
      <c r="I231" s="22">
        <f>INDEX(Data[],MATCH($A231,Data[Dist],0),MATCH(I$5,Data[#Headers],0))</f>
        <v>577403</v>
      </c>
      <c r="K231" s="69">
        <f>INDEX('Payment Total'!$A$7:$H$333,MATCH('Payment by Source'!$A231,'Payment Total'!$A$7:$A$333,0),3)-I231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4558324</v>
      </c>
      <c r="V231" s="152">
        <f t="shared" si="10"/>
        <v>455832</v>
      </c>
      <c r="W231" s="152">
        <f t="shared" si="11"/>
        <v>4558320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1292122</v>
      </c>
      <c r="I232" s="22">
        <f>INDEX(Data[],MATCH($A232,Data[Dist],0),MATCH(I$5,Data[#Headers],0))</f>
        <v>1600965</v>
      </c>
      <c r="K232" s="69">
        <f>INDEX('Payment Total'!$A$7:$H$333,MATCH('Payment by Source'!$A232,'Payment Total'!$A$7:$A$333,0),3)-I232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12921225</v>
      </c>
      <c r="V232" s="152">
        <f t="shared" si="10"/>
        <v>1292123</v>
      </c>
      <c r="W232" s="152">
        <f t="shared" si="11"/>
        <v>12921230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3477159</v>
      </c>
      <c r="I233" s="22">
        <f>INDEX(Data[],MATCH($A233,Data[Dist],0),MATCH(I$5,Data[#Headers],0))</f>
        <v>4130151</v>
      </c>
      <c r="K233" s="69">
        <f>INDEX('Payment Total'!$A$7:$H$333,MATCH('Payment by Source'!$A233,'Payment Total'!$A$7:$A$333,0),3)-I233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34771586</v>
      </c>
      <c r="V233" s="152">
        <f t="shared" si="10"/>
        <v>3477159</v>
      </c>
      <c r="W233" s="152">
        <f t="shared" si="11"/>
        <v>34771590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277743</v>
      </c>
      <c r="I234" s="22">
        <f>INDEX(Data[],MATCH($A234,Data[Dist],0),MATCH(I$5,Data[#Headers],0))</f>
        <v>366777</v>
      </c>
      <c r="K234" s="69">
        <f>INDEX('Payment Total'!$A$7:$H$333,MATCH('Payment by Source'!$A234,'Payment Total'!$A$7:$A$333,0),3)-I234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2777435</v>
      </c>
      <c r="V234" s="152">
        <f t="shared" si="10"/>
        <v>277744</v>
      </c>
      <c r="W234" s="152">
        <f t="shared" si="11"/>
        <v>2777440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67892</v>
      </c>
      <c r="I235" s="22">
        <f>INDEX(Data[],MATCH($A235,Data[Dist],0),MATCH(I$5,Data[#Headers],0))</f>
        <v>94101</v>
      </c>
      <c r="K235" s="69">
        <f>INDEX('Payment Total'!$A$7:$H$333,MATCH('Payment by Source'!$A235,'Payment Total'!$A$7:$A$333,0),3)-I235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678916</v>
      </c>
      <c r="V235" s="152">
        <f t="shared" si="10"/>
        <v>67892</v>
      </c>
      <c r="W235" s="152">
        <f t="shared" si="11"/>
        <v>678920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101108</v>
      </c>
      <c r="I236" s="22">
        <f>INDEX(Data[],MATCH($A236,Data[Dist],0),MATCH(I$5,Data[#Headers],0))</f>
        <v>176848</v>
      </c>
      <c r="K236" s="69">
        <f>INDEX('Payment Total'!$A$7:$H$333,MATCH('Payment by Source'!$A236,'Payment Total'!$A$7:$A$333,0),3)-I236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1011083</v>
      </c>
      <c r="V236" s="152">
        <f t="shared" si="10"/>
        <v>101108</v>
      </c>
      <c r="W236" s="152">
        <f t="shared" si="11"/>
        <v>1011080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261280</v>
      </c>
      <c r="I237" s="22">
        <f>INDEX(Data[],MATCH($A237,Data[Dist],0),MATCH(I$5,Data[#Headers],0))</f>
        <v>339629</v>
      </c>
      <c r="K237" s="69">
        <f>INDEX('Payment Total'!$A$7:$H$333,MATCH('Payment by Source'!$A237,'Payment Total'!$A$7:$A$333,0),3)-I237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2612806</v>
      </c>
      <c r="V237" s="152">
        <f t="shared" si="10"/>
        <v>261281</v>
      </c>
      <c r="W237" s="152">
        <f t="shared" si="11"/>
        <v>2612810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1043776</v>
      </c>
      <c r="I238" s="22">
        <f>INDEX(Data[],MATCH($A238,Data[Dist],0),MATCH(I$5,Data[#Headers],0))</f>
        <v>1328935</v>
      </c>
      <c r="K238" s="69">
        <f>INDEX('Payment Total'!$A$7:$H$333,MATCH('Payment by Source'!$A238,'Payment Total'!$A$7:$A$333,0),3)-I238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10437764</v>
      </c>
      <c r="V238" s="152">
        <f t="shared" si="10"/>
        <v>1043776</v>
      </c>
      <c r="W238" s="152">
        <f t="shared" si="11"/>
        <v>10437760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1268215</v>
      </c>
      <c r="I239" s="22">
        <f>INDEX(Data[],MATCH($A239,Data[Dist],0),MATCH(I$5,Data[#Headers],0))</f>
        <v>1518339</v>
      </c>
      <c r="K239" s="69">
        <f>INDEX('Payment Total'!$A$7:$H$333,MATCH('Payment by Source'!$A239,'Payment Total'!$A$7:$A$333,0),3)-I239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12682156</v>
      </c>
      <c r="V239" s="152">
        <f t="shared" si="10"/>
        <v>1268216</v>
      </c>
      <c r="W239" s="152">
        <f t="shared" si="11"/>
        <v>12682160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2805509</v>
      </c>
      <c r="I240" s="22">
        <f>INDEX(Data[],MATCH($A240,Data[Dist],0),MATCH(I$5,Data[#Headers],0))</f>
        <v>3462873</v>
      </c>
      <c r="K240" s="69">
        <f>INDEX('Payment Total'!$A$7:$H$333,MATCH('Payment by Source'!$A240,'Payment Total'!$A$7:$A$333,0),3)-I240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28055085</v>
      </c>
      <c r="V240" s="152">
        <f t="shared" si="10"/>
        <v>2805509</v>
      </c>
      <c r="W240" s="152">
        <f t="shared" si="11"/>
        <v>28055090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414789</v>
      </c>
      <c r="I241" s="22">
        <f>INDEX(Data[],MATCH($A241,Data[Dist],0),MATCH(I$5,Data[#Headers],0))</f>
        <v>510088</v>
      </c>
      <c r="K241" s="69">
        <f>INDEX('Payment Total'!$A$7:$H$333,MATCH('Payment by Source'!$A241,'Payment Total'!$A$7:$A$333,0),3)-I241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4147901</v>
      </c>
      <c r="V241" s="152">
        <f t="shared" si="10"/>
        <v>414790</v>
      </c>
      <c r="W241" s="152">
        <f t="shared" si="11"/>
        <v>4147900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161815</v>
      </c>
      <c r="I242" s="22">
        <f>INDEX(Data[],MATCH($A242,Data[Dist],0),MATCH(I$5,Data[#Headers],0))</f>
        <v>260625</v>
      </c>
      <c r="K242" s="69">
        <f>INDEX('Payment Total'!$A$7:$H$333,MATCH('Payment by Source'!$A242,'Payment Total'!$A$7:$A$333,0),3)-I242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1618167</v>
      </c>
      <c r="V242" s="152">
        <f t="shared" si="10"/>
        <v>161817</v>
      </c>
      <c r="W242" s="152">
        <f t="shared" si="11"/>
        <v>1618170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446542</v>
      </c>
      <c r="I243" s="22">
        <f>INDEX(Data[],MATCH($A243,Data[Dist],0),MATCH(I$5,Data[#Headers],0))</f>
        <v>538983</v>
      </c>
      <c r="K243" s="69">
        <f>INDEX('Payment Total'!$A$7:$H$333,MATCH('Payment by Source'!$A243,'Payment Total'!$A$7:$A$333,0),3)-I243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4465423</v>
      </c>
      <c r="V243" s="152">
        <f t="shared" si="10"/>
        <v>446542</v>
      </c>
      <c r="W243" s="152">
        <f t="shared" si="11"/>
        <v>4465420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566594</v>
      </c>
      <c r="I244" s="22">
        <f>INDEX(Data[],MATCH($A244,Data[Dist],0),MATCH(I$5,Data[#Headers],0))</f>
        <v>701720</v>
      </c>
      <c r="K244" s="69">
        <f>INDEX('Payment Total'!$A$7:$H$333,MATCH('Payment by Source'!$A244,'Payment Total'!$A$7:$A$333,0),3)-I244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5665946</v>
      </c>
      <c r="V244" s="152">
        <f t="shared" si="10"/>
        <v>566595</v>
      </c>
      <c r="W244" s="152">
        <f t="shared" si="11"/>
        <v>5665950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183503</v>
      </c>
      <c r="I245" s="22">
        <f>INDEX(Data[],MATCH($A245,Data[Dist],0),MATCH(I$5,Data[#Headers],0))</f>
        <v>262287</v>
      </c>
      <c r="K245" s="69">
        <f>INDEX('Payment Total'!$A$7:$H$333,MATCH('Payment by Source'!$A245,'Payment Total'!$A$7:$A$333,0),3)-I245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1835020</v>
      </c>
      <c r="V245" s="152">
        <f t="shared" si="10"/>
        <v>183502</v>
      </c>
      <c r="W245" s="152">
        <f t="shared" si="11"/>
        <v>1835020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610534</v>
      </c>
      <c r="I246" s="22">
        <f>INDEX(Data[],MATCH($A246,Data[Dist],0),MATCH(I$5,Data[#Headers],0))</f>
        <v>760333</v>
      </c>
      <c r="K246" s="69">
        <f>INDEX('Payment Total'!$A$7:$H$333,MATCH('Payment by Source'!$A246,'Payment Total'!$A$7:$A$333,0),3)-I246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6105355</v>
      </c>
      <c r="V246" s="152">
        <f t="shared" si="10"/>
        <v>610536</v>
      </c>
      <c r="W246" s="152">
        <f t="shared" si="11"/>
        <v>6105360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97518</v>
      </c>
      <c r="I247" s="22">
        <f>INDEX(Data[],MATCH($A247,Data[Dist],0),MATCH(I$5,Data[#Headers],0))</f>
        <v>140663</v>
      </c>
      <c r="K247" s="69">
        <f>INDEX('Payment Total'!$A$7:$H$333,MATCH('Payment by Source'!$A247,'Payment Total'!$A$7:$A$333,0),3)-I247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975177</v>
      </c>
      <c r="V247" s="152">
        <f t="shared" si="10"/>
        <v>97518</v>
      </c>
      <c r="W247" s="152">
        <f t="shared" si="11"/>
        <v>975180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92044</v>
      </c>
      <c r="I248" s="22">
        <f>INDEX(Data[],MATCH($A248,Data[Dist],0),MATCH(I$5,Data[#Headers],0))</f>
        <v>148331</v>
      </c>
      <c r="K248" s="69">
        <f>INDEX('Payment Total'!$A$7:$H$333,MATCH('Payment by Source'!$A248,'Payment Total'!$A$7:$A$333,0),3)-I248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920444</v>
      </c>
      <c r="V248" s="152">
        <f t="shared" si="10"/>
        <v>92044</v>
      </c>
      <c r="W248" s="152">
        <f t="shared" si="11"/>
        <v>920440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470139</v>
      </c>
      <c r="I249" s="22">
        <f>INDEX(Data[],MATCH($A249,Data[Dist],0),MATCH(I$5,Data[#Headers],0))</f>
        <v>595876</v>
      </c>
      <c r="K249" s="69">
        <f>INDEX('Payment Total'!$A$7:$H$333,MATCH('Payment by Source'!$A249,'Payment Total'!$A$7:$A$333,0),3)-I249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4701392</v>
      </c>
      <c r="V249" s="152">
        <f t="shared" si="10"/>
        <v>470139</v>
      </c>
      <c r="W249" s="152">
        <f t="shared" si="11"/>
        <v>4701390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513277</v>
      </c>
      <c r="I250" s="22">
        <f>INDEX(Data[],MATCH($A250,Data[Dist],0),MATCH(I$5,Data[#Headers],0))</f>
        <v>647874</v>
      </c>
      <c r="K250" s="69">
        <f>INDEX('Payment Total'!$A$7:$H$333,MATCH('Payment by Source'!$A250,'Payment Total'!$A$7:$A$333,0),3)-I250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5132768</v>
      </c>
      <c r="V250" s="152">
        <f t="shared" si="10"/>
        <v>513277</v>
      </c>
      <c r="W250" s="152">
        <f t="shared" si="11"/>
        <v>5132770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184584</v>
      </c>
      <c r="I251" s="22">
        <f>INDEX(Data[],MATCH($A251,Data[Dist],0),MATCH(I$5,Data[#Headers],0))</f>
        <v>241921</v>
      </c>
      <c r="K251" s="69">
        <f>INDEX('Payment Total'!$A$7:$H$333,MATCH('Payment by Source'!$A251,'Payment Total'!$A$7:$A$333,0),3)-I251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1845851</v>
      </c>
      <c r="V251" s="152">
        <f t="shared" si="10"/>
        <v>184585</v>
      </c>
      <c r="W251" s="152">
        <f t="shared" si="11"/>
        <v>1845850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97039</v>
      </c>
      <c r="I252" s="22">
        <f>INDEX(Data[],MATCH($A252,Data[Dist],0),MATCH(I$5,Data[#Headers],0))</f>
        <v>125564</v>
      </c>
      <c r="K252" s="69">
        <f>INDEX('Payment Total'!$A$7:$H$333,MATCH('Payment by Source'!$A252,'Payment Total'!$A$7:$A$333,0),3)-I252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970398</v>
      </c>
      <c r="V252" s="152">
        <f t="shared" si="10"/>
        <v>97040</v>
      </c>
      <c r="W252" s="152">
        <f t="shared" si="11"/>
        <v>970400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223884</v>
      </c>
      <c r="I253" s="22">
        <f>INDEX(Data[],MATCH($A253,Data[Dist],0),MATCH(I$5,Data[#Headers],0))</f>
        <v>300726</v>
      </c>
      <c r="K253" s="69">
        <f>INDEX('Payment Total'!$A$7:$H$333,MATCH('Payment by Source'!$A253,'Payment Total'!$A$7:$A$333,0),3)-I253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2238839</v>
      </c>
      <c r="V253" s="152">
        <f t="shared" si="10"/>
        <v>223884</v>
      </c>
      <c r="W253" s="152">
        <f t="shared" si="11"/>
        <v>2238840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184445</v>
      </c>
      <c r="I254" s="22">
        <f>INDEX(Data[],MATCH($A254,Data[Dist],0),MATCH(I$5,Data[#Headers],0))</f>
        <v>334256</v>
      </c>
      <c r="K254" s="69">
        <f>INDEX('Payment Total'!$A$7:$H$333,MATCH('Payment by Source'!$A254,'Payment Total'!$A$7:$A$333,0),3)-I254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1844462</v>
      </c>
      <c r="V254" s="152">
        <f t="shared" si="10"/>
        <v>184446</v>
      </c>
      <c r="W254" s="152">
        <f t="shared" si="11"/>
        <v>1844460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151580</v>
      </c>
      <c r="I255" s="22">
        <f>INDEX(Data[],MATCH($A255,Data[Dist],0),MATCH(I$5,Data[#Headers],0))</f>
        <v>204189</v>
      </c>
      <c r="K255" s="69">
        <f>INDEX('Payment Total'!$A$7:$H$333,MATCH('Payment by Source'!$A255,'Payment Total'!$A$7:$A$333,0),3)-I255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1515796</v>
      </c>
      <c r="V255" s="152">
        <f t="shared" si="10"/>
        <v>151580</v>
      </c>
      <c r="W255" s="152">
        <f t="shared" si="11"/>
        <v>1515800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74532</v>
      </c>
      <c r="I256" s="22">
        <f>INDEX(Data[],MATCH($A256,Data[Dist],0),MATCH(I$5,Data[#Headers],0))</f>
        <v>102842</v>
      </c>
      <c r="K256" s="69">
        <f>INDEX('Payment Total'!$A$7:$H$333,MATCH('Payment by Source'!$A256,'Payment Total'!$A$7:$A$333,0),3)-I256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745322</v>
      </c>
      <c r="V256" s="152">
        <f t="shared" si="10"/>
        <v>74532</v>
      </c>
      <c r="W256" s="152">
        <f t="shared" si="11"/>
        <v>745320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650815</v>
      </c>
      <c r="I257" s="22">
        <f>INDEX(Data[],MATCH($A257,Data[Dist],0),MATCH(I$5,Data[#Headers],0))</f>
        <v>839218</v>
      </c>
      <c r="K257" s="69">
        <f>INDEX('Payment Total'!$A$7:$H$333,MATCH('Payment by Source'!$A257,'Payment Total'!$A$7:$A$333,0),3)-I257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6508148</v>
      </c>
      <c r="V257" s="152">
        <f t="shared" si="10"/>
        <v>650815</v>
      </c>
      <c r="W257" s="152">
        <f t="shared" si="11"/>
        <v>6508150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123020</v>
      </c>
      <c r="I258" s="22">
        <f>INDEX(Data[],MATCH($A258,Data[Dist],0),MATCH(I$5,Data[#Headers],0))</f>
        <v>160586</v>
      </c>
      <c r="K258" s="69">
        <f>INDEX('Payment Total'!$A$7:$H$333,MATCH('Payment by Source'!$A258,'Payment Total'!$A$7:$A$333,0),3)-I258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1230211</v>
      </c>
      <c r="V258" s="152">
        <f t="shared" si="10"/>
        <v>123021</v>
      </c>
      <c r="W258" s="152">
        <f t="shared" si="11"/>
        <v>1230210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341464</v>
      </c>
      <c r="I259" s="22">
        <f>INDEX(Data[],MATCH($A259,Data[Dist],0),MATCH(I$5,Data[#Headers],0))</f>
        <v>448827</v>
      </c>
      <c r="K259" s="69">
        <f>INDEX('Payment Total'!$A$7:$H$333,MATCH('Payment by Source'!$A259,'Payment Total'!$A$7:$A$333,0),3)-I259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3414639</v>
      </c>
      <c r="V259" s="152">
        <f t="shared" si="10"/>
        <v>341464</v>
      </c>
      <c r="W259" s="152">
        <f t="shared" si="11"/>
        <v>3414640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623822</v>
      </c>
      <c r="I260" s="22">
        <f>INDEX(Data[],MATCH($A260,Data[Dist],0),MATCH(I$5,Data[#Headers],0))</f>
        <v>774844</v>
      </c>
      <c r="K260" s="69">
        <f>INDEX('Payment Total'!$A$7:$H$333,MATCH('Payment by Source'!$A260,'Payment Total'!$A$7:$A$333,0),3)-I260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6238213</v>
      </c>
      <c r="V260" s="152">
        <f t="shared" si="10"/>
        <v>623821</v>
      </c>
      <c r="W260" s="152">
        <f t="shared" si="11"/>
        <v>6238210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562986</v>
      </c>
      <c r="I261" s="22">
        <f>INDEX(Data[],MATCH($A261,Data[Dist],0),MATCH(I$5,Data[#Headers],0))</f>
        <v>705465</v>
      </c>
      <c r="K261" s="69">
        <f>INDEX('Payment Total'!$A$7:$H$333,MATCH('Payment by Source'!$A261,'Payment Total'!$A$7:$A$333,0),3)-I261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5629867</v>
      </c>
      <c r="V261" s="152">
        <f t="shared" si="10"/>
        <v>562987</v>
      </c>
      <c r="W261" s="152">
        <f t="shared" si="11"/>
        <v>5629870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351087</v>
      </c>
      <c r="I262" s="22">
        <f>INDEX(Data[],MATCH($A262,Data[Dist],0),MATCH(I$5,Data[#Headers],0))</f>
        <v>445761</v>
      </c>
      <c r="K262" s="69">
        <f>INDEX('Payment Total'!$A$7:$H$333,MATCH('Payment by Source'!$A262,'Payment Total'!$A$7:$A$333,0),3)-I262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3510875</v>
      </c>
      <c r="V262" s="152">
        <f t="shared" si="10"/>
        <v>351088</v>
      </c>
      <c r="W262" s="152">
        <f t="shared" si="11"/>
        <v>3510880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192256</v>
      </c>
      <c r="I263" s="22">
        <f>INDEX(Data[],MATCH($A263,Data[Dist],0),MATCH(I$5,Data[#Headers],0))</f>
        <v>247438</v>
      </c>
      <c r="K263" s="69">
        <f>INDEX('Payment Total'!$A$7:$H$333,MATCH('Payment by Source'!$A263,'Payment Total'!$A$7:$A$333,0),3)-I263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1922561</v>
      </c>
      <c r="V263" s="152">
        <f t="shared" ref="V263:V326" si="13">ROUND(U263/10,0)</f>
        <v>192256</v>
      </c>
      <c r="W263" s="152">
        <f t="shared" ref="W263:W326" si="14">V263*10</f>
        <v>1922560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299363</v>
      </c>
      <c r="I264" s="22">
        <f>INDEX(Data[],MATCH($A264,Data[Dist],0),MATCH(I$5,Data[#Headers],0))</f>
        <v>373373</v>
      </c>
      <c r="K264" s="69">
        <f>INDEX('Payment Total'!$A$7:$H$333,MATCH('Payment by Source'!$A264,'Payment Total'!$A$7:$A$333,0),3)-I264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2993634</v>
      </c>
      <c r="V264" s="152">
        <f t="shared" si="13"/>
        <v>299363</v>
      </c>
      <c r="W264" s="152">
        <f t="shared" si="14"/>
        <v>2993630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818915</v>
      </c>
      <c r="I265" s="22">
        <f>INDEX(Data[],MATCH($A265,Data[Dist],0),MATCH(I$5,Data[#Headers],0))</f>
        <v>1043419</v>
      </c>
      <c r="K265" s="69">
        <f>INDEX('Payment Total'!$A$7:$H$333,MATCH('Payment by Source'!$A265,'Payment Total'!$A$7:$A$333,0),3)-I265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8189154</v>
      </c>
      <c r="V265" s="152">
        <f t="shared" si="13"/>
        <v>818915</v>
      </c>
      <c r="W265" s="152">
        <f t="shared" si="14"/>
        <v>8189150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10674926</v>
      </c>
      <c r="I266" s="22">
        <f>INDEX(Data[],MATCH($A266,Data[Dist],0),MATCH(I$5,Data[#Headers],0))</f>
        <v>12615709</v>
      </c>
      <c r="K266" s="69">
        <f>INDEX('Payment Total'!$A$7:$H$333,MATCH('Payment by Source'!$A266,'Payment Total'!$A$7:$A$333,0),3)-I266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106749263</v>
      </c>
      <c r="V266" s="152">
        <f t="shared" si="13"/>
        <v>10674926</v>
      </c>
      <c r="W266" s="152">
        <f t="shared" si="14"/>
        <v>106749260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181859</v>
      </c>
      <c r="I267" s="22">
        <f>INDEX(Data[],MATCH($A267,Data[Dist],0),MATCH(I$5,Data[#Headers],0))</f>
        <v>248706</v>
      </c>
      <c r="K267" s="69">
        <f>INDEX('Payment Total'!$A$7:$H$333,MATCH('Payment by Source'!$A267,'Payment Total'!$A$7:$A$333,0),3)-I267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1818598</v>
      </c>
      <c r="V267" s="152">
        <f t="shared" si="13"/>
        <v>181860</v>
      </c>
      <c r="W267" s="152">
        <f t="shared" si="14"/>
        <v>1818600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348956</v>
      </c>
      <c r="I268" s="22">
        <f>INDEX(Data[],MATCH($A268,Data[Dist],0),MATCH(I$5,Data[#Headers],0))</f>
        <v>475938</v>
      </c>
      <c r="K268" s="69">
        <f>INDEX('Payment Total'!$A$7:$H$333,MATCH('Payment by Source'!$A268,'Payment Total'!$A$7:$A$333,0),3)-I268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3489561</v>
      </c>
      <c r="V268" s="152">
        <f t="shared" si="13"/>
        <v>348956</v>
      </c>
      <c r="W268" s="152">
        <f t="shared" si="14"/>
        <v>3489560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714761</v>
      </c>
      <c r="I269" s="22">
        <f>INDEX(Data[],MATCH($A269,Data[Dist],0),MATCH(I$5,Data[#Headers],0))</f>
        <v>889600</v>
      </c>
      <c r="K269" s="69">
        <f>INDEX('Payment Total'!$A$7:$H$333,MATCH('Payment by Source'!$A269,'Payment Total'!$A$7:$A$333,0),3)-I269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7147614</v>
      </c>
      <c r="V269" s="152">
        <f t="shared" si="13"/>
        <v>714761</v>
      </c>
      <c r="W269" s="152">
        <f t="shared" si="14"/>
        <v>7147610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324501</v>
      </c>
      <c r="I270" s="22">
        <f>INDEX(Data[],MATCH($A270,Data[Dist],0),MATCH(I$5,Data[#Headers],0))</f>
        <v>391785</v>
      </c>
      <c r="K270" s="69">
        <f>INDEX('Payment Total'!$A$7:$H$333,MATCH('Payment by Source'!$A270,'Payment Total'!$A$7:$A$333,0),3)-I270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3245008</v>
      </c>
      <c r="V270" s="152">
        <f t="shared" si="13"/>
        <v>324501</v>
      </c>
      <c r="W270" s="152">
        <f t="shared" si="14"/>
        <v>3245010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265715</v>
      </c>
      <c r="I271" s="22">
        <f>INDEX(Data[],MATCH($A271,Data[Dist],0),MATCH(I$5,Data[#Headers],0))</f>
        <v>355325</v>
      </c>
      <c r="K271" s="69">
        <f>INDEX('Payment Total'!$A$7:$H$333,MATCH('Payment by Source'!$A271,'Payment Total'!$A$7:$A$333,0),3)-I271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2657146</v>
      </c>
      <c r="V271" s="152">
        <f t="shared" si="13"/>
        <v>265715</v>
      </c>
      <c r="W271" s="152">
        <f t="shared" si="14"/>
        <v>2657150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215081</v>
      </c>
      <c r="I272" s="22">
        <f>INDEX(Data[],MATCH($A272,Data[Dist],0),MATCH(I$5,Data[#Headers],0))</f>
        <v>287309</v>
      </c>
      <c r="K272" s="69">
        <f>INDEX('Payment Total'!$A$7:$H$333,MATCH('Payment by Source'!$A272,'Payment Total'!$A$7:$A$333,0),3)-I272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2150810</v>
      </c>
      <c r="V272" s="152">
        <f t="shared" si="13"/>
        <v>215081</v>
      </c>
      <c r="W272" s="152">
        <f t="shared" si="14"/>
        <v>2150810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103543</v>
      </c>
      <c r="I273" s="22">
        <f>INDEX(Data[],MATCH($A273,Data[Dist],0),MATCH(I$5,Data[#Headers],0))</f>
        <v>131041</v>
      </c>
      <c r="K273" s="69">
        <f>INDEX('Payment Total'!$A$7:$H$333,MATCH('Payment by Source'!$A273,'Payment Total'!$A$7:$A$333,0),3)-I273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1035428</v>
      </c>
      <c r="V273" s="152">
        <f t="shared" si="13"/>
        <v>103543</v>
      </c>
      <c r="W273" s="152">
        <f t="shared" si="14"/>
        <v>1035430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964719</v>
      </c>
      <c r="I274" s="22">
        <f>INDEX(Data[],MATCH($A274,Data[Dist],0),MATCH(I$5,Data[#Headers],0))</f>
        <v>1166011</v>
      </c>
      <c r="K274" s="69">
        <f>INDEX('Payment Total'!$A$7:$H$333,MATCH('Payment by Source'!$A274,'Payment Total'!$A$7:$A$333,0),3)-I274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9647172</v>
      </c>
      <c r="V274" s="152">
        <f t="shared" si="13"/>
        <v>964717</v>
      </c>
      <c r="W274" s="152">
        <f t="shared" si="14"/>
        <v>9647170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264858</v>
      </c>
      <c r="I275" s="22">
        <f>INDEX(Data[],MATCH($A275,Data[Dist],0),MATCH(I$5,Data[#Headers],0))</f>
        <v>344859</v>
      </c>
      <c r="K275" s="69">
        <f>INDEX('Payment Total'!$A$7:$H$333,MATCH('Payment by Source'!$A275,'Payment Total'!$A$7:$A$333,0),3)-I275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2648587</v>
      </c>
      <c r="V275" s="152">
        <f t="shared" si="13"/>
        <v>264859</v>
      </c>
      <c r="W275" s="152">
        <f t="shared" si="14"/>
        <v>2648590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4222047</v>
      </c>
      <c r="I276" s="22">
        <f>INDEX(Data[],MATCH($A276,Data[Dist],0),MATCH(I$5,Data[#Headers],0))</f>
        <v>5099050</v>
      </c>
      <c r="K276" s="69">
        <f>INDEX('Payment Total'!$A$7:$H$333,MATCH('Payment by Source'!$A276,'Payment Total'!$A$7:$A$333,0),3)-I276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42220467</v>
      </c>
      <c r="V276" s="152">
        <f t="shared" si="13"/>
        <v>4222047</v>
      </c>
      <c r="W276" s="152">
        <f t="shared" si="14"/>
        <v>42220470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1198366</v>
      </c>
      <c r="I277" s="22">
        <f>INDEX(Data[],MATCH($A277,Data[Dist],0),MATCH(I$5,Data[#Headers],0))</f>
        <v>1486563</v>
      </c>
      <c r="K277" s="69">
        <f>INDEX('Payment Total'!$A$7:$H$333,MATCH('Payment by Source'!$A277,'Payment Total'!$A$7:$A$333,0),3)-I277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11983665</v>
      </c>
      <c r="V277" s="152">
        <f t="shared" si="13"/>
        <v>1198367</v>
      </c>
      <c r="W277" s="152">
        <f t="shared" si="14"/>
        <v>11983670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113330</v>
      </c>
      <c r="I278" s="22">
        <f>INDEX(Data[],MATCH($A278,Data[Dist],0),MATCH(I$5,Data[#Headers],0))</f>
        <v>269592</v>
      </c>
      <c r="K278" s="69">
        <f>INDEX('Payment Total'!$A$7:$H$333,MATCH('Payment by Source'!$A278,'Payment Total'!$A$7:$A$333,0),3)-I278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1133295</v>
      </c>
      <c r="V278" s="152">
        <f t="shared" si="13"/>
        <v>113330</v>
      </c>
      <c r="W278" s="152">
        <f t="shared" si="14"/>
        <v>1133300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215383</v>
      </c>
      <c r="I279" s="22">
        <f>INDEX(Data[],MATCH($A279,Data[Dist],0),MATCH(I$5,Data[#Headers],0))</f>
        <v>273344</v>
      </c>
      <c r="K279" s="69">
        <f>INDEX('Payment Total'!$A$7:$H$333,MATCH('Payment by Source'!$A279,'Payment Total'!$A$7:$A$333,0),3)-I279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2153828</v>
      </c>
      <c r="V279" s="152">
        <f t="shared" si="13"/>
        <v>215383</v>
      </c>
      <c r="W279" s="152">
        <f t="shared" si="14"/>
        <v>2153830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115876</v>
      </c>
      <c r="I280" s="22">
        <f>INDEX(Data[],MATCH($A280,Data[Dist],0),MATCH(I$5,Data[#Headers],0))</f>
        <v>145319</v>
      </c>
      <c r="K280" s="69">
        <f>INDEX('Payment Total'!$A$7:$H$333,MATCH('Payment by Source'!$A280,'Payment Total'!$A$7:$A$333,0),3)-I280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1158769</v>
      </c>
      <c r="V280" s="152">
        <f t="shared" si="13"/>
        <v>115877</v>
      </c>
      <c r="W280" s="152">
        <f t="shared" si="14"/>
        <v>1158770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325842</v>
      </c>
      <c r="I281" s="22">
        <f>INDEX(Data[],MATCH($A281,Data[Dist],0),MATCH(I$5,Data[#Headers],0))</f>
        <v>410867</v>
      </c>
      <c r="K281" s="69">
        <f>INDEX('Payment Total'!$A$7:$H$333,MATCH('Payment by Source'!$A281,'Payment Total'!$A$7:$A$333,0),3)-I281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3258436</v>
      </c>
      <c r="V281" s="152">
        <f t="shared" si="13"/>
        <v>325844</v>
      </c>
      <c r="W281" s="152">
        <f t="shared" si="14"/>
        <v>3258440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1834299</v>
      </c>
      <c r="I282" s="22">
        <f>INDEX(Data[],MATCH($A282,Data[Dist],0),MATCH(I$5,Data[#Headers],0))</f>
        <v>2186486</v>
      </c>
      <c r="K282" s="69">
        <f>INDEX('Payment Total'!$A$7:$H$333,MATCH('Payment by Source'!$A282,'Payment Total'!$A$7:$A$333,0),3)-I282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18342994</v>
      </c>
      <c r="V282" s="152">
        <f t="shared" si="13"/>
        <v>1834299</v>
      </c>
      <c r="W282" s="152">
        <f t="shared" si="14"/>
        <v>18342990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60851</v>
      </c>
      <c r="I283" s="22">
        <f>INDEX(Data[],MATCH($A283,Data[Dist],0),MATCH(I$5,Data[#Headers],0))</f>
        <v>79209</v>
      </c>
      <c r="K283" s="69">
        <f>INDEX('Payment Total'!$A$7:$H$333,MATCH('Payment by Source'!$A283,'Payment Total'!$A$7:$A$333,0),3)-I283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608519</v>
      </c>
      <c r="V283" s="152">
        <f t="shared" si="13"/>
        <v>60852</v>
      </c>
      <c r="W283" s="152">
        <f t="shared" si="14"/>
        <v>608520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413287</v>
      </c>
      <c r="I284" s="22">
        <f>INDEX(Data[],MATCH($A284,Data[Dist],0),MATCH(I$5,Data[#Headers],0))</f>
        <v>534962</v>
      </c>
      <c r="K284" s="69">
        <f>INDEX('Payment Total'!$A$7:$H$333,MATCH('Payment by Source'!$A284,'Payment Total'!$A$7:$A$333,0),3)-I284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4132871</v>
      </c>
      <c r="V284" s="152">
        <f t="shared" si="13"/>
        <v>413287</v>
      </c>
      <c r="W284" s="152">
        <f t="shared" si="14"/>
        <v>4132870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401212</v>
      </c>
      <c r="I285" s="22">
        <f>INDEX(Data[],MATCH($A285,Data[Dist],0),MATCH(I$5,Data[#Headers],0))</f>
        <v>506593</v>
      </c>
      <c r="K285" s="69">
        <f>INDEX('Payment Total'!$A$7:$H$333,MATCH('Payment by Source'!$A285,'Payment Total'!$A$7:$A$333,0),3)-I285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4012124</v>
      </c>
      <c r="V285" s="152">
        <f t="shared" si="13"/>
        <v>401212</v>
      </c>
      <c r="W285" s="152">
        <f t="shared" si="14"/>
        <v>4012120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461828</v>
      </c>
      <c r="I286" s="22">
        <f>INDEX(Data[],MATCH($A286,Data[Dist],0),MATCH(I$5,Data[#Headers],0))</f>
        <v>572980</v>
      </c>
      <c r="K286" s="69">
        <f>INDEX('Payment Total'!$A$7:$H$333,MATCH('Payment by Source'!$A286,'Payment Total'!$A$7:$A$333,0),3)-I286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4618287</v>
      </c>
      <c r="V286" s="152">
        <f t="shared" si="13"/>
        <v>461829</v>
      </c>
      <c r="W286" s="152">
        <f t="shared" si="14"/>
        <v>4618290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277577</v>
      </c>
      <c r="I287" s="22">
        <f>INDEX(Data[],MATCH($A287,Data[Dist],0),MATCH(I$5,Data[#Headers],0))</f>
        <v>344968</v>
      </c>
      <c r="K287" s="69">
        <f>INDEX('Payment Total'!$A$7:$H$333,MATCH('Payment by Source'!$A287,'Payment Total'!$A$7:$A$333,0),3)-I287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2775772</v>
      </c>
      <c r="V287" s="152">
        <f t="shared" si="13"/>
        <v>277577</v>
      </c>
      <c r="W287" s="152">
        <f t="shared" si="14"/>
        <v>2775770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358719</v>
      </c>
      <c r="I288" s="22">
        <f>INDEX(Data[],MATCH($A288,Data[Dist],0),MATCH(I$5,Data[#Headers],0))</f>
        <v>451020</v>
      </c>
      <c r="K288" s="69">
        <f>INDEX('Payment Total'!$A$7:$H$333,MATCH('Payment by Source'!$A288,'Payment Total'!$A$7:$A$333,0),3)-I288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3587203</v>
      </c>
      <c r="V288" s="152">
        <f t="shared" si="13"/>
        <v>358720</v>
      </c>
      <c r="W288" s="152">
        <f t="shared" si="14"/>
        <v>3587200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143079</v>
      </c>
      <c r="I289" s="22">
        <f>INDEX(Data[],MATCH($A289,Data[Dist],0),MATCH(I$5,Data[#Headers],0))</f>
        <v>180485</v>
      </c>
      <c r="K289" s="69">
        <f>INDEX('Payment Total'!$A$7:$H$333,MATCH('Payment by Source'!$A289,'Payment Total'!$A$7:$A$333,0),3)-I289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1430787</v>
      </c>
      <c r="V289" s="152">
        <f t="shared" si="13"/>
        <v>143079</v>
      </c>
      <c r="W289" s="152">
        <f t="shared" si="14"/>
        <v>1430790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224645</v>
      </c>
      <c r="I290" s="22">
        <f>INDEX(Data[],MATCH($A290,Data[Dist],0),MATCH(I$5,Data[#Headers],0))</f>
        <v>277997</v>
      </c>
      <c r="K290" s="69">
        <f>INDEX('Payment Total'!$A$7:$H$333,MATCH('Payment by Source'!$A290,'Payment Total'!$A$7:$A$333,0),3)-I290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2246455</v>
      </c>
      <c r="V290" s="152">
        <f t="shared" si="13"/>
        <v>224646</v>
      </c>
      <c r="W290" s="152">
        <f t="shared" si="14"/>
        <v>2246460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160029</v>
      </c>
      <c r="I291" s="22">
        <f>INDEX(Data[],MATCH($A291,Data[Dist],0),MATCH(I$5,Data[#Headers],0))</f>
        <v>213022</v>
      </c>
      <c r="K291" s="69">
        <f>INDEX('Payment Total'!$A$7:$H$333,MATCH('Payment by Source'!$A291,'Payment Total'!$A$7:$A$333,0),3)-I291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1600297</v>
      </c>
      <c r="V291" s="152">
        <f t="shared" si="13"/>
        <v>160030</v>
      </c>
      <c r="W291" s="152">
        <f t="shared" si="14"/>
        <v>1600300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196644</v>
      </c>
      <c r="I292" s="22">
        <f>INDEX(Data[],MATCH($A292,Data[Dist],0),MATCH(I$5,Data[#Headers],0))</f>
        <v>241615</v>
      </c>
      <c r="K292" s="69">
        <f>INDEX('Payment Total'!$A$7:$H$333,MATCH('Payment by Source'!$A292,'Payment Total'!$A$7:$A$333,0),3)-I292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1966453</v>
      </c>
      <c r="V292" s="152">
        <f t="shared" si="13"/>
        <v>196645</v>
      </c>
      <c r="W292" s="152">
        <f t="shared" si="14"/>
        <v>1966450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54271</v>
      </c>
      <c r="I293" s="22">
        <f>INDEX(Data[],MATCH($A293,Data[Dist],0),MATCH(I$5,Data[#Headers],0))</f>
        <v>76728</v>
      </c>
      <c r="K293" s="69">
        <f>INDEX('Payment Total'!$A$7:$H$333,MATCH('Payment by Source'!$A293,'Payment Total'!$A$7:$A$333,0),3)-I293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542715</v>
      </c>
      <c r="V293" s="152">
        <f t="shared" si="13"/>
        <v>54272</v>
      </c>
      <c r="W293" s="152">
        <f t="shared" si="14"/>
        <v>542720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398633</v>
      </c>
      <c r="I294" s="22">
        <f>INDEX(Data[],MATCH($A294,Data[Dist],0),MATCH(I$5,Data[#Headers],0))</f>
        <v>500062</v>
      </c>
      <c r="K294" s="69">
        <f>INDEX('Payment Total'!$A$7:$H$333,MATCH('Payment by Source'!$A294,'Payment Total'!$A$7:$A$333,0),3)-I294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3986325</v>
      </c>
      <c r="V294" s="152">
        <f t="shared" si="13"/>
        <v>398633</v>
      </c>
      <c r="W294" s="152">
        <f t="shared" si="14"/>
        <v>3986330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92002</v>
      </c>
      <c r="I295" s="22">
        <f>INDEX(Data[],MATCH($A295,Data[Dist],0),MATCH(I$5,Data[#Headers],0))</f>
        <v>150054</v>
      </c>
      <c r="K295" s="69">
        <f>INDEX('Payment Total'!$A$7:$H$333,MATCH('Payment by Source'!$A295,'Payment Total'!$A$7:$A$333,0),3)-I295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920032</v>
      </c>
      <c r="V295" s="152">
        <f t="shared" si="13"/>
        <v>92003</v>
      </c>
      <c r="W295" s="152">
        <f t="shared" si="14"/>
        <v>920030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1792210</v>
      </c>
      <c r="I296" s="22">
        <f>INDEX(Data[],MATCH($A296,Data[Dist],0),MATCH(I$5,Data[#Headers],0))</f>
        <v>2260695</v>
      </c>
      <c r="K296" s="69">
        <f>INDEX('Payment Total'!$A$7:$H$333,MATCH('Payment by Source'!$A296,'Payment Total'!$A$7:$A$333,0),3)-I296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17922111</v>
      </c>
      <c r="V296" s="152">
        <f t="shared" si="13"/>
        <v>1792211</v>
      </c>
      <c r="W296" s="152">
        <f t="shared" si="14"/>
        <v>17922110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515131</v>
      </c>
      <c r="I297" s="22">
        <f>INDEX(Data[],MATCH($A297,Data[Dist],0),MATCH(I$5,Data[#Headers],0))</f>
        <v>642749</v>
      </c>
      <c r="K297" s="69">
        <f>INDEX('Payment Total'!$A$7:$H$333,MATCH('Payment by Source'!$A297,'Payment Total'!$A$7:$A$333,0),3)-I297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5151317</v>
      </c>
      <c r="V297" s="152">
        <f t="shared" si="13"/>
        <v>515132</v>
      </c>
      <c r="W297" s="152">
        <f t="shared" si="14"/>
        <v>5151320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459807</v>
      </c>
      <c r="I298" s="22">
        <f>INDEX(Data[],MATCH($A298,Data[Dist],0),MATCH(I$5,Data[#Headers],0))</f>
        <v>577832</v>
      </c>
      <c r="K298" s="69">
        <f>INDEX('Payment Total'!$A$7:$H$333,MATCH('Payment by Source'!$A298,'Payment Total'!$A$7:$A$333,0),3)-I298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4598080</v>
      </c>
      <c r="V298" s="152">
        <f t="shared" si="13"/>
        <v>459808</v>
      </c>
      <c r="W298" s="152">
        <f t="shared" si="14"/>
        <v>4598080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134323</v>
      </c>
      <c r="I299" s="22">
        <f>INDEX(Data[],MATCH($A299,Data[Dist],0),MATCH(I$5,Data[#Headers],0))</f>
        <v>172370</v>
      </c>
      <c r="K299" s="69">
        <f>INDEX('Payment Total'!$A$7:$H$333,MATCH('Payment by Source'!$A299,'Payment Total'!$A$7:$A$333,0),3)-I299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1343228</v>
      </c>
      <c r="V299" s="152">
        <f t="shared" si="13"/>
        <v>134323</v>
      </c>
      <c r="W299" s="152">
        <f t="shared" si="14"/>
        <v>1343230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902199</v>
      </c>
      <c r="I300" s="22">
        <f>INDEX(Data[],MATCH($A300,Data[Dist],0),MATCH(I$5,Data[#Headers],0))</f>
        <v>1122127</v>
      </c>
      <c r="K300" s="69">
        <f>INDEX('Payment Total'!$A$7:$H$333,MATCH('Payment by Source'!$A300,'Payment Total'!$A$7:$A$333,0),3)-I300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9021977</v>
      </c>
      <c r="V300" s="152">
        <f t="shared" si="13"/>
        <v>902198</v>
      </c>
      <c r="W300" s="152">
        <f t="shared" si="14"/>
        <v>9021980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283252</v>
      </c>
      <c r="I301" s="22">
        <f>INDEX(Data[],MATCH($A301,Data[Dist],0),MATCH(I$5,Data[#Headers],0))</f>
        <v>355078</v>
      </c>
      <c r="K301" s="69">
        <f>INDEX('Payment Total'!$A$7:$H$333,MATCH('Payment by Source'!$A301,'Payment Total'!$A$7:$A$333,0),3)-I301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2832514</v>
      </c>
      <c r="V301" s="152">
        <f t="shared" si="13"/>
        <v>283251</v>
      </c>
      <c r="W301" s="152">
        <f t="shared" si="14"/>
        <v>2832510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349998</v>
      </c>
      <c r="I302" s="22">
        <f>INDEX(Data[],MATCH($A302,Data[Dist],0),MATCH(I$5,Data[#Headers],0))</f>
        <v>462266</v>
      </c>
      <c r="K302" s="69">
        <f>INDEX('Payment Total'!$A$7:$H$333,MATCH('Payment by Source'!$A302,'Payment Total'!$A$7:$A$333,0),3)-I302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3499982</v>
      </c>
      <c r="V302" s="152">
        <f t="shared" si="13"/>
        <v>349998</v>
      </c>
      <c r="W302" s="152">
        <f t="shared" si="14"/>
        <v>3499980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287015</v>
      </c>
      <c r="I303" s="22">
        <f>INDEX(Data[],MATCH($A303,Data[Dist],0),MATCH(I$5,Data[#Headers],0))</f>
        <v>361303</v>
      </c>
      <c r="K303" s="69">
        <f>INDEX('Payment Total'!$A$7:$H$333,MATCH('Payment by Source'!$A303,'Payment Total'!$A$7:$A$333,0),3)-I303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2870171</v>
      </c>
      <c r="V303" s="152">
        <f t="shared" si="13"/>
        <v>287017</v>
      </c>
      <c r="W303" s="152">
        <f t="shared" si="14"/>
        <v>2870170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371940</v>
      </c>
      <c r="I304" s="22">
        <f>INDEX(Data[],MATCH($A304,Data[Dist],0),MATCH(I$5,Data[#Headers],0))</f>
        <v>465815</v>
      </c>
      <c r="K304" s="69">
        <f>INDEX('Payment Total'!$A$7:$H$333,MATCH('Payment by Source'!$A304,'Payment Total'!$A$7:$A$333,0),3)-I304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3719410</v>
      </c>
      <c r="V304" s="152">
        <f t="shared" si="13"/>
        <v>371941</v>
      </c>
      <c r="W304" s="152">
        <f t="shared" si="14"/>
        <v>3719410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978248</v>
      </c>
      <c r="I305" s="22">
        <f>INDEX(Data[],MATCH($A305,Data[Dist],0),MATCH(I$5,Data[#Headers],0))</f>
        <v>1196999</v>
      </c>
      <c r="K305" s="69">
        <f>INDEX('Payment Total'!$A$7:$H$333,MATCH('Payment by Source'!$A305,'Payment Total'!$A$7:$A$333,0),3)-I305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9782461</v>
      </c>
      <c r="V305" s="152">
        <f t="shared" si="13"/>
        <v>978246</v>
      </c>
      <c r="W305" s="152">
        <f t="shared" si="14"/>
        <v>9782460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7487315</v>
      </c>
      <c r="I306" s="22">
        <f>INDEX(Data[],MATCH($A306,Data[Dist],0),MATCH(I$5,Data[#Headers],0))</f>
        <v>8873660</v>
      </c>
      <c r="K306" s="69">
        <f>INDEX('Payment Total'!$A$7:$H$333,MATCH('Payment by Source'!$A306,'Payment Total'!$A$7:$A$333,0),3)-I306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74873166</v>
      </c>
      <c r="V306" s="152">
        <f t="shared" si="13"/>
        <v>7487317</v>
      </c>
      <c r="W306" s="152">
        <f t="shared" si="14"/>
        <v>74873170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6380315</v>
      </c>
      <c r="I307" s="22">
        <f>INDEX(Data[],MATCH($A307,Data[Dist],0),MATCH(I$5,Data[#Headers],0))</f>
        <v>7749843</v>
      </c>
      <c r="K307" s="69">
        <f>INDEX('Payment Total'!$A$7:$H$333,MATCH('Payment by Source'!$A307,'Payment Total'!$A$7:$A$333,0),3)-I307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63803147</v>
      </c>
      <c r="V307" s="152">
        <f t="shared" si="13"/>
        <v>6380315</v>
      </c>
      <c r="W307" s="152">
        <f t="shared" si="14"/>
        <v>63803150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1182881</v>
      </c>
      <c r="I308" s="22">
        <f>INDEX(Data[],MATCH($A308,Data[Dist],0),MATCH(I$5,Data[#Headers],0))</f>
        <v>1472099</v>
      </c>
      <c r="K308" s="69">
        <f>INDEX('Payment Total'!$A$7:$H$333,MATCH('Payment by Source'!$A308,'Payment Total'!$A$7:$A$333,0),3)-I308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11828807</v>
      </c>
      <c r="V308" s="152">
        <f t="shared" si="13"/>
        <v>1182881</v>
      </c>
      <c r="W308" s="152">
        <f t="shared" si="14"/>
        <v>11828810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279690</v>
      </c>
      <c r="I309" s="22">
        <f>INDEX(Data[],MATCH($A309,Data[Dist],0),MATCH(I$5,Data[#Headers],0))</f>
        <v>364216</v>
      </c>
      <c r="K309" s="69">
        <f>INDEX('Payment Total'!$A$7:$H$333,MATCH('Payment by Source'!$A309,'Payment Total'!$A$7:$A$333,0),3)-I309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2796916</v>
      </c>
      <c r="V309" s="152">
        <f t="shared" si="13"/>
        <v>279692</v>
      </c>
      <c r="W309" s="152">
        <f t="shared" si="14"/>
        <v>2796920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1023615</v>
      </c>
      <c r="I310" s="22">
        <f>INDEX(Data[],MATCH($A310,Data[Dist],0),MATCH(I$5,Data[#Headers],0))</f>
        <v>1268690</v>
      </c>
      <c r="K310" s="69">
        <f>INDEX('Payment Total'!$A$7:$H$333,MATCH('Payment by Source'!$A310,'Payment Total'!$A$7:$A$333,0),3)-I310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10236152</v>
      </c>
      <c r="V310" s="152">
        <f t="shared" si="13"/>
        <v>1023615</v>
      </c>
      <c r="W310" s="152">
        <f t="shared" si="14"/>
        <v>10236150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116439</v>
      </c>
      <c r="I311" s="22">
        <f>INDEX(Data[],MATCH($A311,Data[Dist],0),MATCH(I$5,Data[#Headers],0))</f>
        <v>164727</v>
      </c>
      <c r="K311" s="69">
        <f>INDEX('Payment Total'!$A$7:$H$333,MATCH('Payment by Source'!$A311,'Payment Total'!$A$7:$A$333,0),3)-I311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1164386</v>
      </c>
      <c r="V311" s="152">
        <f t="shared" si="13"/>
        <v>116439</v>
      </c>
      <c r="W311" s="152">
        <f t="shared" si="14"/>
        <v>1164390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348528</v>
      </c>
      <c r="I312" s="22">
        <f>INDEX(Data[],MATCH($A312,Data[Dist],0),MATCH(I$5,Data[#Headers],0))</f>
        <v>450586</v>
      </c>
      <c r="K312" s="69">
        <f>INDEX('Payment Total'!$A$7:$H$333,MATCH('Payment by Source'!$A312,'Payment Total'!$A$7:$A$333,0),3)-I312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3485282</v>
      </c>
      <c r="V312" s="152">
        <f t="shared" si="13"/>
        <v>348528</v>
      </c>
      <c r="W312" s="152">
        <f t="shared" si="14"/>
        <v>3485280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221206</v>
      </c>
      <c r="I313" s="22">
        <f>INDEX(Data[],MATCH($A313,Data[Dist],0),MATCH(I$5,Data[#Headers],0))</f>
        <v>292633</v>
      </c>
      <c r="K313" s="69">
        <f>INDEX('Payment Total'!$A$7:$H$333,MATCH('Payment by Source'!$A313,'Payment Total'!$A$7:$A$333,0),3)-I313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2212065</v>
      </c>
      <c r="V313" s="152">
        <f t="shared" si="13"/>
        <v>221207</v>
      </c>
      <c r="W313" s="152">
        <f t="shared" si="14"/>
        <v>2212070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104362</v>
      </c>
      <c r="I314" s="22">
        <f>INDEX(Data[],MATCH($A314,Data[Dist],0),MATCH(I$5,Data[#Headers],0))</f>
        <v>142097</v>
      </c>
      <c r="K314" s="69">
        <f>INDEX('Payment Total'!$A$7:$H$333,MATCH('Payment by Source'!$A314,'Payment Total'!$A$7:$A$333,0),3)-I314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1043617</v>
      </c>
      <c r="V314" s="152">
        <f t="shared" si="13"/>
        <v>104362</v>
      </c>
      <c r="W314" s="152">
        <f t="shared" si="14"/>
        <v>1043620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702263</v>
      </c>
      <c r="I315" s="22">
        <f>INDEX(Data[],MATCH($A315,Data[Dist],0),MATCH(I$5,Data[#Headers],0))</f>
        <v>883639</v>
      </c>
      <c r="K315" s="69">
        <f>INDEX('Payment Total'!$A$7:$H$333,MATCH('Payment by Source'!$A315,'Payment Total'!$A$7:$A$333,0),3)-I315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7022639</v>
      </c>
      <c r="V315" s="152">
        <f t="shared" si="13"/>
        <v>702264</v>
      </c>
      <c r="W315" s="152">
        <f t="shared" si="14"/>
        <v>7022640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3848256</v>
      </c>
      <c r="I316" s="22">
        <f>INDEX(Data[],MATCH($A316,Data[Dist],0),MATCH(I$5,Data[#Headers],0))</f>
        <v>4961851</v>
      </c>
      <c r="K316" s="69">
        <f>INDEX('Payment Total'!$A$7:$H$333,MATCH('Payment by Source'!$A316,'Payment Total'!$A$7:$A$333,0),3)-I316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38482566</v>
      </c>
      <c r="V316" s="152">
        <f t="shared" si="13"/>
        <v>3848257</v>
      </c>
      <c r="W316" s="152">
        <f t="shared" si="14"/>
        <v>38482570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1506108</v>
      </c>
      <c r="I317" s="22">
        <f>INDEX(Data[],MATCH($A317,Data[Dist],0),MATCH(I$5,Data[#Headers],0))</f>
        <v>1971165</v>
      </c>
      <c r="K317" s="69">
        <f>INDEX('Payment Total'!$A$7:$H$333,MATCH('Payment by Source'!$A317,'Payment Total'!$A$7:$A$333,0),3)-I317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15061087</v>
      </c>
      <c r="V317" s="152">
        <f t="shared" si="13"/>
        <v>1506109</v>
      </c>
      <c r="W317" s="152">
        <f t="shared" si="14"/>
        <v>15061090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141455</v>
      </c>
      <c r="I318" s="22">
        <f>INDEX(Data[],MATCH($A318,Data[Dist],0),MATCH(I$5,Data[#Headers],0))</f>
        <v>187816</v>
      </c>
      <c r="K318" s="69">
        <f>INDEX('Payment Total'!$A$7:$H$333,MATCH('Payment by Source'!$A318,'Payment Total'!$A$7:$A$333,0),3)-I318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1414550</v>
      </c>
      <c r="V318" s="152">
        <f t="shared" si="13"/>
        <v>141455</v>
      </c>
      <c r="W318" s="152">
        <f t="shared" si="14"/>
        <v>1414550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799318</v>
      </c>
      <c r="I319" s="22">
        <f>INDEX(Data[],MATCH($A319,Data[Dist],0),MATCH(I$5,Data[#Headers],0))</f>
        <v>965630</v>
      </c>
      <c r="K319" s="69">
        <f>INDEX('Payment Total'!$A$7:$H$333,MATCH('Payment by Source'!$A319,'Payment Total'!$A$7:$A$333,0),3)-I319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7993183</v>
      </c>
      <c r="V319" s="152">
        <f t="shared" si="13"/>
        <v>799318</v>
      </c>
      <c r="W319" s="152">
        <f t="shared" si="14"/>
        <v>7993180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408449</v>
      </c>
      <c r="I320" s="22">
        <f>INDEX(Data[],MATCH($A320,Data[Dist],0),MATCH(I$5,Data[#Headers],0))</f>
        <v>530489</v>
      </c>
      <c r="K320" s="69">
        <f>INDEX('Payment Total'!$A$7:$H$333,MATCH('Payment by Source'!$A320,'Payment Total'!$A$7:$A$333,0),3)-I320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4084497</v>
      </c>
      <c r="V320" s="152">
        <f t="shared" si="13"/>
        <v>408450</v>
      </c>
      <c r="W320" s="152">
        <f t="shared" si="14"/>
        <v>4084500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417267</v>
      </c>
      <c r="I321" s="22">
        <f>INDEX(Data[],MATCH($A321,Data[Dist],0),MATCH(I$5,Data[#Headers],0))</f>
        <v>526123</v>
      </c>
      <c r="K321" s="69">
        <f>INDEX('Payment Total'!$A$7:$H$333,MATCH('Payment by Source'!$A321,'Payment Total'!$A$7:$A$333,0),3)-I321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4172684</v>
      </c>
      <c r="V321" s="152">
        <f t="shared" si="13"/>
        <v>417268</v>
      </c>
      <c r="W321" s="152">
        <f t="shared" si="14"/>
        <v>4172680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320384</v>
      </c>
      <c r="I322" s="22">
        <f>INDEX(Data[],MATCH($A322,Data[Dist],0),MATCH(I$5,Data[#Headers],0))</f>
        <v>402086</v>
      </c>
      <c r="K322" s="69">
        <f>INDEX('Payment Total'!$A$7:$H$333,MATCH('Payment by Source'!$A322,'Payment Total'!$A$7:$A$333,0),3)-I322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3203837</v>
      </c>
      <c r="V322" s="152">
        <f t="shared" si="13"/>
        <v>320384</v>
      </c>
      <c r="W322" s="152">
        <f t="shared" si="14"/>
        <v>3203840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534566</v>
      </c>
      <c r="I323" s="22">
        <f>INDEX(Data[],MATCH($A323,Data[Dist],0),MATCH(I$5,Data[#Headers],0))</f>
        <v>643235</v>
      </c>
      <c r="K323" s="69">
        <f>INDEX('Payment Total'!$A$7:$H$333,MATCH('Payment by Source'!$A323,'Payment Total'!$A$7:$A$333,0),3)-I323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5345659</v>
      </c>
      <c r="V323" s="152">
        <f t="shared" si="13"/>
        <v>534566</v>
      </c>
      <c r="W323" s="152">
        <f t="shared" si="14"/>
        <v>5345660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182312</v>
      </c>
      <c r="I324" s="22">
        <f>INDEX(Data[],MATCH($A324,Data[Dist],0),MATCH(I$5,Data[#Headers],0))</f>
        <v>254336</v>
      </c>
      <c r="K324" s="69">
        <f>INDEX('Payment Total'!$A$7:$H$333,MATCH('Payment by Source'!$A324,'Payment Total'!$A$7:$A$333,0),3)-I324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1823129</v>
      </c>
      <c r="V324" s="152">
        <f t="shared" si="13"/>
        <v>182313</v>
      </c>
      <c r="W324" s="152">
        <f t="shared" si="14"/>
        <v>1823130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82321</v>
      </c>
      <c r="I325" s="22">
        <f>INDEX(Data[],MATCH($A325,Data[Dist],0),MATCH(I$5,Data[#Headers],0))</f>
        <v>109857</v>
      </c>
      <c r="K325" s="69">
        <f>INDEX('Payment Total'!$A$7:$H$333,MATCH('Payment by Source'!$A325,'Payment Total'!$A$7:$A$333,0),3)-I325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823203</v>
      </c>
      <c r="V325" s="152">
        <f t="shared" si="13"/>
        <v>82320</v>
      </c>
      <c r="W325" s="152">
        <f t="shared" si="14"/>
        <v>823200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574532</v>
      </c>
      <c r="I326" s="22">
        <f>INDEX(Data[],MATCH($A326,Data[Dist],0),MATCH(I$5,Data[#Headers],0))</f>
        <v>726564</v>
      </c>
      <c r="K326" s="69">
        <f>INDEX('Payment Total'!$A$7:$H$333,MATCH('Payment by Source'!$A326,'Payment Total'!$A$7:$A$333,0),3)-I326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5745335</v>
      </c>
      <c r="V326" s="152">
        <f t="shared" si="13"/>
        <v>574534</v>
      </c>
      <c r="W326" s="152">
        <f t="shared" si="14"/>
        <v>5745340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486646</v>
      </c>
      <c r="I327" s="22">
        <f>INDEX(Data[],MATCH($A327,Data[Dist],0),MATCH(I$5,Data[#Headers],0))</f>
        <v>602559</v>
      </c>
      <c r="K327" s="69">
        <f>INDEX('Payment Total'!$A$7:$H$333,MATCH('Payment by Source'!$A327,'Payment Total'!$A$7:$A$333,0),3)-I327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4866461</v>
      </c>
      <c r="V327" s="152">
        <f t="shared" ref="V327:V332" si="16">ROUND(U327/10,0)</f>
        <v>486646</v>
      </c>
      <c r="W327" s="152">
        <f t="shared" ref="W327:W332" si="17">V327*10</f>
        <v>4866460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169981</v>
      </c>
      <c r="I328" s="22">
        <f>INDEX(Data[],MATCH($A328,Data[Dist],0),MATCH(I$5,Data[#Headers],0))</f>
        <v>212564</v>
      </c>
      <c r="K328" s="69">
        <f>INDEX('Payment Total'!$A$7:$H$333,MATCH('Payment by Source'!$A328,'Payment Total'!$A$7:$A$333,0),3)-I328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1699819</v>
      </c>
      <c r="V328" s="152">
        <f t="shared" si="16"/>
        <v>169982</v>
      </c>
      <c r="W328" s="152">
        <f t="shared" si="17"/>
        <v>1699820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941441</v>
      </c>
      <c r="I329" s="22">
        <f>INDEX(Data[],MATCH($A329,Data[Dist],0),MATCH(I$5,Data[#Headers],0))</f>
        <v>1159086</v>
      </c>
      <c r="K329" s="69">
        <f>INDEX('Payment Total'!$A$7:$H$333,MATCH('Payment by Source'!$A329,'Payment Total'!$A$7:$A$333,0),3)-I329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9414415</v>
      </c>
      <c r="V329" s="152">
        <f t="shared" si="16"/>
        <v>941442</v>
      </c>
      <c r="W329" s="152">
        <f t="shared" si="17"/>
        <v>9414420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248150</v>
      </c>
      <c r="I330" s="22">
        <f>INDEX(Data[],MATCH($A330,Data[Dist],0),MATCH(I$5,Data[#Headers],0))</f>
        <v>318237</v>
      </c>
      <c r="K330" s="69">
        <f>INDEX('Payment Total'!$A$7:$H$333,MATCH('Payment by Source'!$A330,'Payment Total'!$A$7:$A$333,0),3)-I330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2481498</v>
      </c>
      <c r="V330" s="152">
        <f>ROUND(U330/10,0)</f>
        <v>248150</v>
      </c>
      <c r="W330" s="152">
        <f>V330*10</f>
        <v>2481500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290358</v>
      </c>
      <c r="I331" s="22">
        <f>INDEX(Data[],MATCH($A331,Data[Dist],0),MATCH(I$5,Data[#Headers],0))</f>
        <v>362805</v>
      </c>
      <c r="K331" s="69">
        <f>INDEX('Payment Total'!$A$7:$H$333,MATCH('Payment by Source'!$A331,'Payment Total'!$A$7:$A$333,0),3)-I331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2903577</v>
      </c>
      <c r="V331" s="152">
        <f t="shared" si="16"/>
        <v>290358</v>
      </c>
      <c r="W331" s="152">
        <f t="shared" si="17"/>
        <v>2903580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565731</v>
      </c>
      <c r="I332" s="22">
        <f>INDEX(Data[],MATCH($A332,Data[Dist],0),MATCH(I$5,Data[#Headers],0))</f>
        <v>704372</v>
      </c>
      <c r="K332" s="69">
        <f>INDEX('Payment Total'!$A$7:$H$333,MATCH('Payment by Source'!$A332,'Payment Total'!$A$7:$A$333,0),3)-I332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5657321</v>
      </c>
      <c r="V332" s="152">
        <f t="shared" si="16"/>
        <v>565732</v>
      </c>
      <c r="W332" s="152">
        <f t="shared" si="17"/>
        <v>5657320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270718555</v>
      </c>
      <c r="I333" s="24">
        <f t="shared" si="18"/>
        <v>335018351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90" workbookViewId="0">
      <selection activeCell="E329" sqref="E329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16155</v>
      </c>
      <c r="H2" s="1">
        <v>0</v>
      </c>
      <c r="I2" s="3">
        <v>3612723</v>
      </c>
      <c r="J2" s="3">
        <v>3596568</v>
      </c>
      <c r="K2" s="3">
        <v>3596568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2680346</v>
      </c>
      <c r="S2" s="3">
        <v>2680346</v>
      </c>
      <c r="T2" s="3">
        <v>361272</v>
      </c>
      <c r="U2" s="3">
        <v>361272</v>
      </c>
      <c r="V2" s="3">
        <v>361272</v>
      </c>
      <c r="W2" s="3">
        <v>361272</v>
      </c>
      <c r="X2" s="3">
        <v>358580</v>
      </c>
      <c r="Y2" s="3">
        <v>358580</v>
      </c>
      <c r="Z2" s="4">
        <v>358580</v>
      </c>
      <c r="AA2" s="4">
        <v>358580</v>
      </c>
      <c r="AB2" s="4">
        <v>358580</v>
      </c>
      <c r="AC2" s="4">
        <v>358580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1803668</v>
      </c>
      <c r="AI2" s="4">
        <v>2162248</v>
      </c>
      <c r="AJ2" s="4">
        <v>2520828</v>
      </c>
      <c r="AK2" s="4">
        <v>2879408</v>
      </c>
      <c r="AL2" s="4">
        <v>3237988</v>
      </c>
      <c r="AM2" s="4">
        <v>3596568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7361</v>
      </c>
      <c r="H3" s="3">
        <v>0</v>
      </c>
      <c r="I3" s="3">
        <v>1866284</v>
      </c>
      <c r="J3" s="3">
        <v>1858923</v>
      </c>
      <c r="K3" s="3">
        <v>1858923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1445278</v>
      </c>
      <c r="S3" s="3">
        <v>1445278</v>
      </c>
      <c r="T3" s="3">
        <v>186628</v>
      </c>
      <c r="U3" s="3">
        <v>186628</v>
      </c>
      <c r="V3" s="3">
        <v>186628</v>
      </c>
      <c r="W3" s="3">
        <v>186628</v>
      </c>
      <c r="X3" s="3">
        <v>185402</v>
      </c>
      <c r="Y3" s="3">
        <v>185402</v>
      </c>
      <c r="Z3" s="4">
        <v>185402</v>
      </c>
      <c r="AA3" s="4">
        <v>185402</v>
      </c>
      <c r="AB3" s="4">
        <v>185402</v>
      </c>
      <c r="AC3" s="4">
        <v>185401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931914</v>
      </c>
      <c r="AI3" s="4">
        <v>1117316</v>
      </c>
      <c r="AJ3" s="4">
        <v>1302718</v>
      </c>
      <c r="AK3" s="4">
        <v>1488120</v>
      </c>
      <c r="AL3" s="4">
        <v>1673522</v>
      </c>
      <c r="AM3" s="4">
        <v>1858923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48809</v>
      </c>
      <c r="H4" s="1">
        <v>0</v>
      </c>
      <c r="I4" s="3">
        <v>14638403</v>
      </c>
      <c r="J4" s="3">
        <v>14589594</v>
      </c>
      <c r="K4" s="3">
        <v>14589594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12229944</v>
      </c>
      <c r="S4" s="3">
        <v>12229944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1455706</v>
      </c>
      <c r="Y4" s="3">
        <v>1455706</v>
      </c>
      <c r="Z4" s="4">
        <v>1455706</v>
      </c>
      <c r="AA4" s="4">
        <v>1455706</v>
      </c>
      <c r="AB4" s="4">
        <v>1455706</v>
      </c>
      <c r="AC4" s="4">
        <v>1455704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7311066</v>
      </c>
      <c r="AI4" s="4">
        <v>8766772</v>
      </c>
      <c r="AJ4" s="4">
        <v>10222478</v>
      </c>
      <c r="AK4" s="4">
        <v>11678184</v>
      </c>
      <c r="AL4" s="4">
        <v>13133890</v>
      </c>
      <c r="AM4" s="4">
        <v>14589594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13207</v>
      </c>
      <c r="H5" s="1">
        <v>0</v>
      </c>
      <c r="I5" s="3">
        <v>3960255</v>
      </c>
      <c r="J5" s="3">
        <v>3947048</v>
      </c>
      <c r="K5" s="3">
        <v>3947048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3186792</v>
      </c>
      <c r="S5" s="3">
        <v>3186792</v>
      </c>
      <c r="T5" s="3">
        <v>396026</v>
      </c>
      <c r="U5" s="3">
        <v>396026</v>
      </c>
      <c r="V5" s="3">
        <v>396026</v>
      </c>
      <c r="W5" s="3">
        <v>396026</v>
      </c>
      <c r="X5" s="3">
        <v>393824</v>
      </c>
      <c r="Y5" s="3">
        <v>393824</v>
      </c>
      <c r="Z5" s="4">
        <v>393824</v>
      </c>
      <c r="AA5" s="4">
        <v>393824</v>
      </c>
      <c r="AB5" s="4">
        <v>393824</v>
      </c>
      <c r="AC5" s="4">
        <v>393824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1977928</v>
      </c>
      <c r="AI5" s="4">
        <v>2371752</v>
      </c>
      <c r="AJ5" s="4">
        <v>2765576</v>
      </c>
      <c r="AK5" s="4">
        <v>3159400</v>
      </c>
      <c r="AL5" s="4">
        <v>3553224</v>
      </c>
      <c r="AM5" s="4">
        <v>3947048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4639</v>
      </c>
      <c r="H6" s="3">
        <v>0</v>
      </c>
      <c r="I6" s="3">
        <v>926079</v>
      </c>
      <c r="J6" s="3">
        <v>921440</v>
      </c>
      <c r="K6" s="3">
        <v>921440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668464</v>
      </c>
      <c r="S6" s="3">
        <v>668464</v>
      </c>
      <c r="T6" s="3">
        <v>92608</v>
      </c>
      <c r="U6" s="3">
        <v>92608</v>
      </c>
      <c r="V6" s="3">
        <v>92608</v>
      </c>
      <c r="W6" s="3">
        <v>92608</v>
      </c>
      <c r="X6" s="3">
        <v>91835</v>
      </c>
      <c r="Y6" s="3">
        <v>91835</v>
      </c>
      <c r="Z6" s="4">
        <v>91835</v>
      </c>
      <c r="AA6" s="4">
        <v>91835</v>
      </c>
      <c r="AB6" s="4">
        <v>91835</v>
      </c>
      <c r="AC6" s="4">
        <v>91833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462267</v>
      </c>
      <c r="AI6" s="4">
        <v>554102</v>
      </c>
      <c r="AJ6" s="4">
        <v>645937</v>
      </c>
      <c r="AK6" s="4">
        <v>737772</v>
      </c>
      <c r="AL6" s="4">
        <v>829607</v>
      </c>
      <c r="AM6" s="4">
        <v>921440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27143</v>
      </c>
      <c r="H7" s="3">
        <v>0</v>
      </c>
      <c r="I7" s="3">
        <v>8356924</v>
      </c>
      <c r="J7" s="3">
        <v>8329781</v>
      </c>
      <c r="K7" s="3">
        <v>8329781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6867186</v>
      </c>
      <c r="S7" s="3">
        <v>6867186</v>
      </c>
      <c r="T7" s="3">
        <v>835692</v>
      </c>
      <c r="U7" s="3">
        <v>835692</v>
      </c>
      <c r="V7" s="3">
        <v>835692</v>
      </c>
      <c r="W7" s="3">
        <v>835692</v>
      </c>
      <c r="X7" s="3">
        <v>831169</v>
      </c>
      <c r="Y7" s="3">
        <v>831169</v>
      </c>
      <c r="Z7" s="4">
        <v>831169</v>
      </c>
      <c r="AA7" s="4">
        <v>831169</v>
      </c>
      <c r="AB7" s="4">
        <v>831169</v>
      </c>
      <c r="AC7" s="4">
        <v>831168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4173937</v>
      </c>
      <c r="AI7" s="4">
        <v>5005106</v>
      </c>
      <c r="AJ7" s="4">
        <v>5836275</v>
      </c>
      <c r="AK7" s="4">
        <v>6667444</v>
      </c>
      <c r="AL7" s="4">
        <v>7498613</v>
      </c>
      <c r="AM7" s="4">
        <v>8329781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12323</v>
      </c>
      <c r="H8" s="1">
        <v>0</v>
      </c>
      <c r="I8" s="3">
        <v>3148920</v>
      </c>
      <c r="J8" s="3">
        <v>3136597</v>
      </c>
      <c r="K8" s="3">
        <v>3136597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2450140</v>
      </c>
      <c r="S8" s="3">
        <v>2450140</v>
      </c>
      <c r="T8" s="3">
        <v>314892</v>
      </c>
      <c r="U8" s="3">
        <v>314892</v>
      </c>
      <c r="V8" s="3">
        <v>314892</v>
      </c>
      <c r="W8" s="3">
        <v>314892</v>
      </c>
      <c r="X8" s="3">
        <v>312838</v>
      </c>
      <c r="Y8" s="3">
        <v>312838</v>
      </c>
      <c r="Z8" s="4">
        <v>312838</v>
      </c>
      <c r="AA8" s="4">
        <v>312838</v>
      </c>
      <c r="AB8" s="4">
        <v>312838</v>
      </c>
      <c r="AC8" s="4">
        <v>312839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1572406</v>
      </c>
      <c r="AI8" s="4">
        <v>1885244</v>
      </c>
      <c r="AJ8" s="4">
        <v>2198082</v>
      </c>
      <c r="AK8" s="4">
        <v>2510920</v>
      </c>
      <c r="AL8" s="4">
        <v>2823758</v>
      </c>
      <c r="AM8" s="4">
        <v>3136597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6670</v>
      </c>
      <c r="H9" s="1">
        <v>0</v>
      </c>
      <c r="I9" s="3">
        <v>1667933</v>
      </c>
      <c r="J9" s="3">
        <v>1661263</v>
      </c>
      <c r="K9" s="3">
        <v>1661263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1268918</v>
      </c>
      <c r="S9" s="3">
        <v>1268918</v>
      </c>
      <c r="T9" s="3">
        <v>166793</v>
      </c>
      <c r="U9" s="3">
        <v>166793</v>
      </c>
      <c r="V9" s="3">
        <v>166793</v>
      </c>
      <c r="W9" s="3">
        <v>166793</v>
      </c>
      <c r="X9" s="3">
        <v>165682</v>
      </c>
      <c r="Y9" s="3">
        <v>165682</v>
      </c>
      <c r="Z9" s="4">
        <v>165682</v>
      </c>
      <c r="AA9" s="4">
        <v>165682</v>
      </c>
      <c r="AB9" s="4">
        <v>165682</v>
      </c>
      <c r="AC9" s="4">
        <v>165681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832854</v>
      </c>
      <c r="AI9" s="4">
        <v>998536</v>
      </c>
      <c r="AJ9" s="4">
        <v>1164218</v>
      </c>
      <c r="AK9" s="4">
        <v>1329900</v>
      </c>
      <c r="AL9" s="4">
        <v>1495582</v>
      </c>
      <c r="AM9" s="4">
        <v>1661263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30868</v>
      </c>
      <c r="H10" s="1">
        <v>0</v>
      </c>
      <c r="I10" s="3">
        <v>7970992</v>
      </c>
      <c r="J10" s="3">
        <v>7940124</v>
      </c>
      <c r="K10" s="3">
        <v>7940124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6027545</v>
      </c>
      <c r="S10" s="3">
        <v>6027545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791955</v>
      </c>
      <c r="Y10" s="3">
        <v>791955</v>
      </c>
      <c r="Z10" s="4">
        <v>791955</v>
      </c>
      <c r="AA10" s="4">
        <v>791955</v>
      </c>
      <c r="AB10" s="4">
        <v>791955</v>
      </c>
      <c r="AC10" s="4">
        <v>791953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3980351</v>
      </c>
      <c r="AI10" s="4">
        <v>4772306</v>
      </c>
      <c r="AJ10" s="4">
        <v>5564261</v>
      </c>
      <c r="AK10" s="4">
        <v>6356216</v>
      </c>
      <c r="AL10" s="4">
        <v>7148171</v>
      </c>
      <c r="AM10" s="4">
        <v>7940124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24910</v>
      </c>
      <c r="H11" s="1">
        <v>0</v>
      </c>
      <c r="I11" s="3">
        <v>6481069</v>
      </c>
      <c r="J11" s="3">
        <v>6456159</v>
      </c>
      <c r="K11" s="3">
        <v>6456159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5037029</v>
      </c>
      <c r="S11" s="3">
        <v>5037029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643955</v>
      </c>
      <c r="Y11" s="3">
        <v>643955</v>
      </c>
      <c r="Z11" s="4">
        <v>643955</v>
      </c>
      <c r="AA11" s="4">
        <v>643955</v>
      </c>
      <c r="AB11" s="4">
        <v>643955</v>
      </c>
      <c r="AC11" s="4">
        <v>643956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3236383</v>
      </c>
      <c r="AI11" s="4">
        <v>3880338</v>
      </c>
      <c r="AJ11" s="4">
        <v>4524293</v>
      </c>
      <c r="AK11" s="4">
        <v>5168248</v>
      </c>
      <c r="AL11" s="4">
        <v>5812203</v>
      </c>
      <c r="AM11" s="4">
        <v>6456159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13506</v>
      </c>
      <c r="H12" s="1">
        <v>0</v>
      </c>
      <c r="I12" s="3">
        <v>3562510</v>
      </c>
      <c r="J12" s="3">
        <v>3549004</v>
      </c>
      <c r="K12" s="3">
        <v>3549004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2767941</v>
      </c>
      <c r="S12" s="3">
        <v>2767941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354000</v>
      </c>
      <c r="Y12" s="3">
        <v>354000</v>
      </c>
      <c r="Z12" s="4">
        <v>354000</v>
      </c>
      <c r="AA12" s="4">
        <v>354000</v>
      </c>
      <c r="AB12" s="4">
        <v>354000</v>
      </c>
      <c r="AC12" s="4">
        <v>354000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1779004</v>
      </c>
      <c r="AI12" s="4">
        <v>2133004</v>
      </c>
      <c r="AJ12" s="4">
        <v>2487004</v>
      </c>
      <c r="AK12" s="4">
        <v>2841004</v>
      </c>
      <c r="AL12" s="4">
        <v>3195004</v>
      </c>
      <c r="AM12" s="4">
        <v>3549004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20335</v>
      </c>
      <c r="H13" s="1">
        <v>0</v>
      </c>
      <c r="I13" s="3">
        <v>4864349</v>
      </c>
      <c r="J13" s="3">
        <v>4844014</v>
      </c>
      <c r="K13" s="3">
        <v>4844014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3600370</v>
      </c>
      <c r="S13" s="3">
        <v>3600370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483046</v>
      </c>
      <c r="Y13" s="3">
        <v>483046</v>
      </c>
      <c r="Z13" s="4">
        <v>483046</v>
      </c>
      <c r="AA13" s="4">
        <v>483046</v>
      </c>
      <c r="AB13" s="4">
        <v>483046</v>
      </c>
      <c r="AC13" s="4">
        <v>483044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2428786</v>
      </c>
      <c r="AI13" s="4">
        <v>2911832</v>
      </c>
      <c r="AJ13" s="4">
        <v>3394878</v>
      </c>
      <c r="AK13" s="4">
        <v>3877924</v>
      </c>
      <c r="AL13" s="4">
        <v>4360970</v>
      </c>
      <c r="AM13" s="4">
        <v>4844014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106520</v>
      </c>
      <c r="H14" s="1">
        <v>0</v>
      </c>
      <c r="I14" s="3">
        <v>23127962</v>
      </c>
      <c r="J14" s="3">
        <v>23021442</v>
      </c>
      <c r="K14" s="3">
        <v>23021442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16844314</v>
      </c>
      <c r="S14" s="3">
        <v>16844314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2295043</v>
      </c>
      <c r="Y14" s="3">
        <v>2295043</v>
      </c>
      <c r="Z14" s="4">
        <v>2295043</v>
      </c>
      <c r="AA14" s="4">
        <v>2295043</v>
      </c>
      <c r="AB14" s="4">
        <v>2295043</v>
      </c>
      <c r="AC14" s="4">
        <v>2295043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11546227</v>
      </c>
      <c r="AI14" s="4">
        <v>13841270</v>
      </c>
      <c r="AJ14" s="4">
        <v>16136313</v>
      </c>
      <c r="AK14" s="4">
        <v>18431356</v>
      </c>
      <c r="AL14" s="4">
        <v>20726399</v>
      </c>
      <c r="AM14" s="4">
        <v>23021442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30129</v>
      </c>
      <c r="H15" s="1">
        <v>0</v>
      </c>
      <c r="I15" s="3">
        <v>8728507</v>
      </c>
      <c r="J15" s="3">
        <v>8698378</v>
      </c>
      <c r="K15" s="3">
        <v>8698378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6969914</v>
      </c>
      <c r="S15" s="3">
        <v>6969914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867829</v>
      </c>
      <c r="Y15" s="3">
        <v>867829</v>
      </c>
      <c r="Z15" s="4">
        <v>867829</v>
      </c>
      <c r="AA15" s="4">
        <v>867829</v>
      </c>
      <c r="AB15" s="4">
        <v>867829</v>
      </c>
      <c r="AC15" s="4">
        <v>867829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4359233</v>
      </c>
      <c r="AI15" s="4">
        <v>5227062</v>
      </c>
      <c r="AJ15" s="4">
        <v>6094891</v>
      </c>
      <c r="AK15" s="4">
        <v>6962720</v>
      </c>
      <c r="AL15" s="4">
        <v>7830549</v>
      </c>
      <c r="AM15" s="4">
        <v>8698378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5297</v>
      </c>
      <c r="H16" s="1">
        <v>0</v>
      </c>
      <c r="I16" s="3">
        <v>1504127</v>
      </c>
      <c r="J16" s="3">
        <v>1498830</v>
      </c>
      <c r="K16" s="3">
        <v>1498830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1183579</v>
      </c>
      <c r="S16" s="3">
        <v>1183579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149530</v>
      </c>
      <c r="Y16" s="3">
        <v>149530</v>
      </c>
      <c r="Z16" s="4">
        <v>149530</v>
      </c>
      <c r="AA16" s="4">
        <v>149530</v>
      </c>
      <c r="AB16" s="4">
        <v>149530</v>
      </c>
      <c r="AC16" s="4">
        <v>149528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751182</v>
      </c>
      <c r="AI16" s="4">
        <v>900712</v>
      </c>
      <c r="AJ16" s="4">
        <v>1050242</v>
      </c>
      <c r="AK16" s="4">
        <v>1199772</v>
      </c>
      <c r="AL16" s="4">
        <v>1349302</v>
      </c>
      <c r="AM16" s="4">
        <v>1498830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297209</v>
      </c>
      <c r="H17" s="1">
        <v>0</v>
      </c>
      <c r="I17" s="3">
        <v>81666276</v>
      </c>
      <c r="J17" s="3">
        <v>81369067</v>
      </c>
      <c r="K17" s="3">
        <v>81369067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66887716</v>
      </c>
      <c r="S17" s="3">
        <v>66887716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8117093</v>
      </c>
      <c r="Y17" s="3">
        <v>8117093</v>
      </c>
      <c r="Z17" s="4">
        <v>8117092</v>
      </c>
      <c r="AA17" s="4">
        <v>8117092</v>
      </c>
      <c r="AB17" s="4">
        <v>8117092</v>
      </c>
      <c r="AC17" s="4">
        <v>8117093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40783605</v>
      </c>
      <c r="AI17" s="4">
        <v>48900698</v>
      </c>
      <c r="AJ17" s="4">
        <v>57017790</v>
      </c>
      <c r="AK17" s="4">
        <v>65134882</v>
      </c>
      <c r="AL17" s="4">
        <v>73251974</v>
      </c>
      <c r="AM17" s="4">
        <v>81369067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19354</v>
      </c>
      <c r="H18" s="1">
        <v>0</v>
      </c>
      <c r="I18" s="3">
        <v>5634279</v>
      </c>
      <c r="J18" s="3">
        <v>5614925</v>
      </c>
      <c r="K18" s="3">
        <v>5614925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4505677</v>
      </c>
      <c r="S18" s="3">
        <v>4505677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560202</v>
      </c>
      <c r="Y18" s="3">
        <v>560202</v>
      </c>
      <c r="Z18" s="4">
        <v>560202</v>
      </c>
      <c r="AA18" s="4">
        <v>560202</v>
      </c>
      <c r="AB18" s="4">
        <v>560202</v>
      </c>
      <c r="AC18" s="4">
        <v>560203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2813914</v>
      </c>
      <c r="AI18" s="4">
        <v>3374116</v>
      </c>
      <c r="AJ18" s="4">
        <v>3934318</v>
      </c>
      <c r="AK18" s="4">
        <v>4494520</v>
      </c>
      <c r="AL18" s="4">
        <v>5054722</v>
      </c>
      <c r="AM18" s="4">
        <v>5614925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9549</v>
      </c>
      <c r="H19" s="1">
        <v>0</v>
      </c>
      <c r="I19" s="3">
        <v>1562677</v>
      </c>
      <c r="J19" s="3">
        <v>1553128</v>
      </c>
      <c r="K19" s="3">
        <v>1553128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1004972</v>
      </c>
      <c r="S19" s="3">
        <v>1004972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154676</v>
      </c>
      <c r="Y19" s="3">
        <v>154676</v>
      </c>
      <c r="Z19" s="4">
        <v>154676</v>
      </c>
      <c r="AA19" s="4">
        <v>154676</v>
      </c>
      <c r="AB19" s="4">
        <v>154676</v>
      </c>
      <c r="AC19" s="4">
        <v>154676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779748</v>
      </c>
      <c r="AI19" s="4">
        <v>934424</v>
      </c>
      <c r="AJ19" s="4">
        <v>1089100</v>
      </c>
      <c r="AK19" s="4">
        <v>1243776</v>
      </c>
      <c r="AL19" s="4">
        <v>1398452</v>
      </c>
      <c r="AM19" s="4">
        <v>1553128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6632</v>
      </c>
      <c r="H20" s="1">
        <v>0</v>
      </c>
      <c r="I20" s="3">
        <v>1071784</v>
      </c>
      <c r="J20" s="3">
        <v>1065152</v>
      </c>
      <c r="K20" s="3">
        <v>1065152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687064</v>
      </c>
      <c r="S20" s="3">
        <v>687064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106073</v>
      </c>
      <c r="Y20" s="3">
        <v>106073</v>
      </c>
      <c r="Z20" s="4">
        <v>106074</v>
      </c>
      <c r="AA20" s="4">
        <v>106074</v>
      </c>
      <c r="AB20" s="4">
        <v>106074</v>
      </c>
      <c r="AC20" s="4">
        <v>106072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534785</v>
      </c>
      <c r="AI20" s="4">
        <v>640858</v>
      </c>
      <c r="AJ20" s="4">
        <v>746932</v>
      </c>
      <c r="AK20" s="4">
        <v>853006</v>
      </c>
      <c r="AL20" s="4">
        <v>959080</v>
      </c>
      <c r="AM20" s="4">
        <v>1065152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32666</v>
      </c>
      <c r="H21" s="1">
        <v>0</v>
      </c>
      <c r="I21" s="3">
        <v>9978430</v>
      </c>
      <c r="J21" s="3">
        <v>9945764</v>
      </c>
      <c r="K21" s="3">
        <v>9945764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7993025</v>
      </c>
      <c r="S21" s="3">
        <v>7993025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992399</v>
      </c>
      <c r="Y21" s="3">
        <v>992399</v>
      </c>
      <c r="Z21" s="4">
        <v>992399</v>
      </c>
      <c r="AA21" s="4">
        <v>992399</v>
      </c>
      <c r="AB21" s="4">
        <v>992399</v>
      </c>
      <c r="AC21" s="4">
        <v>992397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4983771</v>
      </c>
      <c r="AI21" s="4">
        <v>5976170</v>
      </c>
      <c r="AJ21" s="4">
        <v>6968569</v>
      </c>
      <c r="AK21" s="4">
        <v>7960968</v>
      </c>
      <c r="AL21" s="4">
        <v>8953367</v>
      </c>
      <c r="AM21" s="4">
        <v>9945764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12442</v>
      </c>
      <c r="H22" s="3">
        <v>0</v>
      </c>
      <c r="I22" s="3">
        <v>3296244</v>
      </c>
      <c r="J22" s="3">
        <v>3283802</v>
      </c>
      <c r="K22" s="3">
        <v>3283802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2566929</v>
      </c>
      <c r="S22" s="3">
        <v>2566929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327551</v>
      </c>
      <c r="Y22" s="3">
        <v>327551</v>
      </c>
      <c r="Z22" s="4">
        <v>327551</v>
      </c>
      <c r="AA22" s="4">
        <v>327551</v>
      </c>
      <c r="AB22" s="4">
        <v>327551</v>
      </c>
      <c r="AC22" s="4">
        <v>327551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1646047</v>
      </c>
      <c r="AI22" s="4">
        <v>1973598</v>
      </c>
      <c r="AJ22" s="4">
        <v>2301149</v>
      </c>
      <c r="AK22" s="4">
        <v>2628700</v>
      </c>
      <c r="AL22" s="4">
        <v>2956251</v>
      </c>
      <c r="AM22" s="4">
        <v>3283802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18179</v>
      </c>
      <c r="H23" s="1">
        <v>0</v>
      </c>
      <c r="I23" s="3">
        <v>3839828</v>
      </c>
      <c r="J23" s="3">
        <v>3821649</v>
      </c>
      <c r="K23" s="3">
        <v>3821649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2791195</v>
      </c>
      <c r="S23" s="3">
        <v>2791195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380953</v>
      </c>
      <c r="Y23" s="3">
        <v>380953</v>
      </c>
      <c r="Z23" s="4">
        <v>380953</v>
      </c>
      <c r="AA23" s="4">
        <v>380953</v>
      </c>
      <c r="AB23" s="4">
        <v>380953</v>
      </c>
      <c r="AC23" s="4">
        <v>380952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1916885</v>
      </c>
      <c r="AI23" s="4">
        <v>2297838</v>
      </c>
      <c r="AJ23" s="4">
        <v>2678791</v>
      </c>
      <c r="AK23" s="4">
        <v>3059744</v>
      </c>
      <c r="AL23" s="4">
        <v>3440697</v>
      </c>
      <c r="AM23" s="4">
        <v>3821649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40381</v>
      </c>
      <c r="H24" s="1">
        <v>0</v>
      </c>
      <c r="I24" s="3">
        <v>12566931</v>
      </c>
      <c r="J24" s="3">
        <v>12526550</v>
      </c>
      <c r="K24" s="3">
        <v>12526550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10210659</v>
      </c>
      <c r="S24" s="3">
        <v>10210659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1249963</v>
      </c>
      <c r="Y24" s="3">
        <v>1249963</v>
      </c>
      <c r="Z24" s="4">
        <v>1249963</v>
      </c>
      <c r="AA24" s="4">
        <v>1249963</v>
      </c>
      <c r="AB24" s="4">
        <v>1249963</v>
      </c>
      <c r="AC24" s="4">
        <v>1249963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6276735</v>
      </c>
      <c r="AI24" s="4">
        <v>7526698</v>
      </c>
      <c r="AJ24" s="4">
        <v>8776661</v>
      </c>
      <c r="AK24" s="4">
        <v>10026624</v>
      </c>
      <c r="AL24" s="4">
        <v>11276587</v>
      </c>
      <c r="AM24" s="4">
        <v>12526550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8532</v>
      </c>
      <c r="H25" s="3">
        <v>0</v>
      </c>
      <c r="I25" s="3">
        <v>2638202</v>
      </c>
      <c r="J25" s="3">
        <v>2629670</v>
      </c>
      <c r="K25" s="3">
        <v>2629670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2115750</v>
      </c>
      <c r="S25" s="3">
        <v>2115750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262398</v>
      </c>
      <c r="Y25" s="3">
        <v>262398</v>
      </c>
      <c r="Z25" s="4">
        <v>262399</v>
      </c>
      <c r="AA25" s="4">
        <v>262399</v>
      </c>
      <c r="AB25" s="4">
        <v>262399</v>
      </c>
      <c r="AC25" s="4">
        <v>262397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1317678</v>
      </c>
      <c r="AI25" s="4">
        <v>1580076</v>
      </c>
      <c r="AJ25" s="4">
        <v>1842475</v>
      </c>
      <c r="AK25" s="4">
        <v>2104874</v>
      </c>
      <c r="AL25" s="4">
        <v>2367273</v>
      </c>
      <c r="AM25" s="4">
        <v>2629670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11566</v>
      </c>
      <c r="H26" s="1">
        <v>0</v>
      </c>
      <c r="I26" s="3">
        <v>2684294</v>
      </c>
      <c r="J26" s="3">
        <v>2672728</v>
      </c>
      <c r="K26" s="3">
        <v>2672728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2042281</v>
      </c>
      <c r="S26" s="3">
        <v>2042281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266502</v>
      </c>
      <c r="Y26" s="3">
        <v>266502</v>
      </c>
      <c r="Z26" s="4">
        <v>266502</v>
      </c>
      <c r="AA26" s="4">
        <v>266502</v>
      </c>
      <c r="AB26" s="4">
        <v>266502</v>
      </c>
      <c r="AC26" s="4">
        <v>266502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1340218</v>
      </c>
      <c r="AI26" s="4">
        <v>1606720</v>
      </c>
      <c r="AJ26" s="4">
        <v>1873222</v>
      </c>
      <c r="AK26" s="4">
        <v>2139724</v>
      </c>
      <c r="AL26" s="4">
        <v>2406226</v>
      </c>
      <c r="AM26" s="4">
        <v>2672728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11561</v>
      </c>
      <c r="H27" s="1">
        <v>0</v>
      </c>
      <c r="I27" s="3">
        <v>3138367</v>
      </c>
      <c r="J27" s="3">
        <v>3126806</v>
      </c>
      <c r="K27" s="3">
        <v>3126806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2449626</v>
      </c>
      <c r="S27" s="3">
        <v>2449626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311910</v>
      </c>
      <c r="Y27" s="3">
        <v>311910</v>
      </c>
      <c r="Z27" s="4">
        <v>311910</v>
      </c>
      <c r="AA27" s="4">
        <v>311910</v>
      </c>
      <c r="AB27" s="4">
        <v>311910</v>
      </c>
      <c r="AC27" s="4">
        <v>311908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1567258</v>
      </c>
      <c r="AI27" s="4">
        <v>1879168</v>
      </c>
      <c r="AJ27" s="4">
        <v>2191078</v>
      </c>
      <c r="AK27" s="4">
        <v>2502988</v>
      </c>
      <c r="AL27" s="4">
        <v>2814898</v>
      </c>
      <c r="AM27" s="4">
        <v>3126806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11195</v>
      </c>
      <c r="H28" s="1">
        <v>0</v>
      </c>
      <c r="I28" s="3">
        <v>3103778</v>
      </c>
      <c r="J28" s="3">
        <v>3092583</v>
      </c>
      <c r="K28" s="3">
        <v>3092583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2487414</v>
      </c>
      <c r="S28" s="3">
        <v>2487414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308512</v>
      </c>
      <c r="Y28" s="3">
        <v>308512</v>
      </c>
      <c r="Z28" s="4">
        <v>308512</v>
      </c>
      <c r="AA28" s="4">
        <v>308512</v>
      </c>
      <c r="AB28" s="4">
        <v>308512</v>
      </c>
      <c r="AC28" s="4">
        <v>308511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1550024</v>
      </c>
      <c r="AI28" s="4">
        <v>1858536</v>
      </c>
      <c r="AJ28" s="4">
        <v>2167048</v>
      </c>
      <c r="AK28" s="4">
        <v>2475560</v>
      </c>
      <c r="AL28" s="4">
        <v>2784072</v>
      </c>
      <c r="AM28" s="4">
        <v>3092583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14801</v>
      </c>
      <c r="H29" s="3">
        <v>0</v>
      </c>
      <c r="I29" s="3">
        <v>3815737</v>
      </c>
      <c r="J29" s="3">
        <v>3800936</v>
      </c>
      <c r="K29" s="3">
        <v>3800936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2855859</v>
      </c>
      <c r="S29" s="3">
        <v>2855859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379107</v>
      </c>
      <c r="Y29" s="3">
        <v>379107</v>
      </c>
      <c r="Z29" s="4">
        <v>379107</v>
      </c>
      <c r="AA29" s="4">
        <v>379107</v>
      </c>
      <c r="AB29" s="4">
        <v>379107</v>
      </c>
      <c r="AC29" s="4">
        <v>379105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1905403</v>
      </c>
      <c r="AI29" s="4">
        <v>2284510</v>
      </c>
      <c r="AJ29" s="4">
        <v>2663617</v>
      </c>
      <c r="AK29" s="4">
        <v>3042724</v>
      </c>
      <c r="AL29" s="4">
        <v>3421831</v>
      </c>
      <c r="AM29" s="4">
        <v>3800936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17958</v>
      </c>
      <c r="H30" s="1">
        <v>0</v>
      </c>
      <c r="I30" s="3">
        <v>4948538</v>
      </c>
      <c r="J30" s="3">
        <v>4930580</v>
      </c>
      <c r="K30" s="3">
        <v>4930580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3974842</v>
      </c>
      <c r="S30" s="3">
        <v>3974842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491861</v>
      </c>
      <c r="Y30" s="3">
        <v>491861</v>
      </c>
      <c r="Z30" s="4">
        <v>491861</v>
      </c>
      <c r="AA30" s="4">
        <v>491861</v>
      </c>
      <c r="AB30" s="4">
        <v>491861</v>
      </c>
      <c r="AC30" s="4">
        <v>491859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2471277</v>
      </c>
      <c r="AI30" s="4">
        <v>2963138</v>
      </c>
      <c r="AJ30" s="4">
        <v>3454999</v>
      </c>
      <c r="AK30" s="4">
        <v>3946860</v>
      </c>
      <c r="AL30" s="4">
        <v>4438721</v>
      </c>
      <c r="AM30" s="4">
        <v>4930580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4397</v>
      </c>
      <c r="H31" s="3">
        <v>0</v>
      </c>
      <c r="I31" s="3">
        <v>1062283</v>
      </c>
      <c r="J31" s="3">
        <v>1057886</v>
      </c>
      <c r="K31" s="3">
        <v>1057886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820251</v>
      </c>
      <c r="S31" s="3">
        <v>820251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105496</v>
      </c>
      <c r="Y31" s="3">
        <v>105496</v>
      </c>
      <c r="Z31" s="4">
        <v>105496</v>
      </c>
      <c r="AA31" s="4">
        <v>105496</v>
      </c>
      <c r="AB31" s="4">
        <v>105496</v>
      </c>
      <c r="AC31" s="4">
        <v>105494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530408</v>
      </c>
      <c r="AI31" s="4">
        <v>635904</v>
      </c>
      <c r="AJ31" s="4">
        <v>741400</v>
      </c>
      <c r="AK31" s="4">
        <v>846896</v>
      </c>
      <c r="AL31" s="4">
        <v>952392</v>
      </c>
      <c r="AM31" s="4">
        <v>1057886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35884</v>
      </c>
      <c r="H32" s="1">
        <v>0</v>
      </c>
      <c r="I32" s="3">
        <v>9135568</v>
      </c>
      <c r="J32" s="3">
        <v>9099684</v>
      </c>
      <c r="K32" s="3">
        <v>9099684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7045318</v>
      </c>
      <c r="S32" s="3">
        <v>7045318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907576</v>
      </c>
      <c r="Y32" s="3">
        <v>907576</v>
      </c>
      <c r="Z32" s="4">
        <v>907576</v>
      </c>
      <c r="AA32" s="4">
        <v>907576</v>
      </c>
      <c r="AB32" s="4">
        <v>907576</v>
      </c>
      <c r="AC32" s="4">
        <v>907576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4561804</v>
      </c>
      <c r="AI32" s="4">
        <v>5469380</v>
      </c>
      <c r="AJ32" s="4">
        <v>6376956</v>
      </c>
      <c r="AK32" s="4">
        <v>7284532</v>
      </c>
      <c r="AL32" s="4">
        <v>8192108</v>
      </c>
      <c r="AM32" s="4">
        <v>9099684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96066</v>
      </c>
      <c r="H33" s="1">
        <v>0</v>
      </c>
      <c r="I33" s="3">
        <v>26583627</v>
      </c>
      <c r="J33" s="3">
        <v>26487561</v>
      </c>
      <c r="K33" s="3">
        <v>26487561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21060122</v>
      </c>
      <c r="S33" s="3">
        <v>21060122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2642352</v>
      </c>
      <c r="Y33" s="3">
        <v>2642352</v>
      </c>
      <c r="Z33" s="4">
        <v>2642351</v>
      </c>
      <c r="AA33" s="4">
        <v>2642351</v>
      </c>
      <c r="AB33" s="4">
        <v>2642351</v>
      </c>
      <c r="AC33" s="4">
        <v>2642352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13275804</v>
      </c>
      <c r="AI33" s="4">
        <v>15918156</v>
      </c>
      <c r="AJ33" s="4">
        <v>18560507</v>
      </c>
      <c r="AK33" s="4">
        <v>21202858</v>
      </c>
      <c r="AL33" s="4">
        <v>23845209</v>
      </c>
      <c r="AM33" s="4">
        <v>26487561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20540</v>
      </c>
      <c r="H34" s="1">
        <v>0</v>
      </c>
      <c r="I34" s="3">
        <v>4754477</v>
      </c>
      <c r="J34" s="3">
        <v>4733937</v>
      </c>
      <c r="K34" s="3">
        <v>4733937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3538783</v>
      </c>
      <c r="S34" s="3">
        <v>3538783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472024</v>
      </c>
      <c r="Y34" s="3">
        <v>472024</v>
      </c>
      <c r="Z34" s="4">
        <v>472024</v>
      </c>
      <c r="AA34" s="4">
        <v>472024</v>
      </c>
      <c r="AB34" s="4">
        <v>472024</v>
      </c>
      <c r="AC34" s="4">
        <v>472025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2373816</v>
      </c>
      <c r="AI34" s="4">
        <v>2845840</v>
      </c>
      <c r="AJ34" s="4">
        <v>3317864</v>
      </c>
      <c r="AK34" s="4">
        <v>3789888</v>
      </c>
      <c r="AL34" s="4">
        <v>4261912</v>
      </c>
      <c r="AM34" s="4">
        <v>4733937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57571</v>
      </c>
      <c r="H35" s="1">
        <v>0</v>
      </c>
      <c r="I35" s="3">
        <v>17518826</v>
      </c>
      <c r="J35" s="3">
        <v>17461255</v>
      </c>
      <c r="K35" s="3">
        <v>17461255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14402628</v>
      </c>
      <c r="S35" s="3">
        <v>14402628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1742287</v>
      </c>
      <c r="Y35" s="3">
        <v>1742287</v>
      </c>
      <c r="Z35" s="4">
        <v>1742287</v>
      </c>
      <c r="AA35" s="4">
        <v>1742287</v>
      </c>
      <c r="AB35" s="4">
        <v>1742287</v>
      </c>
      <c r="AC35" s="4">
        <v>1742288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8749819</v>
      </c>
      <c r="AI35" s="4">
        <v>10492106</v>
      </c>
      <c r="AJ35" s="4">
        <v>12234393</v>
      </c>
      <c r="AK35" s="4">
        <v>13976680</v>
      </c>
      <c r="AL35" s="4">
        <v>15718967</v>
      </c>
      <c r="AM35" s="4">
        <v>17461255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47987</v>
      </c>
      <c r="H36" s="1">
        <v>0</v>
      </c>
      <c r="I36" s="3">
        <v>15426346</v>
      </c>
      <c r="J36" s="3">
        <v>15378359</v>
      </c>
      <c r="K36" s="3">
        <v>15378359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12706133</v>
      </c>
      <c r="S36" s="3">
        <v>12706133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1534637</v>
      </c>
      <c r="Y36" s="3">
        <v>1534637</v>
      </c>
      <c r="Z36" s="4">
        <v>1534636</v>
      </c>
      <c r="AA36" s="4">
        <v>1534636</v>
      </c>
      <c r="AB36" s="4">
        <v>1534636</v>
      </c>
      <c r="AC36" s="4">
        <v>1534637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7705177</v>
      </c>
      <c r="AI36" s="4">
        <v>9239814</v>
      </c>
      <c r="AJ36" s="4">
        <v>10774450</v>
      </c>
      <c r="AK36" s="4">
        <v>12309086</v>
      </c>
      <c r="AL36" s="4">
        <v>13843722</v>
      </c>
      <c r="AM36" s="4">
        <v>15378359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13592</v>
      </c>
      <c r="H37" s="1">
        <v>0</v>
      </c>
      <c r="I37" s="3">
        <v>3888400</v>
      </c>
      <c r="J37" s="3">
        <v>3874808</v>
      </c>
      <c r="K37" s="3">
        <v>3874808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2981084</v>
      </c>
      <c r="S37" s="3">
        <v>2981084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386575</v>
      </c>
      <c r="Y37" s="3">
        <v>386575</v>
      </c>
      <c r="Z37" s="4">
        <v>386575</v>
      </c>
      <c r="AA37" s="4">
        <v>386575</v>
      </c>
      <c r="AB37" s="4">
        <v>386575</v>
      </c>
      <c r="AC37" s="4">
        <v>386573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1941935</v>
      </c>
      <c r="AI37" s="4">
        <v>2328510</v>
      </c>
      <c r="AJ37" s="4">
        <v>2715085</v>
      </c>
      <c r="AK37" s="4">
        <v>3101660</v>
      </c>
      <c r="AL37" s="4">
        <v>3488235</v>
      </c>
      <c r="AM37" s="4">
        <v>3874808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13387</v>
      </c>
      <c r="H38" s="1">
        <v>0</v>
      </c>
      <c r="I38" s="3">
        <v>3226469</v>
      </c>
      <c r="J38" s="3">
        <v>3213082</v>
      </c>
      <c r="K38" s="3">
        <v>3213082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2452969</v>
      </c>
      <c r="S38" s="3">
        <v>2452969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320416</v>
      </c>
      <c r="Y38" s="3">
        <v>320416</v>
      </c>
      <c r="Z38" s="4">
        <v>320416</v>
      </c>
      <c r="AA38" s="4">
        <v>320416</v>
      </c>
      <c r="AB38" s="4">
        <v>320416</v>
      </c>
      <c r="AC38" s="4">
        <v>320414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1611004</v>
      </c>
      <c r="AI38" s="4">
        <v>1931420</v>
      </c>
      <c r="AJ38" s="4">
        <v>2251836</v>
      </c>
      <c r="AK38" s="4">
        <v>2572252</v>
      </c>
      <c r="AL38" s="4">
        <v>2892668</v>
      </c>
      <c r="AM38" s="4">
        <v>3213082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12632</v>
      </c>
      <c r="H39" s="1">
        <v>0</v>
      </c>
      <c r="I39" s="3">
        <v>3261977</v>
      </c>
      <c r="J39" s="3">
        <v>3249345</v>
      </c>
      <c r="K39" s="3">
        <v>3249345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2542425</v>
      </c>
      <c r="S39" s="3">
        <v>2542425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324092</v>
      </c>
      <c r="Y39" s="3">
        <v>324092</v>
      </c>
      <c r="Z39" s="4">
        <v>324092</v>
      </c>
      <c r="AA39" s="4">
        <v>324092</v>
      </c>
      <c r="AB39" s="4">
        <v>324092</v>
      </c>
      <c r="AC39" s="4">
        <v>324093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1628884</v>
      </c>
      <c r="AI39" s="4">
        <v>1952976</v>
      </c>
      <c r="AJ39" s="4">
        <v>2277068</v>
      </c>
      <c r="AK39" s="4">
        <v>2601160</v>
      </c>
      <c r="AL39" s="4">
        <v>2925252</v>
      </c>
      <c r="AM39" s="4">
        <v>3249345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10542</v>
      </c>
      <c r="H40" s="1">
        <v>0</v>
      </c>
      <c r="I40" s="3">
        <v>2149147</v>
      </c>
      <c r="J40" s="3">
        <v>2138605</v>
      </c>
      <c r="K40" s="3">
        <v>2138605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1506443</v>
      </c>
      <c r="S40" s="3">
        <v>1506443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213158</v>
      </c>
      <c r="Y40" s="3">
        <v>213158</v>
      </c>
      <c r="Z40" s="4">
        <v>213157</v>
      </c>
      <c r="AA40" s="4">
        <v>213157</v>
      </c>
      <c r="AB40" s="4">
        <v>213157</v>
      </c>
      <c r="AC40" s="4">
        <v>213158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1072818</v>
      </c>
      <c r="AI40" s="4">
        <v>1285976</v>
      </c>
      <c r="AJ40" s="4">
        <v>1499133</v>
      </c>
      <c r="AK40" s="4">
        <v>1712290</v>
      </c>
      <c r="AL40" s="4">
        <v>1925447</v>
      </c>
      <c r="AM40" s="4">
        <v>2138605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93038</v>
      </c>
      <c r="H41" s="3">
        <v>0</v>
      </c>
      <c r="I41" s="3">
        <v>31758130</v>
      </c>
      <c r="J41" s="3">
        <v>31665092</v>
      </c>
      <c r="K41" s="3">
        <v>31665092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26615420</v>
      </c>
      <c r="S41" s="3">
        <v>26615420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3160307</v>
      </c>
      <c r="Y41" s="3">
        <v>3160307</v>
      </c>
      <c r="Z41" s="4">
        <v>3160307</v>
      </c>
      <c r="AA41" s="4">
        <v>3160307</v>
      </c>
      <c r="AB41" s="4">
        <v>3160307</v>
      </c>
      <c r="AC41" s="4">
        <v>3160305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15863559</v>
      </c>
      <c r="AI41" s="4">
        <v>19023866</v>
      </c>
      <c r="AJ41" s="4">
        <v>22184173</v>
      </c>
      <c r="AK41" s="4">
        <v>25344480</v>
      </c>
      <c r="AL41" s="4">
        <v>28504787</v>
      </c>
      <c r="AM41" s="4">
        <v>31665092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11076</v>
      </c>
      <c r="H42" s="1">
        <v>0</v>
      </c>
      <c r="I42" s="3">
        <v>1688160</v>
      </c>
      <c r="J42" s="3">
        <v>1677084</v>
      </c>
      <c r="K42" s="3">
        <v>1677084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1057756</v>
      </c>
      <c r="S42" s="3">
        <v>1057756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166970</v>
      </c>
      <c r="Y42" s="3">
        <v>166970</v>
      </c>
      <c r="Z42" s="4">
        <v>166970</v>
      </c>
      <c r="AA42" s="4">
        <v>166970</v>
      </c>
      <c r="AB42" s="4">
        <v>166970</v>
      </c>
      <c r="AC42" s="4">
        <v>166970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842234</v>
      </c>
      <c r="AI42" s="4">
        <v>1009204</v>
      </c>
      <c r="AJ42" s="4">
        <v>1176174</v>
      </c>
      <c r="AK42" s="4">
        <v>1343144</v>
      </c>
      <c r="AL42" s="4">
        <v>1510114</v>
      </c>
      <c r="AM42" s="4">
        <v>1677084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6404</v>
      </c>
      <c r="H43" s="1">
        <v>0</v>
      </c>
      <c r="I43" s="3">
        <v>1780299</v>
      </c>
      <c r="J43" s="3">
        <v>1773895</v>
      </c>
      <c r="K43" s="3">
        <v>1773895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1376192</v>
      </c>
      <c r="S43" s="3">
        <v>1376192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176963</v>
      </c>
      <c r="Y43" s="3">
        <v>176963</v>
      </c>
      <c r="Z43" s="4">
        <v>176962</v>
      </c>
      <c r="AA43" s="4">
        <v>176962</v>
      </c>
      <c r="AB43" s="4">
        <v>176962</v>
      </c>
      <c r="AC43" s="4">
        <v>176963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889083</v>
      </c>
      <c r="AI43" s="4">
        <v>1066046</v>
      </c>
      <c r="AJ43" s="4">
        <v>1243008</v>
      </c>
      <c r="AK43" s="4">
        <v>1419970</v>
      </c>
      <c r="AL43" s="4">
        <v>1596932</v>
      </c>
      <c r="AM43" s="4">
        <v>1773895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9128</v>
      </c>
      <c r="H44" s="1">
        <v>0</v>
      </c>
      <c r="I44" s="3">
        <v>2493967</v>
      </c>
      <c r="J44" s="3">
        <v>2484839</v>
      </c>
      <c r="K44" s="3">
        <v>2484839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1923351</v>
      </c>
      <c r="S44" s="3">
        <v>1923351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247875</v>
      </c>
      <c r="Y44" s="3">
        <v>247875</v>
      </c>
      <c r="Z44" s="4">
        <v>247875</v>
      </c>
      <c r="AA44" s="4">
        <v>247875</v>
      </c>
      <c r="AB44" s="4">
        <v>247875</v>
      </c>
      <c r="AC44" s="4">
        <v>247876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1245463</v>
      </c>
      <c r="AI44" s="4">
        <v>1493338</v>
      </c>
      <c r="AJ44" s="4">
        <v>1741213</v>
      </c>
      <c r="AK44" s="4">
        <v>1989088</v>
      </c>
      <c r="AL44" s="4">
        <v>2236963</v>
      </c>
      <c r="AM44" s="4">
        <v>2484839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20074</v>
      </c>
      <c r="H45" s="1">
        <v>0</v>
      </c>
      <c r="I45" s="3">
        <v>5472240</v>
      </c>
      <c r="J45" s="3">
        <v>5452166</v>
      </c>
      <c r="K45" s="3">
        <v>5452166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4299010</v>
      </c>
      <c r="S45" s="3">
        <v>4299010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543878</v>
      </c>
      <c r="Y45" s="3">
        <v>543878</v>
      </c>
      <c r="Z45" s="4">
        <v>543879</v>
      </c>
      <c r="AA45" s="4">
        <v>543879</v>
      </c>
      <c r="AB45" s="4">
        <v>543879</v>
      </c>
      <c r="AC45" s="4">
        <v>543877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2732774</v>
      </c>
      <c r="AI45" s="4">
        <v>3276652</v>
      </c>
      <c r="AJ45" s="4">
        <v>3820531</v>
      </c>
      <c r="AK45" s="4">
        <v>4364410</v>
      </c>
      <c r="AL45" s="4">
        <v>4908289</v>
      </c>
      <c r="AM45" s="4">
        <v>5452166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13803</v>
      </c>
      <c r="H46" s="3">
        <v>0</v>
      </c>
      <c r="I46" s="3">
        <v>4637682</v>
      </c>
      <c r="J46" s="3">
        <v>4623879</v>
      </c>
      <c r="K46" s="3">
        <v>4623879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3716315</v>
      </c>
      <c r="S46" s="3">
        <v>3716315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461468</v>
      </c>
      <c r="Y46" s="3">
        <v>461468</v>
      </c>
      <c r="Z46" s="4">
        <v>461468</v>
      </c>
      <c r="AA46" s="4">
        <v>461468</v>
      </c>
      <c r="AB46" s="4">
        <v>461468</v>
      </c>
      <c r="AC46" s="4">
        <v>461467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2316540</v>
      </c>
      <c r="AI46" s="4">
        <v>2778008</v>
      </c>
      <c r="AJ46" s="4">
        <v>3239476</v>
      </c>
      <c r="AK46" s="4">
        <v>3700944</v>
      </c>
      <c r="AL46" s="4">
        <v>4162412</v>
      </c>
      <c r="AM46" s="4">
        <v>4623879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46989</v>
      </c>
      <c r="H47" s="1">
        <v>0</v>
      </c>
      <c r="I47" s="3">
        <v>15549187</v>
      </c>
      <c r="J47" s="3">
        <v>15502198</v>
      </c>
      <c r="K47" s="3">
        <v>15502198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12901289</v>
      </c>
      <c r="S47" s="3">
        <v>12901289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1547087</v>
      </c>
      <c r="Y47" s="3">
        <v>1547087</v>
      </c>
      <c r="Z47" s="4">
        <v>1547087</v>
      </c>
      <c r="AA47" s="4">
        <v>1547087</v>
      </c>
      <c r="AB47" s="4">
        <v>1547087</v>
      </c>
      <c r="AC47" s="4">
        <v>1547087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7766763</v>
      </c>
      <c r="AI47" s="4">
        <v>9313850</v>
      </c>
      <c r="AJ47" s="4">
        <v>10860937</v>
      </c>
      <c r="AK47" s="4">
        <v>12408024</v>
      </c>
      <c r="AL47" s="4">
        <v>13955111</v>
      </c>
      <c r="AM47" s="4">
        <v>15502198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39683</v>
      </c>
      <c r="H48" s="1">
        <v>0</v>
      </c>
      <c r="I48" s="3">
        <v>9600465</v>
      </c>
      <c r="J48" s="3">
        <v>9560782</v>
      </c>
      <c r="K48" s="3">
        <v>9560782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6994906</v>
      </c>
      <c r="S48" s="3">
        <v>6994906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953432</v>
      </c>
      <c r="Y48" s="3">
        <v>953432</v>
      </c>
      <c r="Z48" s="4">
        <v>953433</v>
      </c>
      <c r="AA48" s="4">
        <v>953433</v>
      </c>
      <c r="AB48" s="4">
        <v>953433</v>
      </c>
      <c r="AC48" s="4">
        <v>953431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4793620</v>
      </c>
      <c r="AI48" s="4">
        <v>5747052</v>
      </c>
      <c r="AJ48" s="4">
        <v>6700485</v>
      </c>
      <c r="AK48" s="4">
        <v>7653918</v>
      </c>
      <c r="AL48" s="4">
        <v>8607351</v>
      </c>
      <c r="AM48" s="4">
        <v>9560782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132207</v>
      </c>
      <c r="H49" s="1">
        <v>0</v>
      </c>
      <c r="I49" s="3">
        <v>37577601</v>
      </c>
      <c r="J49" s="3">
        <v>37445394</v>
      </c>
      <c r="K49" s="3">
        <v>37445394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30538544</v>
      </c>
      <c r="S49" s="3">
        <v>30538544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3735726</v>
      </c>
      <c r="Y49" s="3">
        <v>3735726</v>
      </c>
      <c r="Z49" s="4">
        <v>3735726</v>
      </c>
      <c r="AA49" s="4">
        <v>3735726</v>
      </c>
      <c r="AB49" s="4">
        <v>3735726</v>
      </c>
      <c r="AC49" s="4">
        <v>3735724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18766766</v>
      </c>
      <c r="AI49" s="4">
        <v>22502492</v>
      </c>
      <c r="AJ49" s="4">
        <v>26238218</v>
      </c>
      <c r="AK49" s="4">
        <v>29973944</v>
      </c>
      <c r="AL49" s="4">
        <v>33709670</v>
      </c>
      <c r="AM49" s="4">
        <v>37445394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382104</v>
      </c>
      <c r="H50" s="1">
        <v>0</v>
      </c>
      <c r="I50" s="3">
        <v>113303319</v>
      </c>
      <c r="J50" s="3">
        <v>112921215</v>
      </c>
      <c r="K50" s="3">
        <v>112921215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92088421</v>
      </c>
      <c r="S50" s="3">
        <v>92088421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11266648</v>
      </c>
      <c r="Y50" s="3">
        <v>11266648</v>
      </c>
      <c r="Z50" s="4">
        <v>11266648</v>
      </c>
      <c r="AA50" s="4">
        <v>11266648</v>
      </c>
      <c r="AB50" s="4">
        <v>11266648</v>
      </c>
      <c r="AC50" s="4">
        <v>11266647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56587976</v>
      </c>
      <c r="AI50" s="4">
        <v>67854624</v>
      </c>
      <c r="AJ50" s="4">
        <v>79121272</v>
      </c>
      <c r="AK50" s="4">
        <v>90387920</v>
      </c>
      <c r="AL50" s="4">
        <v>101654568</v>
      </c>
      <c r="AM50" s="4">
        <v>112921215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29808</v>
      </c>
      <c r="H51" s="1">
        <v>0</v>
      </c>
      <c r="I51" s="3">
        <v>9330296</v>
      </c>
      <c r="J51" s="3">
        <v>9300488</v>
      </c>
      <c r="K51" s="3">
        <v>9300488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7582751</v>
      </c>
      <c r="S51" s="3">
        <v>7582751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928061</v>
      </c>
      <c r="Y51" s="3">
        <v>928061</v>
      </c>
      <c r="Z51" s="4">
        <v>928062</v>
      </c>
      <c r="AA51" s="4">
        <v>928062</v>
      </c>
      <c r="AB51" s="4">
        <v>928062</v>
      </c>
      <c r="AC51" s="4">
        <v>928060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4660181</v>
      </c>
      <c r="AI51" s="4">
        <v>5588242</v>
      </c>
      <c r="AJ51" s="4">
        <v>6516304</v>
      </c>
      <c r="AK51" s="4">
        <v>7444366</v>
      </c>
      <c r="AL51" s="4">
        <v>8372428</v>
      </c>
      <c r="AM51" s="4">
        <v>9300488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31483</v>
      </c>
      <c r="H52" s="1">
        <v>0</v>
      </c>
      <c r="I52" s="3">
        <v>10524578</v>
      </c>
      <c r="J52" s="3">
        <v>10493095</v>
      </c>
      <c r="K52" s="3">
        <v>10493095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8703956</v>
      </c>
      <c r="S52" s="3">
        <v>8703956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1047211</v>
      </c>
      <c r="Y52" s="3">
        <v>1047211</v>
      </c>
      <c r="Z52" s="4">
        <v>1047210</v>
      </c>
      <c r="AA52" s="4">
        <v>1047210</v>
      </c>
      <c r="AB52" s="4">
        <v>1047210</v>
      </c>
      <c r="AC52" s="4">
        <v>1047211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5257043</v>
      </c>
      <c r="AI52" s="4">
        <v>6304254</v>
      </c>
      <c r="AJ52" s="4">
        <v>7351464</v>
      </c>
      <c r="AK52" s="4">
        <v>8398674</v>
      </c>
      <c r="AL52" s="4">
        <v>9445884</v>
      </c>
      <c r="AM52" s="4">
        <v>10493095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18478</v>
      </c>
      <c r="H53" s="1">
        <v>0</v>
      </c>
      <c r="I53" s="3">
        <v>4877079</v>
      </c>
      <c r="J53" s="3">
        <v>4858601</v>
      </c>
      <c r="K53" s="3">
        <v>4858601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3680282</v>
      </c>
      <c r="S53" s="3">
        <v>3680282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484628</v>
      </c>
      <c r="Y53" s="3">
        <v>484628</v>
      </c>
      <c r="Z53" s="4">
        <v>484628</v>
      </c>
      <c r="AA53" s="4">
        <v>484628</v>
      </c>
      <c r="AB53" s="4">
        <v>484628</v>
      </c>
      <c r="AC53" s="4">
        <v>484629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2435460</v>
      </c>
      <c r="AI53" s="4">
        <v>2920088</v>
      </c>
      <c r="AJ53" s="4">
        <v>3404716</v>
      </c>
      <c r="AK53" s="4">
        <v>3889344</v>
      </c>
      <c r="AL53" s="4">
        <v>4373972</v>
      </c>
      <c r="AM53" s="4">
        <v>4858601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10387</v>
      </c>
      <c r="H54" s="1">
        <v>0</v>
      </c>
      <c r="I54" s="3">
        <v>2773869</v>
      </c>
      <c r="J54" s="3">
        <v>2763482</v>
      </c>
      <c r="K54" s="3">
        <v>2763482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2177988</v>
      </c>
      <c r="S54" s="3">
        <v>2177988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275656</v>
      </c>
      <c r="Y54" s="3">
        <v>275656</v>
      </c>
      <c r="Z54" s="4">
        <v>275656</v>
      </c>
      <c r="AA54" s="4">
        <v>275656</v>
      </c>
      <c r="AB54" s="4">
        <v>275656</v>
      </c>
      <c r="AC54" s="4">
        <v>275654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1385204</v>
      </c>
      <c r="AI54" s="4">
        <v>1660860</v>
      </c>
      <c r="AJ54" s="4">
        <v>1936516</v>
      </c>
      <c r="AK54" s="4">
        <v>2212172</v>
      </c>
      <c r="AL54" s="4">
        <v>2487828</v>
      </c>
      <c r="AM54" s="4">
        <v>2763482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34694</v>
      </c>
      <c r="H55" s="1">
        <v>0</v>
      </c>
      <c r="I55" s="3">
        <v>9978285</v>
      </c>
      <c r="J55" s="3">
        <v>9943591</v>
      </c>
      <c r="K55" s="3">
        <v>9943591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7940362</v>
      </c>
      <c r="S55" s="3">
        <v>7940362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992046</v>
      </c>
      <c r="Y55" s="3">
        <v>992046</v>
      </c>
      <c r="Z55" s="4">
        <v>992046</v>
      </c>
      <c r="AA55" s="4">
        <v>992046</v>
      </c>
      <c r="AB55" s="4">
        <v>992046</v>
      </c>
      <c r="AC55" s="4">
        <v>992045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4983362</v>
      </c>
      <c r="AI55" s="4">
        <v>5975408</v>
      </c>
      <c r="AJ55" s="4">
        <v>6967454</v>
      </c>
      <c r="AK55" s="4">
        <v>7959500</v>
      </c>
      <c r="AL55" s="4">
        <v>8951546</v>
      </c>
      <c r="AM55" s="4">
        <v>9943591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11036</v>
      </c>
      <c r="H56" s="1">
        <v>0</v>
      </c>
      <c r="I56" s="3">
        <v>3271229</v>
      </c>
      <c r="J56" s="3">
        <v>3260193</v>
      </c>
      <c r="K56" s="3">
        <v>3260193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2634774</v>
      </c>
      <c r="S56" s="3">
        <v>2634774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325284</v>
      </c>
      <c r="Y56" s="3">
        <v>325284</v>
      </c>
      <c r="Z56" s="4">
        <v>325283</v>
      </c>
      <c r="AA56" s="4">
        <v>325283</v>
      </c>
      <c r="AB56" s="4">
        <v>325283</v>
      </c>
      <c r="AC56" s="4">
        <v>325284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1633776</v>
      </c>
      <c r="AI56" s="4">
        <v>1959060</v>
      </c>
      <c r="AJ56" s="4">
        <v>2284343</v>
      </c>
      <c r="AK56" s="4">
        <v>2609626</v>
      </c>
      <c r="AL56" s="4">
        <v>2934909</v>
      </c>
      <c r="AM56" s="4">
        <v>3260193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15293</v>
      </c>
      <c r="H57" s="1">
        <v>0</v>
      </c>
      <c r="I57" s="3">
        <v>5298402</v>
      </c>
      <c r="J57" s="3">
        <v>5283109</v>
      </c>
      <c r="K57" s="3">
        <v>5283109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4371893</v>
      </c>
      <c r="S57" s="3">
        <v>4371893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527292</v>
      </c>
      <c r="Y57" s="3">
        <v>527292</v>
      </c>
      <c r="Z57" s="4">
        <v>527291</v>
      </c>
      <c r="AA57" s="4">
        <v>527291</v>
      </c>
      <c r="AB57" s="4">
        <v>527291</v>
      </c>
      <c r="AC57" s="4">
        <v>527292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2646652</v>
      </c>
      <c r="AI57" s="4">
        <v>3173944</v>
      </c>
      <c r="AJ57" s="4">
        <v>3701235</v>
      </c>
      <c r="AK57" s="4">
        <v>4228526</v>
      </c>
      <c r="AL57" s="4">
        <v>4755817</v>
      </c>
      <c r="AM57" s="4">
        <v>5283109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18043</v>
      </c>
      <c r="H58" s="3">
        <v>0</v>
      </c>
      <c r="I58" s="3">
        <v>4942804</v>
      </c>
      <c r="J58" s="3">
        <v>4924761</v>
      </c>
      <c r="K58" s="3">
        <v>4924761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3914912</v>
      </c>
      <c r="S58" s="3">
        <v>3914912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491274</v>
      </c>
      <c r="Y58" s="3">
        <v>491274</v>
      </c>
      <c r="Z58" s="4">
        <v>491273</v>
      </c>
      <c r="AA58" s="4">
        <v>491273</v>
      </c>
      <c r="AB58" s="4">
        <v>491273</v>
      </c>
      <c r="AC58" s="4">
        <v>491274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2468394</v>
      </c>
      <c r="AI58" s="4">
        <v>2959668</v>
      </c>
      <c r="AJ58" s="4">
        <v>3450941</v>
      </c>
      <c r="AK58" s="4">
        <v>3942214</v>
      </c>
      <c r="AL58" s="4">
        <v>4433487</v>
      </c>
      <c r="AM58" s="4">
        <v>4924761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29747</v>
      </c>
      <c r="H59" s="1">
        <v>0</v>
      </c>
      <c r="I59" s="3">
        <v>9274336</v>
      </c>
      <c r="J59" s="3">
        <v>9244589</v>
      </c>
      <c r="K59" s="3">
        <v>9244589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7573862</v>
      </c>
      <c r="S59" s="3">
        <v>7573862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922476</v>
      </c>
      <c r="Y59" s="3">
        <v>922476</v>
      </c>
      <c r="Z59" s="4">
        <v>922475</v>
      </c>
      <c r="AA59" s="4">
        <v>922475</v>
      </c>
      <c r="AB59" s="4">
        <v>922475</v>
      </c>
      <c r="AC59" s="4">
        <v>922476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4632212</v>
      </c>
      <c r="AI59" s="4">
        <v>5554688</v>
      </c>
      <c r="AJ59" s="4">
        <v>6477163</v>
      </c>
      <c r="AK59" s="4">
        <v>7399638</v>
      </c>
      <c r="AL59" s="4">
        <v>8322113</v>
      </c>
      <c r="AM59" s="4">
        <v>9244589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36925</v>
      </c>
      <c r="H60" s="1">
        <v>0</v>
      </c>
      <c r="I60" s="3">
        <v>10986041</v>
      </c>
      <c r="J60" s="3">
        <v>10949116</v>
      </c>
      <c r="K60" s="3">
        <v>10949116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8906487</v>
      </c>
      <c r="S60" s="3">
        <v>8906487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1092450</v>
      </c>
      <c r="Y60" s="3">
        <v>1092450</v>
      </c>
      <c r="Z60" s="4">
        <v>1092450</v>
      </c>
      <c r="AA60" s="4">
        <v>1092450</v>
      </c>
      <c r="AB60" s="4">
        <v>1092450</v>
      </c>
      <c r="AC60" s="4">
        <v>1092450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5486866</v>
      </c>
      <c r="AI60" s="4">
        <v>6579316</v>
      </c>
      <c r="AJ60" s="4">
        <v>7671766</v>
      </c>
      <c r="AK60" s="4">
        <v>8764216</v>
      </c>
      <c r="AL60" s="4">
        <v>9856666</v>
      </c>
      <c r="AM60" s="4">
        <v>10949116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6551</v>
      </c>
      <c r="H61" s="1">
        <v>0</v>
      </c>
      <c r="I61" s="3">
        <v>1561552</v>
      </c>
      <c r="J61" s="3">
        <v>1555001</v>
      </c>
      <c r="K61" s="3">
        <v>1555001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1175413</v>
      </c>
      <c r="S61" s="3">
        <v>1175413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155064</v>
      </c>
      <c r="Y61" s="3">
        <v>155064</v>
      </c>
      <c r="Z61" s="4">
        <v>155063</v>
      </c>
      <c r="AA61" s="4">
        <v>155063</v>
      </c>
      <c r="AB61" s="4">
        <v>155063</v>
      </c>
      <c r="AC61" s="4">
        <v>155064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779684</v>
      </c>
      <c r="AI61" s="4">
        <v>934748</v>
      </c>
      <c r="AJ61" s="4">
        <v>1089811</v>
      </c>
      <c r="AK61" s="4">
        <v>1244874</v>
      </c>
      <c r="AL61" s="4">
        <v>1399937</v>
      </c>
      <c r="AM61" s="4">
        <v>1555001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24635</v>
      </c>
      <c r="H62" s="1">
        <v>0</v>
      </c>
      <c r="I62" s="3">
        <v>7462256</v>
      </c>
      <c r="J62" s="3">
        <v>7437621</v>
      </c>
      <c r="K62" s="3">
        <v>7437621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6126377</v>
      </c>
      <c r="S62" s="3">
        <v>6126377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742120</v>
      </c>
      <c r="Y62" s="3">
        <v>742120</v>
      </c>
      <c r="Z62" s="4">
        <v>742119</v>
      </c>
      <c r="AA62" s="4">
        <v>742119</v>
      </c>
      <c r="AB62" s="4">
        <v>742119</v>
      </c>
      <c r="AC62" s="4">
        <v>742120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3727024</v>
      </c>
      <c r="AI62" s="4">
        <v>4469144</v>
      </c>
      <c r="AJ62" s="4">
        <v>5211263</v>
      </c>
      <c r="AK62" s="4">
        <v>5953382</v>
      </c>
      <c r="AL62" s="4">
        <v>6695501</v>
      </c>
      <c r="AM62" s="4">
        <v>7437621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22998</v>
      </c>
      <c r="H63" s="1">
        <v>0</v>
      </c>
      <c r="I63" s="3">
        <v>6703240</v>
      </c>
      <c r="J63" s="3">
        <v>6680242</v>
      </c>
      <c r="K63" s="3">
        <v>6680242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5488293</v>
      </c>
      <c r="S63" s="3">
        <v>5488293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666491</v>
      </c>
      <c r="Y63" s="3">
        <v>666491</v>
      </c>
      <c r="Z63" s="4">
        <v>666491</v>
      </c>
      <c r="AA63" s="4">
        <v>666491</v>
      </c>
      <c r="AB63" s="4">
        <v>666491</v>
      </c>
      <c r="AC63" s="4">
        <v>666491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3347787</v>
      </c>
      <c r="AI63" s="4">
        <v>4014278</v>
      </c>
      <c r="AJ63" s="4">
        <v>4680769</v>
      </c>
      <c r="AK63" s="4">
        <v>5347260</v>
      </c>
      <c r="AL63" s="4">
        <v>6013751</v>
      </c>
      <c r="AM63" s="4">
        <v>6680242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23397</v>
      </c>
      <c r="H64" s="1">
        <v>0</v>
      </c>
      <c r="I64" s="3">
        <v>6101145</v>
      </c>
      <c r="J64" s="3">
        <v>6077748</v>
      </c>
      <c r="K64" s="3">
        <v>6077748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4710520</v>
      </c>
      <c r="S64" s="3">
        <v>4710520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606215</v>
      </c>
      <c r="Y64" s="3">
        <v>606215</v>
      </c>
      <c r="Z64" s="4">
        <v>606215</v>
      </c>
      <c r="AA64" s="4">
        <v>606215</v>
      </c>
      <c r="AB64" s="4">
        <v>606215</v>
      </c>
      <c r="AC64" s="4">
        <v>606213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3046675</v>
      </c>
      <c r="AI64" s="4">
        <v>3652890</v>
      </c>
      <c r="AJ64" s="4">
        <v>4259105</v>
      </c>
      <c r="AK64" s="4">
        <v>4865320</v>
      </c>
      <c r="AL64" s="4">
        <v>5471535</v>
      </c>
      <c r="AM64" s="4">
        <v>6077748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33433</v>
      </c>
      <c r="H65" s="1">
        <v>0</v>
      </c>
      <c r="I65" s="3">
        <v>10742122</v>
      </c>
      <c r="J65" s="3">
        <v>10708689</v>
      </c>
      <c r="K65" s="3">
        <v>10708689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8872211</v>
      </c>
      <c r="S65" s="3">
        <v>8872211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1068640</v>
      </c>
      <c r="Y65" s="3">
        <v>1068640</v>
      </c>
      <c r="Z65" s="4">
        <v>1068640</v>
      </c>
      <c r="AA65" s="4">
        <v>1068640</v>
      </c>
      <c r="AB65" s="4">
        <v>1068640</v>
      </c>
      <c r="AC65" s="4">
        <v>1068641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5365488</v>
      </c>
      <c r="AI65" s="4">
        <v>6434128</v>
      </c>
      <c r="AJ65" s="4">
        <v>7502768</v>
      </c>
      <c r="AK65" s="4">
        <v>8571408</v>
      </c>
      <c r="AL65" s="4">
        <v>9640048</v>
      </c>
      <c r="AM65" s="4">
        <v>10708689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6798</v>
      </c>
      <c r="H66" s="1">
        <v>0</v>
      </c>
      <c r="I66" s="3">
        <v>2050587</v>
      </c>
      <c r="J66" s="3">
        <v>2043789</v>
      </c>
      <c r="K66" s="3">
        <v>2043789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1643568</v>
      </c>
      <c r="S66" s="3">
        <v>1643568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203926</v>
      </c>
      <c r="Y66" s="3">
        <v>203926</v>
      </c>
      <c r="Z66" s="4">
        <v>203925</v>
      </c>
      <c r="AA66" s="4">
        <v>203925</v>
      </c>
      <c r="AB66" s="4">
        <v>203925</v>
      </c>
      <c r="AC66" s="4">
        <v>203926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1024162</v>
      </c>
      <c r="AI66" s="4">
        <v>1228088</v>
      </c>
      <c r="AJ66" s="4">
        <v>1432013</v>
      </c>
      <c r="AK66" s="4">
        <v>1635938</v>
      </c>
      <c r="AL66" s="4">
        <v>1839863</v>
      </c>
      <c r="AM66" s="4">
        <v>2043789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6984</v>
      </c>
      <c r="H67" s="1">
        <v>0</v>
      </c>
      <c r="I67" s="3">
        <v>1175463</v>
      </c>
      <c r="J67" s="3">
        <v>1168479</v>
      </c>
      <c r="K67" s="3">
        <v>1168479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760632</v>
      </c>
      <c r="S67" s="3">
        <v>760632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116383</v>
      </c>
      <c r="Y67" s="3">
        <v>116383</v>
      </c>
      <c r="Z67" s="4">
        <v>116382</v>
      </c>
      <c r="AA67" s="4">
        <v>116382</v>
      </c>
      <c r="AB67" s="4">
        <v>116382</v>
      </c>
      <c r="AC67" s="4">
        <v>116383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586567</v>
      </c>
      <c r="AI67" s="4">
        <v>702950</v>
      </c>
      <c r="AJ67" s="4">
        <v>819332</v>
      </c>
      <c r="AK67" s="4">
        <v>935714</v>
      </c>
      <c r="AL67" s="4">
        <v>1052096</v>
      </c>
      <c r="AM67" s="4">
        <v>1168479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66458</v>
      </c>
      <c r="H68" s="1">
        <v>0</v>
      </c>
      <c r="I68" s="3">
        <v>17848466</v>
      </c>
      <c r="J68" s="3">
        <v>17782008</v>
      </c>
      <c r="K68" s="3">
        <v>17782008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13960810</v>
      </c>
      <c r="S68" s="3">
        <v>13960810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1773770</v>
      </c>
      <c r="Y68" s="3">
        <v>1773770</v>
      </c>
      <c r="Z68" s="4">
        <v>1773770</v>
      </c>
      <c r="AA68" s="4">
        <v>1773770</v>
      </c>
      <c r="AB68" s="4">
        <v>1773770</v>
      </c>
      <c r="AC68" s="4">
        <v>1773770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8913158</v>
      </c>
      <c r="AI68" s="4">
        <v>10686928</v>
      </c>
      <c r="AJ68" s="4">
        <v>12460698</v>
      </c>
      <c r="AK68" s="4">
        <v>14234468</v>
      </c>
      <c r="AL68" s="4">
        <v>16008238</v>
      </c>
      <c r="AM68" s="4">
        <v>17782008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28198</v>
      </c>
      <c r="H69" s="1">
        <v>0</v>
      </c>
      <c r="I69" s="3">
        <v>5585976</v>
      </c>
      <c r="J69" s="3">
        <v>5557778</v>
      </c>
      <c r="K69" s="3">
        <v>5557778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4006932</v>
      </c>
      <c r="S69" s="3">
        <v>4006932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553898</v>
      </c>
      <c r="Y69" s="3">
        <v>553898</v>
      </c>
      <c r="Z69" s="4">
        <v>553898</v>
      </c>
      <c r="AA69" s="4">
        <v>553898</v>
      </c>
      <c r="AB69" s="4">
        <v>553898</v>
      </c>
      <c r="AC69" s="4">
        <v>553896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2788290</v>
      </c>
      <c r="AI69" s="4">
        <v>3342188</v>
      </c>
      <c r="AJ69" s="4">
        <v>3896086</v>
      </c>
      <c r="AK69" s="4">
        <v>4449984</v>
      </c>
      <c r="AL69" s="4">
        <v>5003882</v>
      </c>
      <c r="AM69" s="4">
        <v>5557778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85807</v>
      </c>
      <c r="H70" s="1">
        <v>0</v>
      </c>
      <c r="I70" s="3">
        <v>30153297</v>
      </c>
      <c r="J70" s="3">
        <v>30067490</v>
      </c>
      <c r="K70" s="3">
        <v>30067490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25230755</v>
      </c>
      <c r="S70" s="3">
        <v>25230755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3001028</v>
      </c>
      <c r="Y70" s="3">
        <v>3001028</v>
      </c>
      <c r="Z70" s="4">
        <v>3001029</v>
      </c>
      <c r="AA70" s="4">
        <v>3001029</v>
      </c>
      <c r="AB70" s="4">
        <v>3001029</v>
      </c>
      <c r="AC70" s="4">
        <v>3001027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15062348</v>
      </c>
      <c r="AI70" s="4">
        <v>18063376</v>
      </c>
      <c r="AJ70" s="4">
        <v>21064405</v>
      </c>
      <c r="AK70" s="4">
        <v>24065434</v>
      </c>
      <c r="AL70" s="4">
        <v>27066463</v>
      </c>
      <c r="AM70" s="4">
        <v>30067490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17257</v>
      </c>
      <c r="H71" s="1">
        <v>0</v>
      </c>
      <c r="I71" s="3">
        <v>5055939</v>
      </c>
      <c r="J71" s="3">
        <v>5038682</v>
      </c>
      <c r="K71" s="3">
        <v>5038682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4044666</v>
      </c>
      <c r="S71" s="3">
        <v>4044666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502718</v>
      </c>
      <c r="Y71" s="3">
        <v>502718</v>
      </c>
      <c r="Z71" s="4">
        <v>502718</v>
      </c>
      <c r="AA71" s="4">
        <v>502718</v>
      </c>
      <c r="AB71" s="4">
        <v>502718</v>
      </c>
      <c r="AC71" s="4">
        <v>502716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2525094</v>
      </c>
      <c r="AI71" s="4">
        <v>3027812</v>
      </c>
      <c r="AJ71" s="4">
        <v>3530530</v>
      </c>
      <c r="AK71" s="4">
        <v>4033248</v>
      </c>
      <c r="AL71" s="4">
        <v>4535966</v>
      </c>
      <c r="AM71" s="4">
        <v>5038682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121877</v>
      </c>
      <c r="H72" s="1">
        <v>0</v>
      </c>
      <c r="I72" s="3">
        <v>32306060</v>
      </c>
      <c r="J72" s="3">
        <v>32184183</v>
      </c>
      <c r="K72" s="3">
        <v>32184183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25441879</v>
      </c>
      <c r="S72" s="3">
        <v>25441879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3210293</v>
      </c>
      <c r="Y72" s="3">
        <v>3210293</v>
      </c>
      <c r="Z72" s="4">
        <v>3210293</v>
      </c>
      <c r="AA72" s="4">
        <v>3210293</v>
      </c>
      <c r="AB72" s="4">
        <v>3210293</v>
      </c>
      <c r="AC72" s="4">
        <v>3210294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16132717</v>
      </c>
      <c r="AI72" s="4">
        <v>19343010</v>
      </c>
      <c r="AJ72" s="4">
        <v>22553303</v>
      </c>
      <c r="AK72" s="4">
        <v>25763596</v>
      </c>
      <c r="AL72" s="4">
        <v>28973889</v>
      </c>
      <c r="AM72" s="4">
        <v>32184183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11069</v>
      </c>
      <c r="H73" s="1">
        <v>0</v>
      </c>
      <c r="I73" s="3">
        <v>3072595</v>
      </c>
      <c r="J73" s="3">
        <v>3061526</v>
      </c>
      <c r="K73" s="3">
        <v>3061526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2472466</v>
      </c>
      <c r="S73" s="3">
        <v>2472466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305414</v>
      </c>
      <c r="Y73" s="3">
        <v>305414</v>
      </c>
      <c r="Z73" s="4">
        <v>305415</v>
      </c>
      <c r="AA73" s="4">
        <v>305415</v>
      </c>
      <c r="AB73" s="4">
        <v>305415</v>
      </c>
      <c r="AC73" s="4">
        <v>305413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1534454</v>
      </c>
      <c r="AI73" s="4">
        <v>1839868</v>
      </c>
      <c r="AJ73" s="4">
        <v>2145283</v>
      </c>
      <c r="AK73" s="4">
        <v>2450698</v>
      </c>
      <c r="AL73" s="4">
        <v>2756113</v>
      </c>
      <c r="AM73" s="4">
        <v>3061526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11449</v>
      </c>
      <c r="H74" s="1">
        <v>0</v>
      </c>
      <c r="I74" s="3">
        <v>2494549</v>
      </c>
      <c r="J74" s="3">
        <v>2483100</v>
      </c>
      <c r="K74" s="3">
        <v>2483100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1826902</v>
      </c>
      <c r="S74" s="3">
        <v>1826902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247547</v>
      </c>
      <c r="Y74" s="3">
        <v>247547</v>
      </c>
      <c r="Z74" s="4">
        <v>247547</v>
      </c>
      <c r="AA74" s="4">
        <v>247547</v>
      </c>
      <c r="AB74" s="4">
        <v>247547</v>
      </c>
      <c r="AC74" s="4">
        <v>247545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1245367</v>
      </c>
      <c r="AI74" s="4">
        <v>1492914</v>
      </c>
      <c r="AJ74" s="4">
        <v>1740461</v>
      </c>
      <c r="AK74" s="4">
        <v>1988008</v>
      </c>
      <c r="AL74" s="4">
        <v>2235555</v>
      </c>
      <c r="AM74" s="4">
        <v>2483100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17977</v>
      </c>
      <c r="H75" s="1">
        <v>0</v>
      </c>
      <c r="I75" s="3">
        <v>5612264</v>
      </c>
      <c r="J75" s="3">
        <v>5594287</v>
      </c>
      <c r="K75" s="3">
        <v>5594287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4574914</v>
      </c>
      <c r="S75" s="3">
        <v>4574914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558231</v>
      </c>
      <c r="Y75" s="3">
        <v>558231</v>
      </c>
      <c r="Z75" s="4">
        <v>558230</v>
      </c>
      <c r="AA75" s="4">
        <v>558230</v>
      </c>
      <c r="AB75" s="4">
        <v>558230</v>
      </c>
      <c r="AC75" s="4">
        <v>558231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2803135</v>
      </c>
      <c r="AI75" s="4">
        <v>3361366</v>
      </c>
      <c r="AJ75" s="4">
        <v>3919596</v>
      </c>
      <c r="AK75" s="4">
        <v>4477826</v>
      </c>
      <c r="AL75" s="4">
        <v>5036056</v>
      </c>
      <c r="AM75" s="4">
        <v>5594287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10143</v>
      </c>
      <c r="H76" s="3">
        <v>0</v>
      </c>
      <c r="I76" s="3">
        <v>2795148</v>
      </c>
      <c r="J76" s="3">
        <v>2785005</v>
      </c>
      <c r="K76" s="3">
        <v>2785005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2160688</v>
      </c>
      <c r="S76" s="3">
        <v>2160688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277824</v>
      </c>
      <c r="Y76" s="3">
        <v>277824</v>
      </c>
      <c r="Z76" s="4">
        <v>277824</v>
      </c>
      <c r="AA76" s="4">
        <v>277824</v>
      </c>
      <c r="AB76" s="4">
        <v>277824</v>
      </c>
      <c r="AC76" s="4">
        <v>277825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1395884</v>
      </c>
      <c r="AI76" s="4">
        <v>1673708</v>
      </c>
      <c r="AJ76" s="4">
        <v>1951532</v>
      </c>
      <c r="AK76" s="4">
        <v>2229356</v>
      </c>
      <c r="AL76" s="4">
        <v>2507180</v>
      </c>
      <c r="AM76" s="4">
        <v>2785005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9796</v>
      </c>
      <c r="H77" s="1">
        <v>0</v>
      </c>
      <c r="I77" s="3">
        <v>2184663</v>
      </c>
      <c r="J77" s="3">
        <v>2174867</v>
      </c>
      <c r="K77" s="3">
        <v>2174867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1532443</v>
      </c>
      <c r="S77" s="3">
        <v>1532443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216834</v>
      </c>
      <c r="Y77" s="3">
        <v>216834</v>
      </c>
      <c r="Z77" s="4">
        <v>216834</v>
      </c>
      <c r="AA77" s="4">
        <v>216834</v>
      </c>
      <c r="AB77" s="4">
        <v>216834</v>
      </c>
      <c r="AC77" s="4">
        <v>216833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1090698</v>
      </c>
      <c r="AI77" s="4">
        <v>1307532</v>
      </c>
      <c r="AJ77" s="4">
        <v>1524366</v>
      </c>
      <c r="AK77" s="4">
        <v>1741200</v>
      </c>
      <c r="AL77" s="4">
        <v>1958034</v>
      </c>
      <c r="AM77" s="4">
        <v>2174867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206373</v>
      </c>
      <c r="H78" s="1">
        <v>0</v>
      </c>
      <c r="I78" s="3">
        <v>72109615</v>
      </c>
      <c r="J78" s="3">
        <v>71903242</v>
      </c>
      <c r="K78" s="3">
        <v>71903242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60650296</v>
      </c>
      <c r="S78" s="3">
        <v>60650296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7176566</v>
      </c>
      <c r="Y78" s="3">
        <v>7176566</v>
      </c>
      <c r="Z78" s="4">
        <v>7176566</v>
      </c>
      <c r="AA78" s="4">
        <v>7176566</v>
      </c>
      <c r="AB78" s="4">
        <v>7176566</v>
      </c>
      <c r="AC78" s="4">
        <v>7176564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36020414</v>
      </c>
      <c r="AI78" s="4">
        <v>43196980</v>
      </c>
      <c r="AJ78" s="4">
        <v>50373546</v>
      </c>
      <c r="AK78" s="4">
        <v>57550112</v>
      </c>
      <c r="AL78" s="4">
        <v>64726678</v>
      </c>
      <c r="AM78" s="4">
        <v>71903242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33302</v>
      </c>
      <c r="H79" s="1">
        <v>0</v>
      </c>
      <c r="I79" s="3">
        <v>9976587</v>
      </c>
      <c r="J79" s="3">
        <v>9943285</v>
      </c>
      <c r="K79" s="3">
        <v>9943285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7994263</v>
      </c>
      <c r="S79" s="3">
        <v>7994263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992108</v>
      </c>
      <c r="Y79" s="3">
        <v>992108</v>
      </c>
      <c r="Z79" s="4">
        <v>992108</v>
      </c>
      <c r="AA79" s="4">
        <v>992108</v>
      </c>
      <c r="AB79" s="4">
        <v>992108</v>
      </c>
      <c r="AC79" s="4">
        <v>992109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4982744</v>
      </c>
      <c r="AI79" s="4">
        <v>5974852</v>
      </c>
      <c r="AJ79" s="4">
        <v>6966960</v>
      </c>
      <c r="AK79" s="4">
        <v>7959068</v>
      </c>
      <c r="AL79" s="4">
        <v>8951176</v>
      </c>
      <c r="AM79" s="4">
        <v>9943285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80622</v>
      </c>
      <c r="H80" s="1">
        <v>0</v>
      </c>
      <c r="I80" s="3">
        <v>22610003</v>
      </c>
      <c r="J80" s="3">
        <v>22529381</v>
      </c>
      <c r="K80" s="3">
        <v>22529381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18183205</v>
      </c>
      <c r="S80" s="3">
        <v>18183205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2247564</v>
      </c>
      <c r="Y80" s="3">
        <v>2247564</v>
      </c>
      <c r="Z80" s="4">
        <v>2247563</v>
      </c>
      <c r="AA80" s="4">
        <v>2247563</v>
      </c>
      <c r="AB80" s="4">
        <v>2247563</v>
      </c>
      <c r="AC80" s="4">
        <v>2247564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11291564</v>
      </c>
      <c r="AI80" s="4">
        <v>13539128</v>
      </c>
      <c r="AJ80" s="4">
        <v>15786691</v>
      </c>
      <c r="AK80" s="4">
        <v>18034254</v>
      </c>
      <c r="AL80" s="4">
        <v>20281817</v>
      </c>
      <c r="AM80" s="4">
        <v>22529381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11138</v>
      </c>
      <c r="H81" s="1">
        <v>0</v>
      </c>
      <c r="I81" s="3">
        <v>3212558</v>
      </c>
      <c r="J81" s="3">
        <v>3201420</v>
      </c>
      <c r="K81" s="3">
        <v>3201420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2580723</v>
      </c>
      <c r="S81" s="3">
        <v>2580723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319399</v>
      </c>
      <c r="Y81" s="3">
        <v>319399</v>
      </c>
      <c r="Z81" s="4">
        <v>319400</v>
      </c>
      <c r="AA81" s="4">
        <v>319400</v>
      </c>
      <c r="AB81" s="4">
        <v>319400</v>
      </c>
      <c r="AC81" s="4">
        <v>319398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1604423</v>
      </c>
      <c r="AI81" s="4">
        <v>1923822</v>
      </c>
      <c r="AJ81" s="4">
        <v>2243222</v>
      </c>
      <c r="AK81" s="4">
        <v>2562622</v>
      </c>
      <c r="AL81" s="4">
        <v>2882022</v>
      </c>
      <c r="AM81" s="4">
        <v>3201420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342350</v>
      </c>
      <c r="H82" s="1">
        <v>0</v>
      </c>
      <c r="I82" s="3">
        <v>105600385</v>
      </c>
      <c r="J82" s="3">
        <v>105258035</v>
      </c>
      <c r="K82" s="3">
        <v>105258035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86272790</v>
      </c>
      <c r="S82" s="3">
        <v>86272790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10502980</v>
      </c>
      <c r="Y82" s="3">
        <v>10502980</v>
      </c>
      <c r="Z82" s="4">
        <v>10502980</v>
      </c>
      <c r="AA82" s="4">
        <v>10502980</v>
      </c>
      <c r="AB82" s="4">
        <v>10502980</v>
      </c>
      <c r="AC82" s="4">
        <v>10502979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52743136</v>
      </c>
      <c r="AI82" s="4">
        <v>63246116</v>
      </c>
      <c r="AJ82" s="4">
        <v>73749096</v>
      </c>
      <c r="AK82" s="4">
        <v>84252076</v>
      </c>
      <c r="AL82" s="4">
        <v>94755056</v>
      </c>
      <c r="AM82" s="4">
        <v>105258035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28089</v>
      </c>
      <c r="H83" s="1">
        <v>0</v>
      </c>
      <c r="I83" s="3">
        <v>7895213</v>
      </c>
      <c r="J83" s="3">
        <v>7867124</v>
      </c>
      <c r="K83" s="3">
        <v>7867124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6312367</v>
      </c>
      <c r="S83" s="3">
        <v>6312367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784840</v>
      </c>
      <c r="Y83" s="3">
        <v>784840</v>
      </c>
      <c r="Z83" s="4">
        <v>784840</v>
      </c>
      <c r="AA83" s="4">
        <v>784840</v>
      </c>
      <c r="AB83" s="4">
        <v>784840</v>
      </c>
      <c r="AC83" s="4">
        <v>784840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3942924</v>
      </c>
      <c r="AI83" s="4">
        <v>4727764</v>
      </c>
      <c r="AJ83" s="4">
        <v>5512604</v>
      </c>
      <c r="AK83" s="4">
        <v>6297444</v>
      </c>
      <c r="AL83" s="4">
        <v>7082284</v>
      </c>
      <c r="AM83" s="4">
        <v>7867124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36355</v>
      </c>
      <c r="H84" s="1">
        <v>0</v>
      </c>
      <c r="I84" s="3">
        <v>8957032</v>
      </c>
      <c r="J84" s="3">
        <v>8920677</v>
      </c>
      <c r="K84" s="3">
        <v>8920677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6854272</v>
      </c>
      <c r="S84" s="3">
        <v>6854272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889644</v>
      </c>
      <c r="Y84" s="3">
        <v>889644</v>
      </c>
      <c r="Z84" s="4">
        <v>889644</v>
      </c>
      <c r="AA84" s="4">
        <v>889644</v>
      </c>
      <c r="AB84" s="4">
        <v>889644</v>
      </c>
      <c r="AC84" s="4">
        <v>889645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4472456</v>
      </c>
      <c r="AI84" s="4">
        <v>5362100</v>
      </c>
      <c r="AJ84" s="4">
        <v>6251744</v>
      </c>
      <c r="AK84" s="4">
        <v>7141388</v>
      </c>
      <c r="AL84" s="4">
        <v>8031032</v>
      </c>
      <c r="AM84" s="4">
        <v>8920677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4513</v>
      </c>
      <c r="H85" s="3">
        <v>0</v>
      </c>
      <c r="I85" s="3">
        <v>1294124</v>
      </c>
      <c r="J85" s="3">
        <v>1289611</v>
      </c>
      <c r="K85" s="3">
        <v>1289611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999157</v>
      </c>
      <c r="S85" s="3">
        <v>999157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128661</v>
      </c>
      <c r="Y85" s="3">
        <v>128661</v>
      </c>
      <c r="Z85" s="4">
        <v>128660</v>
      </c>
      <c r="AA85" s="4">
        <v>128660</v>
      </c>
      <c r="AB85" s="4">
        <v>128660</v>
      </c>
      <c r="AC85" s="4">
        <v>128661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646309</v>
      </c>
      <c r="AI85" s="4">
        <v>774970</v>
      </c>
      <c r="AJ85" s="4">
        <v>903630</v>
      </c>
      <c r="AK85" s="4">
        <v>1032290</v>
      </c>
      <c r="AL85" s="4">
        <v>1160950</v>
      </c>
      <c r="AM85" s="4">
        <v>1289611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48571</v>
      </c>
      <c r="H86" s="3">
        <v>0</v>
      </c>
      <c r="I86" s="3">
        <v>17180430</v>
      </c>
      <c r="J86" s="3">
        <v>17131859</v>
      </c>
      <c r="K86" s="3">
        <v>17131859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14393824</v>
      </c>
      <c r="S86" s="3">
        <v>14393824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1709948</v>
      </c>
      <c r="Y86" s="3">
        <v>1709948</v>
      </c>
      <c r="Z86" s="4">
        <v>1709948</v>
      </c>
      <c r="AA86" s="4">
        <v>1709948</v>
      </c>
      <c r="AB86" s="4">
        <v>1709948</v>
      </c>
      <c r="AC86" s="4">
        <v>1709947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8582120</v>
      </c>
      <c r="AI86" s="4">
        <v>10292068</v>
      </c>
      <c r="AJ86" s="4">
        <v>12002016</v>
      </c>
      <c r="AK86" s="4">
        <v>13711964</v>
      </c>
      <c r="AL86" s="4">
        <v>15421912</v>
      </c>
      <c r="AM86" s="4">
        <v>17131859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20514</v>
      </c>
      <c r="H87" s="3">
        <v>0</v>
      </c>
      <c r="I87" s="3">
        <v>6261915</v>
      </c>
      <c r="J87" s="3">
        <v>6241401</v>
      </c>
      <c r="K87" s="3">
        <v>6241401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5085353</v>
      </c>
      <c r="S87" s="3">
        <v>5085353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622772</v>
      </c>
      <c r="Y87" s="3">
        <v>622772</v>
      </c>
      <c r="Z87" s="4">
        <v>622772</v>
      </c>
      <c r="AA87" s="4">
        <v>622772</v>
      </c>
      <c r="AB87" s="4">
        <v>622772</v>
      </c>
      <c r="AC87" s="4">
        <v>622773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3127540</v>
      </c>
      <c r="AI87" s="4">
        <v>3750312</v>
      </c>
      <c r="AJ87" s="4">
        <v>4373084</v>
      </c>
      <c r="AK87" s="4">
        <v>4995856</v>
      </c>
      <c r="AL87" s="4">
        <v>5618628</v>
      </c>
      <c r="AM87" s="4">
        <v>6241401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736924</v>
      </c>
      <c r="H88" s="3">
        <v>0</v>
      </c>
      <c r="I88" s="3">
        <v>254514090</v>
      </c>
      <c r="J88" s="3">
        <v>253777166</v>
      </c>
      <c r="K88" s="3">
        <v>253777166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211118652</v>
      </c>
      <c r="S88" s="3">
        <v>211118652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25328588</v>
      </c>
      <c r="Y88" s="3">
        <v>25328588</v>
      </c>
      <c r="Z88" s="4">
        <v>25328589</v>
      </c>
      <c r="AA88" s="4">
        <v>25328589</v>
      </c>
      <c r="AB88" s="4">
        <v>25328589</v>
      </c>
      <c r="AC88" s="4">
        <v>25328587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127134224</v>
      </c>
      <c r="AI88" s="4">
        <v>152462812</v>
      </c>
      <c r="AJ88" s="4">
        <v>177791401</v>
      </c>
      <c r="AK88" s="4">
        <v>203119990</v>
      </c>
      <c r="AL88" s="4">
        <v>228448579</v>
      </c>
      <c r="AM88" s="4">
        <v>253777166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2589</v>
      </c>
      <c r="H89" s="1">
        <v>0</v>
      </c>
      <c r="I89" s="3">
        <v>879100</v>
      </c>
      <c r="J89" s="3">
        <v>876511</v>
      </c>
      <c r="K89" s="3">
        <v>876511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679591</v>
      </c>
      <c r="S89" s="3">
        <v>679591</v>
      </c>
      <c r="T89" s="3">
        <v>87910</v>
      </c>
      <c r="U89" s="3">
        <v>87910</v>
      </c>
      <c r="V89" s="3">
        <v>87910</v>
      </c>
      <c r="W89" s="3">
        <v>87910</v>
      </c>
      <c r="X89" s="3">
        <v>87479</v>
      </c>
      <c r="Y89" s="3">
        <v>87479</v>
      </c>
      <c r="Z89" s="4">
        <v>87478</v>
      </c>
      <c r="AA89" s="4">
        <v>87478</v>
      </c>
      <c r="AB89" s="4">
        <v>87478</v>
      </c>
      <c r="AC89" s="4">
        <v>87479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439119</v>
      </c>
      <c r="AI89" s="4">
        <v>526598</v>
      </c>
      <c r="AJ89" s="4">
        <v>614076</v>
      </c>
      <c r="AK89" s="4">
        <v>701554</v>
      </c>
      <c r="AL89" s="4">
        <v>789032</v>
      </c>
      <c r="AM89" s="4">
        <v>876511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20801</v>
      </c>
      <c r="H90" s="3">
        <v>0</v>
      </c>
      <c r="I90" s="3">
        <v>6084680</v>
      </c>
      <c r="J90" s="3">
        <v>6063879</v>
      </c>
      <c r="K90" s="3">
        <v>6063879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4873514</v>
      </c>
      <c r="S90" s="3">
        <v>4873514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605001</v>
      </c>
      <c r="Y90" s="3">
        <v>605001</v>
      </c>
      <c r="Z90" s="4">
        <v>605001</v>
      </c>
      <c r="AA90" s="4">
        <v>605001</v>
      </c>
      <c r="AB90" s="4">
        <v>605001</v>
      </c>
      <c r="AC90" s="4">
        <v>605002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3038873</v>
      </c>
      <c r="AI90" s="4">
        <v>3643874</v>
      </c>
      <c r="AJ90" s="4">
        <v>4248875</v>
      </c>
      <c r="AK90" s="4">
        <v>4853876</v>
      </c>
      <c r="AL90" s="4">
        <v>5458877</v>
      </c>
      <c r="AM90" s="4">
        <v>6063879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240393</v>
      </c>
      <c r="H91" s="1">
        <v>0</v>
      </c>
      <c r="I91" s="3">
        <v>72470303</v>
      </c>
      <c r="J91" s="3">
        <v>72229910</v>
      </c>
      <c r="K91" s="3">
        <v>72229910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58065984</v>
      </c>
      <c r="S91" s="3">
        <v>58065984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7206965</v>
      </c>
      <c r="Y91" s="3">
        <v>7206965</v>
      </c>
      <c r="Z91" s="4">
        <v>7206965</v>
      </c>
      <c r="AA91" s="4">
        <v>7206965</v>
      </c>
      <c r="AB91" s="4">
        <v>7206965</v>
      </c>
      <c r="AC91" s="4">
        <v>7206965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36195085</v>
      </c>
      <c r="AI91" s="4">
        <v>43402050</v>
      </c>
      <c r="AJ91" s="4">
        <v>50609015</v>
      </c>
      <c r="AK91" s="4">
        <v>57815980</v>
      </c>
      <c r="AL91" s="4">
        <v>65022945</v>
      </c>
      <c r="AM91" s="4">
        <v>72229910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9052</v>
      </c>
      <c r="H92" s="1">
        <v>0</v>
      </c>
      <c r="I92" s="3">
        <v>2519881</v>
      </c>
      <c r="J92" s="3">
        <v>2510829</v>
      </c>
      <c r="K92" s="3">
        <v>2510829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1973478</v>
      </c>
      <c r="S92" s="3">
        <v>1973478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250480</v>
      </c>
      <c r="Y92" s="3">
        <v>250480</v>
      </c>
      <c r="Z92" s="4">
        <v>250479</v>
      </c>
      <c r="AA92" s="4">
        <v>250479</v>
      </c>
      <c r="AB92" s="4">
        <v>250479</v>
      </c>
      <c r="AC92" s="4">
        <v>250480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1258432</v>
      </c>
      <c r="AI92" s="4">
        <v>1508912</v>
      </c>
      <c r="AJ92" s="4">
        <v>1759391</v>
      </c>
      <c r="AK92" s="4">
        <v>2009870</v>
      </c>
      <c r="AL92" s="4">
        <v>2260349</v>
      </c>
      <c r="AM92" s="4">
        <v>2510829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9423</v>
      </c>
      <c r="H93" s="3">
        <v>0</v>
      </c>
      <c r="I93" s="3">
        <v>2253309</v>
      </c>
      <c r="J93" s="3">
        <v>2243886</v>
      </c>
      <c r="K93" s="3">
        <v>2243886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1674164</v>
      </c>
      <c r="S93" s="3">
        <v>1674164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223760</v>
      </c>
      <c r="Y93" s="3">
        <v>223760</v>
      </c>
      <c r="Z93" s="4">
        <v>223761</v>
      </c>
      <c r="AA93" s="4">
        <v>223761</v>
      </c>
      <c r="AB93" s="4">
        <v>223761</v>
      </c>
      <c r="AC93" s="4">
        <v>223759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1125084</v>
      </c>
      <c r="AI93" s="4">
        <v>1348844</v>
      </c>
      <c r="AJ93" s="4">
        <v>1572605</v>
      </c>
      <c r="AK93" s="4">
        <v>1796366</v>
      </c>
      <c r="AL93" s="4">
        <v>2020127</v>
      </c>
      <c r="AM93" s="4">
        <v>2243886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12613</v>
      </c>
      <c r="H94" s="1">
        <v>0</v>
      </c>
      <c r="I94" s="3">
        <v>3286458</v>
      </c>
      <c r="J94" s="3">
        <v>3273845</v>
      </c>
      <c r="K94" s="3">
        <v>3273845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2544154</v>
      </c>
      <c r="S94" s="3">
        <v>2544154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326544</v>
      </c>
      <c r="Y94" s="3">
        <v>326544</v>
      </c>
      <c r="Z94" s="4">
        <v>326543</v>
      </c>
      <c r="AA94" s="4">
        <v>326543</v>
      </c>
      <c r="AB94" s="4">
        <v>326543</v>
      </c>
      <c r="AC94" s="4">
        <v>326544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1641128</v>
      </c>
      <c r="AI94" s="4">
        <v>1967672</v>
      </c>
      <c r="AJ94" s="4">
        <v>2294215</v>
      </c>
      <c r="AK94" s="4">
        <v>2620758</v>
      </c>
      <c r="AL94" s="4">
        <v>2947301</v>
      </c>
      <c r="AM94" s="4">
        <v>3273845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23597</v>
      </c>
      <c r="H95" s="1">
        <v>0</v>
      </c>
      <c r="I95" s="3">
        <v>6365513</v>
      </c>
      <c r="J95" s="3">
        <v>6341916</v>
      </c>
      <c r="K95" s="3">
        <v>6341916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5038939</v>
      </c>
      <c r="S95" s="3">
        <v>5038939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632619</v>
      </c>
      <c r="Y95" s="3">
        <v>632619</v>
      </c>
      <c r="Z95" s="4">
        <v>632619</v>
      </c>
      <c r="AA95" s="4">
        <v>632619</v>
      </c>
      <c r="AB95" s="4">
        <v>632619</v>
      </c>
      <c r="AC95" s="4">
        <v>632617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3178823</v>
      </c>
      <c r="AI95" s="4">
        <v>3811442</v>
      </c>
      <c r="AJ95" s="4">
        <v>4444061</v>
      </c>
      <c r="AK95" s="4">
        <v>5076680</v>
      </c>
      <c r="AL95" s="4">
        <v>5709299</v>
      </c>
      <c r="AM95" s="4">
        <v>6341916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23088</v>
      </c>
      <c r="H96" s="1">
        <v>0</v>
      </c>
      <c r="I96" s="3">
        <v>7476157</v>
      </c>
      <c r="J96" s="3">
        <v>7453069</v>
      </c>
      <c r="K96" s="3">
        <v>7453069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6093171</v>
      </c>
      <c r="S96" s="3">
        <v>6093171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743768</v>
      </c>
      <c r="Y96" s="3">
        <v>743768</v>
      </c>
      <c r="Z96" s="4">
        <v>743767</v>
      </c>
      <c r="AA96" s="4">
        <v>743767</v>
      </c>
      <c r="AB96" s="4">
        <v>743767</v>
      </c>
      <c r="AC96" s="4">
        <v>743768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3734232</v>
      </c>
      <c r="AI96" s="4">
        <v>4478000</v>
      </c>
      <c r="AJ96" s="4">
        <v>5221767</v>
      </c>
      <c r="AK96" s="4">
        <v>5965534</v>
      </c>
      <c r="AL96" s="4">
        <v>6709301</v>
      </c>
      <c r="AM96" s="4">
        <v>7453069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13796</v>
      </c>
      <c r="H97" s="1">
        <v>0</v>
      </c>
      <c r="I97" s="3">
        <v>3819176</v>
      </c>
      <c r="J97" s="3">
        <v>3805380</v>
      </c>
      <c r="K97" s="3">
        <v>3805380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3009266</v>
      </c>
      <c r="S97" s="3">
        <v>3009266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379618</v>
      </c>
      <c r="Y97" s="3">
        <v>379618</v>
      </c>
      <c r="Z97" s="4">
        <v>379618</v>
      </c>
      <c r="AA97" s="4">
        <v>379618</v>
      </c>
      <c r="AB97" s="4">
        <v>379618</v>
      </c>
      <c r="AC97" s="4">
        <v>379618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1907290</v>
      </c>
      <c r="AI97" s="4">
        <v>2286908</v>
      </c>
      <c r="AJ97" s="4">
        <v>2666526</v>
      </c>
      <c r="AK97" s="4">
        <v>3046144</v>
      </c>
      <c r="AL97" s="4">
        <v>3425762</v>
      </c>
      <c r="AM97" s="4">
        <v>3805380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13124</v>
      </c>
      <c r="H98" s="1">
        <v>0</v>
      </c>
      <c r="I98" s="3">
        <v>3828824</v>
      </c>
      <c r="J98" s="3">
        <v>3815700</v>
      </c>
      <c r="K98" s="3">
        <v>3815700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3043793</v>
      </c>
      <c r="S98" s="3">
        <v>3043793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380695</v>
      </c>
      <c r="Y98" s="3">
        <v>380695</v>
      </c>
      <c r="Z98" s="4">
        <v>380696</v>
      </c>
      <c r="AA98" s="4">
        <v>380696</v>
      </c>
      <c r="AB98" s="4">
        <v>380696</v>
      </c>
      <c r="AC98" s="4">
        <v>380694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1912223</v>
      </c>
      <c r="AI98" s="4">
        <v>2292918</v>
      </c>
      <c r="AJ98" s="4">
        <v>2673614</v>
      </c>
      <c r="AK98" s="4">
        <v>3054310</v>
      </c>
      <c r="AL98" s="4">
        <v>3435006</v>
      </c>
      <c r="AM98" s="4">
        <v>3815700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13276</v>
      </c>
      <c r="H99" s="1">
        <v>0</v>
      </c>
      <c r="I99" s="3">
        <v>3760850</v>
      </c>
      <c r="J99" s="3">
        <v>3747574</v>
      </c>
      <c r="K99" s="3">
        <v>3747574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3027512</v>
      </c>
      <c r="S99" s="3">
        <v>3027512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373872</v>
      </c>
      <c r="Y99" s="3">
        <v>373872</v>
      </c>
      <c r="Z99" s="4">
        <v>373873</v>
      </c>
      <c r="AA99" s="4">
        <v>373873</v>
      </c>
      <c r="AB99" s="4">
        <v>373873</v>
      </c>
      <c r="AC99" s="4">
        <v>373871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1878212</v>
      </c>
      <c r="AI99" s="4">
        <v>2252084</v>
      </c>
      <c r="AJ99" s="4">
        <v>2625957</v>
      </c>
      <c r="AK99" s="4">
        <v>2999830</v>
      </c>
      <c r="AL99" s="4">
        <v>3373703</v>
      </c>
      <c r="AM99" s="4">
        <v>3747574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11449</v>
      </c>
      <c r="H100" s="1">
        <v>0</v>
      </c>
      <c r="I100" s="3">
        <v>3587066</v>
      </c>
      <c r="J100" s="3">
        <v>3575617</v>
      </c>
      <c r="K100" s="3">
        <v>3575617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2919609</v>
      </c>
      <c r="S100" s="3">
        <v>2919609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356798</v>
      </c>
      <c r="Y100" s="3">
        <v>356798</v>
      </c>
      <c r="Z100" s="4">
        <v>356798</v>
      </c>
      <c r="AA100" s="4">
        <v>356798</v>
      </c>
      <c r="AB100" s="4">
        <v>356798</v>
      </c>
      <c r="AC100" s="4">
        <v>356799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1791626</v>
      </c>
      <c r="AI100" s="4">
        <v>2148424</v>
      </c>
      <c r="AJ100" s="4">
        <v>2505222</v>
      </c>
      <c r="AK100" s="4">
        <v>2862020</v>
      </c>
      <c r="AL100" s="4">
        <v>3218818</v>
      </c>
      <c r="AM100" s="4">
        <v>3575617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7846</v>
      </c>
      <c r="H101" s="1">
        <v>0</v>
      </c>
      <c r="I101" s="3">
        <v>1921141</v>
      </c>
      <c r="J101" s="3">
        <v>1913295</v>
      </c>
      <c r="K101" s="3">
        <v>1913295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1392816</v>
      </c>
      <c r="S101" s="3">
        <v>1392816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190807</v>
      </c>
      <c r="Y101" s="3">
        <v>190807</v>
      </c>
      <c r="Z101" s="4">
        <v>190806</v>
      </c>
      <c r="AA101" s="4">
        <v>190806</v>
      </c>
      <c r="AB101" s="4">
        <v>190806</v>
      </c>
      <c r="AC101" s="4">
        <v>190807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959263</v>
      </c>
      <c r="AI101" s="4">
        <v>1150070</v>
      </c>
      <c r="AJ101" s="4">
        <v>1340876</v>
      </c>
      <c r="AK101" s="4">
        <v>1531682</v>
      </c>
      <c r="AL101" s="4">
        <v>1722488</v>
      </c>
      <c r="AM101" s="4">
        <v>1913295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8817</v>
      </c>
      <c r="H102" s="3">
        <v>0</v>
      </c>
      <c r="I102" s="3">
        <v>2067929</v>
      </c>
      <c r="J102" s="3">
        <v>2059112</v>
      </c>
      <c r="K102" s="3">
        <v>2059112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1517565</v>
      </c>
      <c r="S102" s="3">
        <v>1517565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205323</v>
      </c>
      <c r="Y102" s="3">
        <v>205323</v>
      </c>
      <c r="Z102" s="4">
        <v>205324</v>
      </c>
      <c r="AA102" s="4">
        <v>205324</v>
      </c>
      <c r="AB102" s="4">
        <v>205324</v>
      </c>
      <c r="AC102" s="4">
        <v>205322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1032495</v>
      </c>
      <c r="AI102" s="4">
        <v>1237818</v>
      </c>
      <c r="AJ102" s="4">
        <v>1443142</v>
      </c>
      <c r="AK102" s="4">
        <v>1648466</v>
      </c>
      <c r="AL102" s="4">
        <v>1853790</v>
      </c>
      <c r="AM102" s="4">
        <v>2059112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9478</v>
      </c>
      <c r="H103" s="1">
        <v>0</v>
      </c>
      <c r="I103" s="3">
        <v>2544891</v>
      </c>
      <c r="J103" s="3">
        <v>2535413</v>
      </c>
      <c r="K103" s="3">
        <v>2535413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1930811</v>
      </c>
      <c r="S103" s="3">
        <v>1930811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252910</v>
      </c>
      <c r="Y103" s="3">
        <v>252910</v>
      </c>
      <c r="Z103" s="4">
        <v>252909</v>
      </c>
      <c r="AA103" s="4">
        <v>252909</v>
      </c>
      <c r="AB103" s="4">
        <v>252909</v>
      </c>
      <c r="AC103" s="4">
        <v>252910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1270866</v>
      </c>
      <c r="AI103" s="4">
        <v>1523776</v>
      </c>
      <c r="AJ103" s="4">
        <v>1776685</v>
      </c>
      <c r="AK103" s="4">
        <v>2029594</v>
      </c>
      <c r="AL103" s="4">
        <v>2282503</v>
      </c>
      <c r="AM103" s="4">
        <v>2535413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12639</v>
      </c>
      <c r="H104" s="1">
        <v>0</v>
      </c>
      <c r="I104" s="3">
        <v>3884594</v>
      </c>
      <c r="J104" s="3">
        <v>3871955</v>
      </c>
      <c r="K104" s="3">
        <v>3871955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3073747</v>
      </c>
      <c r="S104" s="3">
        <v>3073747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386353</v>
      </c>
      <c r="Y104" s="3">
        <v>386353</v>
      </c>
      <c r="Z104" s="4">
        <v>386353</v>
      </c>
      <c r="AA104" s="4">
        <v>386353</v>
      </c>
      <c r="AB104" s="4">
        <v>386353</v>
      </c>
      <c r="AC104" s="4">
        <v>386354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1940189</v>
      </c>
      <c r="AI104" s="4">
        <v>2326542</v>
      </c>
      <c r="AJ104" s="4">
        <v>2712895</v>
      </c>
      <c r="AK104" s="4">
        <v>3099248</v>
      </c>
      <c r="AL104" s="4">
        <v>3485601</v>
      </c>
      <c r="AM104" s="4">
        <v>3871955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15426</v>
      </c>
      <c r="H105" s="1">
        <v>0</v>
      </c>
      <c r="I105" s="3">
        <v>3965216</v>
      </c>
      <c r="J105" s="3">
        <v>3949790</v>
      </c>
      <c r="K105" s="3">
        <v>3949790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2992420</v>
      </c>
      <c r="S105" s="3">
        <v>2992420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393950</v>
      </c>
      <c r="Y105" s="3">
        <v>393950</v>
      </c>
      <c r="Z105" s="4">
        <v>393951</v>
      </c>
      <c r="AA105" s="4">
        <v>393951</v>
      </c>
      <c r="AB105" s="4">
        <v>393951</v>
      </c>
      <c r="AC105" s="4">
        <v>393949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1980038</v>
      </c>
      <c r="AI105" s="4">
        <v>2373988</v>
      </c>
      <c r="AJ105" s="4">
        <v>2767939</v>
      </c>
      <c r="AK105" s="4">
        <v>3161890</v>
      </c>
      <c r="AL105" s="4">
        <v>3555841</v>
      </c>
      <c r="AM105" s="4">
        <v>3949790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11435</v>
      </c>
      <c r="H106" s="1">
        <v>0</v>
      </c>
      <c r="I106" s="3">
        <v>3190849</v>
      </c>
      <c r="J106" s="3">
        <v>3179414</v>
      </c>
      <c r="K106" s="3">
        <v>3179414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2455072</v>
      </c>
      <c r="S106" s="3">
        <v>2455072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317179</v>
      </c>
      <c r="Y106" s="3">
        <v>317179</v>
      </c>
      <c r="Z106" s="4">
        <v>317179</v>
      </c>
      <c r="AA106" s="4">
        <v>317179</v>
      </c>
      <c r="AB106" s="4">
        <v>317179</v>
      </c>
      <c r="AC106" s="4">
        <v>317179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1593519</v>
      </c>
      <c r="AI106" s="4">
        <v>1910698</v>
      </c>
      <c r="AJ106" s="4">
        <v>2227877</v>
      </c>
      <c r="AK106" s="4">
        <v>2545056</v>
      </c>
      <c r="AL106" s="4">
        <v>2862235</v>
      </c>
      <c r="AM106" s="4">
        <v>3179414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4356</v>
      </c>
      <c r="H107" s="1">
        <v>0</v>
      </c>
      <c r="I107" s="3">
        <v>1257802</v>
      </c>
      <c r="J107" s="3">
        <v>1253446</v>
      </c>
      <c r="K107" s="3">
        <v>1253446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956077</v>
      </c>
      <c r="S107" s="3">
        <v>956077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125054</v>
      </c>
      <c r="Y107" s="3">
        <v>125054</v>
      </c>
      <c r="Z107" s="4">
        <v>125055</v>
      </c>
      <c r="AA107" s="4">
        <v>125055</v>
      </c>
      <c r="AB107" s="4">
        <v>125055</v>
      </c>
      <c r="AC107" s="4">
        <v>125053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628174</v>
      </c>
      <c r="AI107" s="4">
        <v>753228</v>
      </c>
      <c r="AJ107" s="4">
        <v>878283</v>
      </c>
      <c r="AK107" s="4">
        <v>1003338</v>
      </c>
      <c r="AL107" s="4">
        <v>1128393</v>
      </c>
      <c r="AM107" s="4">
        <v>1253446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29029</v>
      </c>
      <c r="H108" s="1">
        <v>0</v>
      </c>
      <c r="I108" s="3">
        <v>8637788</v>
      </c>
      <c r="J108" s="3">
        <v>8608759</v>
      </c>
      <c r="K108" s="3">
        <v>8608759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6962985</v>
      </c>
      <c r="S108" s="3">
        <v>6962985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858941</v>
      </c>
      <c r="Y108" s="3">
        <v>858941</v>
      </c>
      <c r="Z108" s="4">
        <v>858940</v>
      </c>
      <c r="AA108" s="4">
        <v>858940</v>
      </c>
      <c r="AB108" s="4">
        <v>858940</v>
      </c>
      <c r="AC108" s="4">
        <v>858941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4314057</v>
      </c>
      <c r="AI108" s="4">
        <v>5172998</v>
      </c>
      <c r="AJ108" s="4">
        <v>6031938</v>
      </c>
      <c r="AK108" s="4">
        <v>6890878</v>
      </c>
      <c r="AL108" s="4">
        <v>7749818</v>
      </c>
      <c r="AM108" s="4">
        <v>8608759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9668</v>
      </c>
      <c r="H109" s="1">
        <v>0</v>
      </c>
      <c r="I109" s="3">
        <v>2450707</v>
      </c>
      <c r="J109" s="3">
        <v>2441039</v>
      </c>
      <c r="K109" s="3">
        <v>2441039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1855060</v>
      </c>
      <c r="S109" s="3">
        <v>1855060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243459</v>
      </c>
      <c r="Y109" s="3">
        <v>243459</v>
      </c>
      <c r="Z109" s="4">
        <v>243459</v>
      </c>
      <c r="AA109" s="4">
        <v>243459</v>
      </c>
      <c r="AB109" s="4">
        <v>243459</v>
      </c>
      <c r="AC109" s="4">
        <v>243460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1223743</v>
      </c>
      <c r="AI109" s="4">
        <v>1467202</v>
      </c>
      <c r="AJ109" s="4">
        <v>1710661</v>
      </c>
      <c r="AK109" s="4">
        <v>1954120</v>
      </c>
      <c r="AL109" s="4">
        <v>2197579</v>
      </c>
      <c r="AM109" s="4">
        <v>2441039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38181</v>
      </c>
      <c r="H110" s="1">
        <v>0</v>
      </c>
      <c r="I110" s="3">
        <v>9957271</v>
      </c>
      <c r="J110" s="3">
        <v>9919090</v>
      </c>
      <c r="K110" s="3">
        <v>9919090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7842096</v>
      </c>
      <c r="S110" s="3">
        <v>7842096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989364</v>
      </c>
      <c r="Y110" s="3">
        <v>989364</v>
      </c>
      <c r="Z110" s="4">
        <v>989364</v>
      </c>
      <c r="AA110" s="4">
        <v>989364</v>
      </c>
      <c r="AB110" s="4">
        <v>989364</v>
      </c>
      <c r="AC110" s="4">
        <v>989362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4972272</v>
      </c>
      <c r="AI110" s="4">
        <v>5961636</v>
      </c>
      <c r="AJ110" s="4">
        <v>6951000</v>
      </c>
      <c r="AK110" s="4">
        <v>7940364</v>
      </c>
      <c r="AL110" s="4">
        <v>8929728</v>
      </c>
      <c r="AM110" s="4">
        <v>9919090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25131</v>
      </c>
      <c r="H111" s="1">
        <v>0</v>
      </c>
      <c r="I111" s="3">
        <v>7136824</v>
      </c>
      <c r="J111" s="3">
        <v>7111693</v>
      </c>
      <c r="K111" s="3">
        <v>7111693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5603563</v>
      </c>
      <c r="S111" s="3">
        <v>5603563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709494</v>
      </c>
      <c r="Y111" s="3">
        <v>709494</v>
      </c>
      <c r="Z111" s="4">
        <v>709494</v>
      </c>
      <c r="AA111" s="4">
        <v>709494</v>
      </c>
      <c r="AB111" s="4">
        <v>709494</v>
      </c>
      <c r="AC111" s="4">
        <v>709495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3564222</v>
      </c>
      <c r="AI111" s="4">
        <v>4273716</v>
      </c>
      <c r="AJ111" s="4">
        <v>4983210</v>
      </c>
      <c r="AK111" s="4">
        <v>5692704</v>
      </c>
      <c r="AL111" s="4">
        <v>6402198</v>
      </c>
      <c r="AM111" s="4">
        <v>7111693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86838</v>
      </c>
      <c r="H112" s="3">
        <v>0</v>
      </c>
      <c r="I112" s="3">
        <v>27895257</v>
      </c>
      <c r="J112" s="3">
        <v>27808419</v>
      </c>
      <c r="K112" s="3">
        <v>27808419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22750635</v>
      </c>
      <c r="S112" s="3">
        <v>22750635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2775053</v>
      </c>
      <c r="Y112" s="3">
        <v>2775053</v>
      </c>
      <c r="Z112" s="4">
        <v>2775052</v>
      </c>
      <c r="AA112" s="4">
        <v>2775052</v>
      </c>
      <c r="AB112" s="4">
        <v>2775052</v>
      </c>
      <c r="AC112" s="4">
        <v>2775053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13933157</v>
      </c>
      <c r="AI112" s="4">
        <v>16708210</v>
      </c>
      <c r="AJ112" s="4">
        <v>19483262</v>
      </c>
      <c r="AK112" s="4">
        <v>22258314</v>
      </c>
      <c r="AL112" s="4">
        <v>25033366</v>
      </c>
      <c r="AM112" s="4">
        <v>27808419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48609</v>
      </c>
      <c r="H113" s="3">
        <v>0</v>
      </c>
      <c r="I113" s="3">
        <v>14125957</v>
      </c>
      <c r="J113" s="3">
        <v>14077348</v>
      </c>
      <c r="K113" s="3">
        <v>14077348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11518603</v>
      </c>
      <c r="S113" s="3">
        <v>11518603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1404494</v>
      </c>
      <c r="Y113" s="3">
        <v>1404494</v>
      </c>
      <c r="Z113" s="4">
        <v>1404494</v>
      </c>
      <c r="AA113" s="4">
        <v>1404494</v>
      </c>
      <c r="AB113" s="4">
        <v>1404494</v>
      </c>
      <c r="AC113" s="4">
        <v>1404494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7054878</v>
      </c>
      <c r="AI113" s="4">
        <v>8459372</v>
      </c>
      <c r="AJ113" s="4">
        <v>9863866</v>
      </c>
      <c r="AK113" s="4">
        <v>11268360</v>
      </c>
      <c r="AL113" s="4">
        <v>12672854</v>
      </c>
      <c r="AM113" s="4">
        <v>14077348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10357</v>
      </c>
      <c r="H114" s="3">
        <v>0</v>
      </c>
      <c r="I114" s="3">
        <v>2953004</v>
      </c>
      <c r="J114" s="3">
        <v>2942647</v>
      </c>
      <c r="K114" s="3">
        <v>2942647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2357480</v>
      </c>
      <c r="S114" s="3">
        <v>2357480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293575</v>
      </c>
      <c r="Y114" s="3">
        <v>293575</v>
      </c>
      <c r="Z114" s="4">
        <v>293574</v>
      </c>
      <c r="AA114" s="4">
        <v>293574</v>
      </c>
      <c r="AB114" s="4">
        <v>293574</v>
      </c>
      <c r="AC114" s="4">
        <v>293575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1474775</v>
      </c>
      <c r="AI114" s="4">
        <v>1768350</v>
      </c>
      <c r="AJ114" s="4">
        <v>2061924</v>
      </c>
      <c r="AK114" s="4">
        <v>2355498</v>
      </c>
      <c r="AL114" s="4">
        <v>2649072</v>
      </c>
      <c r="AM114" s="4">
        <v>2942647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11212</v>
      </c>
      <c r="H115" s="1">
        <v>0</v>
      </c>
      <c r="I115" s="3">
        <v>2641437</v>
      </c>
      <c r="J115" s="3">
        <v>2630225</v>
      </c>
      <c r="K115" s="3">
        <v>2630225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1969941</v>
      </c>
      <c r="S115" s="3">
        <v>1969941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262275</v>
      </c>
      <c r="Y115" s="3">
        <v>262275</v>
      </c>
      <c r="Z115" s="4">
        <v>262275</v>
      </c>
      <c r="AA115" s="4">
        <v>262275</v>
      </c>
      <c r="AB115" s="4">
        <v>262275</v>
      </c>
      <c r="AC115" s="4">
        <v>262274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1318851</v>
      </c>
      <c r="AI115" s="4">
        <v>1581126</v>
      </c>
      <c r="AJ115" s="4">
        <v>1843401</v>
      </c>
      <c r="AK115" s="4">
        <v>2105676</v>
      </c>
      <c r="AL115" s="4">
        <v>2367951</v>
      </c>
      <c r="AM115" s="4">
        <v>2630225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19867</v>
      </c>
      <c r="H116" s="1">
        <v>0</v>
      </c>
      <c r="I116" s="3">
        <v>4067740</v>
      </c>
      <c r="J116" s="3">
        <v>4047873</v>
      </c>
      <c r="K116" s="3">
        <v>4047873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2794159</v>
      </c>
      <c r="S116" s="3">
        <v>2794159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403463</v>
      </c>
      <c r="Y116" s="3">
        <v>403463</v>
      </c>
      <c r="Z116" s="4">
        <v>403463</v>
      </c>
      <c r="AA116" s="4">
        <v>403463</v>
      </c>
      <c r="AB116" s="4">
        <v>403463</v>
      </c>
      <c r="AC116" s="4">
        <v>403462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2030559</v>
      </c>
      <c r="AI116" s="4">
        <v>2434022</v>
      </c>
      <c r="AJ116" s="4">
        <v>2837485</v>
      </c>
      <c r="AK116" s="4">
        <v>3240948</v>
      </c>
      <c r="AL116" s="4">
        <v>3644411</v>
      </c>
      <c r="AM116" s="4">
        <v>4047873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10824</v>
      </c>
      <c r="H117" s="1">
        <v>0</v>
      </c>
      <c r="I117" s="3">
        <v>2719459</v>
      </c>
      <c r="J117" s="3">
        <v>2708635</v>
      </c>
      <c r="K117" s="3">
        <v>2708635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2084699</v>
      </c>
      <c r="S117" s="3">
        <v>2084699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270142</v>
      </c>
      <c r="Y117" s="3">
        <v>270142</v>
      </c>
      <c r="Z117" s="4">
        <v>270142</v>
      </c>
      <c r="AA117" s="4">
        <v>270142</v>
      </c>
      <c r="AB117" s="4">
        <v>270142</v>
      </c>
      <c r="AC117" s="4">
        <v>270141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1357926</v>
      </c>
      <c r="AI117" s="4">
        <v>1628068</v>
      </c>
      <c r="AJ117" s="4">
        <v>1898210</v>
      </c>
      <c r="AK117" s="4">
        <v>2168352</v>
      </c>
      <c r="AL117" s="4">
        <v>2438494</v>
      </c>
      <c r="AM117" s="4">
        <v>2708635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37120</v>
      </c>
      <c r="H118" s="1">
        <v>0</v>
      </c>
      <c r="I118" s="3">
        <v>9485426</v>
      </c>
      <c r="J118" s="3">
        <v>9448306</v>
      </c>
      <c r="K118" s="3">
        <v>9448306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7561061</v>
      </c>
      <c r="S118" s="3">
        <v>7561061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942356</v>
      </c>
      <c r="Y118" s="3">
        <v>942356</v>
      </c>
      <c r="Z118" s="4">
        <v>942356</v>
      </c>
      <c r="AA118" s="4">
        <v>942356</v>
      </c>
      <c r="AB118" s="4">
        <v>942356</v>
      </c>
      <c r="AC118" s="4">
        <v>942354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4736528</v>
      </c>
      <c r="AI118" s="4">
        <v>5678884</v>
      </c>
      <c r="AJ118" s="4">
        <v>6621240</v>
      </c>
      <c r="AK118" s="4">
        <v>7563596</v>
      </c>
      <c r="AL118" s="4">
        <v>8505952</v>
      </c>
      <c r="AM118" s="4">
        <v>9448306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3896</v>
      </c>
      <c r="H119" s="1">
        <v>0</v>
      </c>
      <c r="I119" s="3">
        <v>1013076</v>
      </c>
      <c r="J119" s="3">
        <v>1009180</v>
      </c>
      <c r="K119" s="3">
        <v>1009180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751491</v>
      </c>
      <c r="S119" s="3">
        <v>751491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100658</v>
      </c>
      <c r="Y119" s="3">
        <v>100658</v>
      </c>
      <c r="Z119" s="4">
        <v>100658</v>
      </c>
      <c r="AA119" s="4">
        <v>100658</v>
      </c>
      <c r="AB119" s="4">
        <v>100658</v>
      </c>
      <c r="AC119" s="4">
        <v>100658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505890</v>
      </c>
      <c r="AI119" s="4">
        <v>606548</v>
      </c>
      <c r="AJ119" s="4">
        <v>707206</v>
      </c>
      <c r="AK119" s="4">
        <v>807864</v>
      </c>
      <c r="AL119" s="4">
        <v>908522</v>
      </c>
      <c r="AM119" s="4">
        <v>1009180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14651</v>
      </c>
      <c r="H120" s="1">
        <v>0</v>
      </c>
      <c r="I120" s="3">
        <v>3784562</v>
      </c>
      <c r="J120" s="3">
        <v>3769911</v>
      </c>
      <c r="K120" s="3">
        <v>3769911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2948313</v>
      </c>
      <c r="S120" s="3">
        <v>2948313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376015</v>
      </c>
      <c r="Y120" s="3">
        <v>376015</v>
      </c>
      <c r="Z120" s="4">
        <v>376014</v>
      </c>
      <c r="AA120" s="4">
        <v>376014</v>
      </c>
      <c r="AB120" s="4">
        <v>376014</v>
      </c>
      <c r="AC120" s="4">
        <v>376015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1889839</v>
      </c>
      <c r="AI120" s="4">
        <v>2265854</v>
      </c>
      <c r="AJ120" s="4">
        <v>2641868</v>
      </c>
      <c r="AK120" s="4">
        <v>3017882</v>
      </c>
      <c r="AL120" s="4">
        <v>3393896</v>
      </c>
      <c r="AM120" s="4">
        <v>3769911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45927</v>
      </c>
      <c r="H121" s="1">
        <v>0</v>
      </c>
      <c r="I121" s="3">
        <v>12981714</v>
      </c>
      <c r="J121" s="3">
        <v>12935787</v>
      </c>
      <c r="K121" s="3">
        <v>12935787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10547573</v>
      </c>
      <c r="S121" s="3">
        <v>10547573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1290517</v>
      </c>
      <c r="Y121" s="3">
        <v>1290517</v>
      </c>
      <c r="Z121" s="4">
        <v>1290517</v>
      </c>
      <c r="AA121" s="4">
        <v>1290517</v>
      </c>
      <c r="AB121" s="4">
        <v>1290517</v>
      </c>
      <c r="AC121" s="4">
        <v>1290518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6483201</v>
      </c>
      <c r="AI121" s="4">
        <v>7773718</v>
      </c>
      <c r="AJ121" s="4">
        <v>9064235</v>
      </c>
      <c r="AK121" s="4">
        <v>10354752</v>
      </c>
      <c r="AL121" s="4">
        <v>11645269</v>
      </c>
      <c r="AM121" s="4">
        <v>12935787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6627</v>
      </c>
      <c r="H122" s="1">
        <v>0</v>
      </c>
      <c r="I122" s="3">
        <v>1553774</v>
      </c>
      <c r="J122" s="3">
        <v>1547147</v>
      </c>
      <c r="K122" s="3">
        <v>1547147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1132863</v>
      </c>
      <c r="S122" s="3">
        <v>1132863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154273</v>
      </c>
      <c r="Y122" s="3">
        <v>154273</v>
      </c>
      <c r="Z122" s="4">
        <v>154273</v>
      </c>
      <c r="AA122" s="4">
        <v>154273</v>
      </c>
      <c r="AB122" s="4">
        <v>154273</v>
      </c>
      <c r="AC122" s="4">
        <v>154274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775781</v>
      </c>
      <c r="AI122" s="4">
        <v>930054</v>
      </c>
      <c r="AJ122" s="4">
        <v>1084327</v>
      </c>
      <c r="AK122" s="4">
        <v>1238600</v>
      </c>
      <c r="AL122" s="4">
        <v>1392873</v>
      </c>
      <c r="AM122" s="4">
        <v>1547147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9150</v>
      </c>
      <c r="H123" s="1">
        <v>0</v>
      </c>
      <c r="I123" s="3">
        <v>1983075</v>
      </c>
      <c r="J123" s="3">
        <v>1973925</v>
      </c>
      <c r="K123" s="3">
        <v>1973925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1459880</v>
      </c>
      <c r="S123" s="3">
        <v>1459880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196782</v>
      </c>
      <c r="Y123" s="3">
        <v>196782</v>
      </c>
      <c r="Z123" s="4">
        <v>196782</v>
      </c>
      <c r="AA123" s="4">
        <v>196782</v>
      </c>
      <c r="AB123" s="4">
        <v>196782</v>
      </c>
      <c r="AC123" s="4">
        <v>196783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990014</v>
      </c>
      <c r="AI123" s="4">
        <v>1186796</v>
      </c>
      <c r="AJ123" s="4">
        <v>1383578</v>
      </c>
      <c r="AK123" s="4">
        <v>1580360</v>
      </c>
      <c r="AL123" s="4">
        <v>1777142</v>
      </c>
      <c r="AM123" s="4">
        <v>1973925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14620</v>
      </c>
      <c r="H124" s="1">
        <v>0</v>
      </c>
      <c r="I124" s="3">
        <v>3905352</v>
      </c>
      <c r="J124" s="3">
        <v>3890732</v>
      </c>
      <c r="K124" s="3">
        <v>3890732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3061478</v>
      </c>
      <c r="S124" s="3">
        <v>3061478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388099</v>
      </c>
      <c r="Y124" s="3">
        <v>388099</v>
      </c>
      <c r="Z124" s="4">
        <v>388099</v>
      </c>
      <c r="AA124" s="4">
        <v>388099</v>
      </c>
      <c r="AB124" s="4">
        <v>388099</v>
      </c>
      <c r="AC124" s="4">
        <v>388097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1950239</v>
      </c>
      <c r="AI124" s="4">
        <v>2338338</v>
      </c>
      <c r="AJ124" s="4">
        <v>2726437</v>
      </c>
      <c r="AK124" s="4">
        <v>3114536</v>
      </c>
      <c r="AL124" s="4">
        <v>3502635</v>
      </c>
      <c r="AM124" s="4">
        <v>3890732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6062</v>
      </c>
      <c r="H125" s="1">
        <v>0</v>
      </c>
      <c r="I125" s="3">
        <v>1299575</v>
      </c>
      <c r="J125" s="3">
        <v>1293513</v>
      </c>
      <c r="K125" s="3">
        <v>1293513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852549</v>
      </c>
      <c r="S125" s="3">
        <v>852549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128947</v>
      </c>
      <c r="Y125" s="3">
        <v>128947</v>
      </c>
      <c r="Z125" s="4">
        <v>128947</v>
      </c>
      <c r="AA125" s="4">
        <v>128947</v>
      </c>
      <c r="AB125" s="4">
        <v>128947</v>
      </c>
      <c r="AC125" s="4">
        <v>128946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648779</v>
      </c>
      <c r="AI125" s="4">
        <v>777726</v>
      </c>
      <c r="AJ125" s="4">
        <v>906673</v>
      </c>
      <c r="AK125" s="4">
        <v>1035620</v>
      </c>
      <c r="AL125" s="4">
        <v>1164567</v>
      </c>
      <c r="AM125" s="4">
        <v>1293513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36150</v>
      </c>
      <c r="H126" s="1">
        <v>0</v>
      </c>
      <c r="I126" s="3">
        <v>9975756</v>
      </c>
      <c r="J126" s="3">
        <v>9939606</v>
      </c>
      <c r="K126" s="3">
        <v>9939606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7909949</v>
      </c>
      <c r="S126" s="3">
        <v>7909949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991550</v>
      </c>
      <c r="Y126" s="3">
        <v>991550</v>
      </c>
      <c r="Z126" s="4">
        <v>991551</v>
      </c>
      <c r="AA126" s="4">
        <v>991551</v>
      </c>
      <c r="AB126" s="4">
        <v>991551</v>
      </c>
      <c r="AC126" s="4">
        <v>991549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4981854</v>
      </c>
      <c r="AI126" s="4">
        <v>5973404</v>
      </c>
      <c r="AJ126" s="4">
        <v>6964955</v>
      </c>
      <c r="AK126" s="4">
        <v>7956506</v>
      </c>
      <c r="AL126" s="4">
        <v>8948057</v>
      </c>
      <c r="AM126" s="4">
        <v>9939606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10848</v>
      </c>
      <c r="H127" s="1">
        <v>0</v>
      </c>
      <c r="I127" s="3">
        <v>2692400</v>
      </c>
      <c r="J127" s="3">
        <v>2681552</v>
      </c>
      <c r="K127" s="3">
        <v>2681552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2113626</v>
      </c>
      <c r="S127" s="3">
        <v>2113626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267432</v>
      </c>
      <c r="Y127" s="3">
        <v>267432</v>
      </c>
      <c r="Z127" s="4">
        <v>267432</v>
      </c>
      <c r="AA127" s="4">
        <v>267432</v>
      </c>
      <c r="AB127" s="4">
        <v>267432</v>
      </c>
      <c r="AC127" s="4">
        <v>267432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1344392</v>
      </c>
      <c r="AI127" s="4">
        <v>1611824</v>
      </c>
      <c r="AJ127" s="4">
        <v>1879256</v>
      </c>
      <c r="AK127" s="4">
        <v>2146688</v>
      </c>
      <c r="AL127" s="4">
        <v>2414120</v>
      </c>
      <c r="AM127" s="4">
        <v>2681552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15872</v>
      </c>
      <c r="H128" s="1">
        <v>0</v>
      </c>
      <c r="I128" s="3">
        <v>4522126</v>
      </c>
      <c r="J128" s="3">
        <v>4506254</v>
      </c>
      <c r="K128" s="3">
        <v>4506254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3590685</v>
      </c>
      <c r="S128" s="3">
        <v>3590685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449567</v>
      </c>
      <c r="Y128" s="3">
        <v>449567</v>
      </c>
      <c r="Z128" s="4">
        <v>449567</v>
      </c>
      <c r="AA128" s="4">
        <v>449567</v>
      </c>
      <c r="AB128" s="4">
        <v>449567</v>
      </c>
      <c r="AC128" s="4">
        <v>449567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2258419</v>
      </c>
      <c r="AI128" s="4">
        <v>2707986</v>
      </c>
      <c r="AJ128" s="4">
        <v>3157553</v>
      </c>
      <c r="AK128" s="4">
        <v>3607120</v>
      </c>
      <c r="AL128" s="4">
        <v>4056687</v>
      </c>
      <c r="AM128" s="4">
        <v>4506254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9411</v>
      </c>
      <c r="H129" s="1">
        <v>0</v>
      </c>
      <c r="I129" s="3">
        <v>2464626</v>
      </c>
      <c r="J129" s="3">
        <v>2455215</v>
      </c>
      <c r="K129" s="3">
        <v>2455215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1891578</v>
      </c>
      <c r="S129" s="3">
        <v>1891578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244894</v>
      </c>
      <c r="Y129" s="3">
        <v>244894</v>
      </c>
      <c r="Z129" s="4">
        <v>244894</v>
      </c>
      <c r="AA129" s="4">
        <v>244894</v>
      </c>
      <c r="AB129" s="4">
        <v>244894</v>
      </c>
      <c r="AC129" s="4">
        <v>244893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1230746</v>
      </c>
      <c r="AI129" s="4">
        <v>1475640</v>
      </c>
      <c r="AJ129" s="4">
        <v>1720534</v>
      </c>
      <c r="AK129" s="4">
        <v>1965428</v>
      </c>
      <c r="AL129" s="4">
        <v>2210322</v>
      </c>
      <c r="AM129" s="4">
        <v>2455215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14295</v>
      </c>
      <c r="H130" s="1">
        <v>0</v>
      </c>
      <c r="I130" s="3">
        <v>3216908</v>
      </c>
      <c r="J130" s="3">
        <v>3202613</v>
      </c>
      <c r="K130" s="3">
        <v>3202613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2378523</v>
      </c>
      <c r="S130" s="3">
        <v>2378523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319308</v>
      </c>
      <c r="Y130" s="3">
        <v>319308</v>
      </c>
      <c r="Z130" s="4">
        <v>319308</v>
      </c>
      <c r="AA130" s="4">
        <v>319308</v>
      </c>
      <c r="AB130" s="4">
        <v>319308</v>
      </c>
      <c r="AC130" s="4">
        <v>319309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1606072</v>
      </c>
      <c r="AI130" s="4">
        <v>1925380</v>
      </c>
      <c r="AJ130" s="4">
        <v>2244688</v>
      </c>
      <c r="AK130" s="4">
        <v>2563996</v>
      </c>
      <c r="AL130" s="4">
        <v>2883304</v>
      </c>
      <c r="AM130" s="4">
        <v>3202613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7753</v>
      </c>
      <c r="H131" s="1">
        <v>0</v>
      </c>
      <c r="I131" s="3">
        <v>1988837</v>
      </c>
      <c r="J131" s="3">
        <v>1981084</v>
      </c>
      <c r="K131" s="3">
        <v>1981084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1575996</v>
      </c>
      <c r="S131" s="3">
        <v>1575996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197591</v>
      </c>
      <c r="Y131" s="3">
        <v>197591</v>
      </c>
      <c r="Z131" s="4">
        <v>197592</v>
      </c>
      <c r="AA131" s="4">
        <v>197592</v>
      </c>
      <c r="AB131" s="4">
        <v>197592</v>
      </c>
      <c r="AC131" s="4">
        <v>197590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993127</v>
      </c>
      <c r="AI131" s="4">
        <v>1190718</v>
      </c>
      <c r="AJ131" s="4">
        <v>1388310</v>
      </c>
      <c r="AK131" s="4">
        <v>1585902</v>
      </c>
      <c r="AL131" s="4">
        <v>1783494</v>
      </c>
      <c r="AM131" s="4">
        <v>1981084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5392</v>
      </c>
      <c r="H132" s="1">
        <v>0</v>
      </c>
      <c r="I132" s="3">
        <v>1395066</v>
      </c>
      <c r="J132" s="3">
        <v>1389674</v>
      </c>
      <c r="K132" s="3">
        <v>1389674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1095245</v>
      </c>
      <c r="S132" s="3">
        <v>1095245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138608</v>
      </c>
      <c r="Y132" s="3">
        <v>138608</v>
      </c>
      <c r="Z132" s="4">
        <v>138608</v>
      </c>
      <c r="AA132" s="4">
        <v>138608</v>
      </c>
      <c r="AB132" s="4">
        <v>138608</v>
      </c>
      <c r="AC132" s="4">
        <v>138606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696636</v>
      </c>
      <c r="AI132" s="4">
        <v>835244</v>
      </c>
      <c r="AJ132" s="4">
        <v>973852</v>
      </c>
      <c r="AK132" s="4">
        <v>1112460</v>
      </c>
      <c r="AL132" s="4">
        <v>1251068</v>
      </c>
      <c r="AM132" s="4">
        <v>1389674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26326</v>
      </c>
      <c r="H133" s="1">
        <v>0</v>
      </c>
      <c r="I133" s="3">
        <v>7815412</v>
      </c>
      <c r="J133" s="3">
        <v>7789086</v>
      </c>
      <c r="K133" s="3">
        <v>7789086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6284142</v>
      </c>
      <c r="S133" s="3">
        <v>6284142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777154</v>
      </c>
      <c r="Y133" s="3">
        <v>777154</v>
      </c>
      <c r="Z133" s="4">
        <v>777154</v>
      </c>
      <c r="AA133" s="4">
        <v>777154</v>
      </c>
      <c r="AB133" s="4">
        <v>777154</v>
      </c>
      <c r="AC133" s="4">
        <v>777152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3903318</v>
      </c>
      <c r="AI133" s="4">
        <v>4680472</v>
      </c>
      <c r="AJ133" s="4">
        <v>5457626</v>
      </c>
      <c r="AK133" s="4">
        <v>6234780</v>
      </c>
      <c r="AL133" s="4">
        <v>7011934</v>
      </c>
      <c r="AM133" s="4">
        <v>7789086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32105</v>
      </c>
      <c r="H134" s="1">
        <v>0</v>
      </c>
      <c r="I134" s="3">
        <v>8821591</v>
      </c>
      <c r="J134" s="3">
        <v>8789486</v>
      </c>
      <c r="K134" s="3">
        <v>8789486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6957646</v>
      </c>
      <c r="S134" s="3">
        <v>6957646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876808</v>
      </c>
      <c r="Y134" s="3">
        <v>876808</v>
      </c>
      <c r="Z134" s="4">
        <v>876809</v>
      </c>
      <c r="AA134" s="4">
        <v>876809</v>
      </c>
      <c r="AB134" s="4">
        <v>876809</v>
      </c>
      <c r="AC134" s="4">
        <v>876807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4405444</v>
      </c>
      <c r="AI134" s="4">
        <v>5282252</v>
      </c>
      <c r="AJ134" s="4">
        <v>6159061</v>
      </c>
      <c r="AK134" s="4">
        <v>7035870</v>
      </c>
      <c r="AL134" s="4">
        <v>7912679</v>
      </c>
      <c r="AM134" s="4">
        <v>8789486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6960</v>
      </c>
      <c r="H135" s="1">
        <v>0</v>
      </c>
      <c r="I135" s="3">
        <v>1100558</v>
      </c>
      <c r="J135" s="3">
        <v>1093598</v>
      </c>
      <c r="K135" s="3">
        <v>1093598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681642</v>
      </c>
      <c r="S135" s="3">
        <v>681642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108896</v>
      </c>
      <c r="Y135" s="3">
        <v>108896</v>
      </c>
      <c r="Z135" s="4">
        <v>108896</v>
      </c>
      <c r="AA135" s="4">
        <v>108896</v>
      </c>
      <c r="AB135" s="4">
        <v>108896</v>
      </c>
      <c r="AC135" s="4">
        <v>108894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549120</v>
      </c>
      <c r="AI135" s="4">
        <v>658016</v>
      </c>
      <c r="AJ135" s="4">
        <v>766912</v>
      </c>
      <c r="AK135" s="4">
        <v>875808</v>
      </c>
      <c r="AL135" s="4">
        <v>984704</v>
      </c>
      <c r="AM135" s="4">
        <v>1093598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15269</v>
      </c>
      <c r="H136" s="1">
        <v>0</v>
      </c>
      <c r="I136" s="3">
        <v>3376511</v>
      </c>
      <c r="J136" s="3">
        <v>3361242</v>
      </c>
      <c r="K136" s="3">
        <v>3361242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2484564</v>
      </c>
      <c r="S136" s="3">
        <v>2484564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335106</v>
      </c>
      <c r="Y136" s="3">
        <v>335106</v>
      </c>
      <c r="Z136" s="4">
        <v>335107</v>
      </c>
      <c r="AA136" s="4">
        <v>335107</v>
      </c>
      <c r="AB136" s="4">
        <v>335107</v>
      </c>
      <c r="AC136" s="4">
        <v>335105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1685710</v>
      </c>
      <c r="AI136" s="4">
        <v>2020816</v>
      </c>
      <c r="AJ136" s="4">
        <v>2355923</v>
      </c>
      <c r="AK136" s="4">
        <v>2691030</v>
      </c>
      <c r="AL136" s="4">
        <v>3026137</v>
      </c>
      <c r="AM136" s="4">
        <v>3361242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13969</v>
      </c>
      <c r="H137" s="1">
        <v>0</v>
      </c>
      <c r="I137" s="3">
        <v>3426686</v>
      </c>
      <c r="J137" s="3">
        <v>3412717</v>
      </c>
      <c r="K137" s="3">
        <v>3412717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2613726</v>
      </c>
      <c r="S137" s="3">
        <v>2613726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340340</v>
      </c>
      <c r="Y137" s="3">
        <v>340340</v>
      </c>
      <c r="Z137" s="4">
        <v>340340</v>
      </c>
      <c r="AA137" s="4">
        <v>340340</v>
      </c>
      <c r="AB137" s="4">
        <v>340340</v>
      </c>
      <c r="AC137" s="4">
        <v>340341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1711016</v>
      </c>
      <c r="AI137" s="4">
        <v>2051356</v>
      </c>
      <c r="AJ137" s="4">
        <v>2391696</v>
      </c>
      <c r="AK137" s="4">
        <v>2732036</v>
      </c>
      <c r="AL137" s="4">
        <v>3072376</v>
      </c>
      <c r="AM137" s="4">
        <v>3412717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13235</v>
      </c>
      <c r="H138" s="3">
        <v>0</v>
      </c>
      <c r="I138" s="3">
        <v>3581072</v>
      </c>
      <c r="J138" s="3">
        <v>3567837</v>
      </c>
      <c r="K138" s="3">
        <v>3567837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2782770</v>
      </c>
      <c r="S138" s="3">
        <v>2782770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355902</v>
      </c>
      <c r="Y138" s="3">
        <v>355902</v>
      </c>
      <c r="Z138" s="4">
        <v>355901</v>
      </c>
      <c r="AA138" s="4">
        <v>355901</v>
      </c>
      <c r="AB138" s="4">
        <v>355901</v>
      </c>
      <c r="AC138" s="4">
        <v>355902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1788330</v>
      </c>
      <c r="AI138" s="4">
        <v>2144232</v>
      </c>
      <c r="AJ138" s="4">
        <v>2500133</v>
      </c>
      <c r="AK138" s="4">
        <v>2856034</v>
      </c>
      <c r="AL138" s="4">
        <v>3211935</v>
      </c>
      <c r="AM138" s="4">
        <v>3567837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27435</v>
      </c>
      <c r="H139" s="1">
        <v>0</v>
      </c>
      <c r="I139" s="3">
        <v>7235577</v>
      </c>
      <c r="J139" s="3">
        <v>7208142</v>
      </c>
      <c r="K139" s="3">
        <v>7208142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5664722</v>
      </c>
      <c r="S139" s="3">
        <v>5664722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718985</v>
      </c>
      <c r="Y139" s="3">
        <v>718985</v>
      </c>
      <c r="Z139" s="4">
        <v>718985</v>
      </c>
      <c r="AA139" s="4">
        <v>718985</v>
      </c>
      <c r="AB139" s="4">
        <v>718985</v>
      </c>
      <c r="AC139" s="4">
        <v>718985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3613217</v>
      </c>
      <c r="AI139" s="4">
        <v>4332202</v>
      </c>
      <c r="AJ139" s="4">
        <v>5051187</v>
      </c>
      <c r="AK139" s="4">
        <v>5770172</v>
      </c>
      <c r="AL139" s="4">
        <v>6489157</v>
      </c>
      <c r="AM139" s="4">
        <v>7208142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9718</v>
      </c>
      <c r="H140" s="1">
        <v>0</v>
      </c>
      <c r="I140" s="3">
        <v>1842707</v>
      </c>
      <c r="J140" s="3">
        <v>1832989</v>
      </c>
      <c r="K140" s="3">
        <v>1832989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1313166</v>
      </c>
      <c r="S140" s="3">
        <v>1313166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182651</v>
      </c>
      <c r="Y140" s="3">
        <v>182651</v>
      </c>
      <c r="Z140" s="4">
        <v>182651</v>
      </c>
      <c r="AA140" s="4">
        <v>182651</v>
      </c>
      <c r="AB140" s="4">
        <v>182651</v>
      </c>
      <c r="AC140" s="4">
        <v>182650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919735</v>
      </c>
      <c r="AI140" s="4">
        <v>1102386</v>
      </c>
      <c r="AJ140" s="4">
        <v>1285037</v>
      </c>
      <c r="AK140" s="4">
        <v>1467688</v>
      </c>
      <c r="AL140" s="4">
        <v>1650339</v>
      </c>
      <c r="AM140" s="4">
        <v>1832989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16110</v>
      </c>
      <c r="H141" s="1">
        <v>0</v>
      </c>
      <c r="I141" s="3">
        <v>4893995</v>
      </c>
      <c r="J141" s="3">
        <v>4877885</v>
      </c>
      <c r="K141" s="3">
        <v>4877885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3952512</v>
      </c>
      <c r="S141" s="3">
        <v>3952512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486714</v>
      </c>
      <c r="Y141" s="3">
        <v>486714</v>
      </c>
      <c r="Z141" s="4">
        <v>486714</v>
      </c>
      <c r="AA141" s="4">
        <v>486714</v>
      </c>
      <c r="AB141" s="4">
        <v>486714</v>
      </c>
      <c r="AC141" s="4">
        <v>486715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2444314</v>
      </c>
      <c r="AI141" s="4">
        <v>2931028</v>
      </c>
      <c r="AJ141" s="4">
        <v>3417742</v>
      </c>
      <c r="AK141" s="4">
        <v>3904456</v>
      </c>
      <c r="AL141" s="4">
        <v>4391170</v>
      </c>
      <c r="AM141" s="4">
        <v>4877885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29369</v>
      </c>
      <c r="H142" s="1">
        <v>0</v>
      </c>
      <c r="I142" s="3">
        <v>8140933</v>
      </c>
      <c r="J142" s="3">
        <v>8111564</v>
      </c>
      <c r="K142" s="3">
        <v>8111564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6375806</v>
      </c>
      <c r="S142" s="3">
        <v>6375806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809199</v>
      </c>
      <c r="Y142" s="3">
        <v>809199</v>
      </c>
      <c r="Z142" s="4">
        <v>809199</v>
      </c>
      <c r="AA142" s="4">
        <v>809199</v>
      </c>
      <c r="AB142" s="4">
        <v>809199</v>
      </c>
      <c r="AC142" s="4">
        <v>809197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4065571</v>
      </c>
      <c r="AI142" s="4">
        <v>4874770</v>
      </c>
      <c r="AJ142" s="4">
        <v>5683969</v>
      </c>
      <c r="AK142" s="4">
        <v>6493168</v>
      </c>
      <c r="AL142" s="4">
        <v>7302367</v>
      </c>
      <c r="AM142" s="4">
        <v>8111564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33414</v>
      </c>
      <c r="H143" s="1">
        <v>0</v>
      </c>
      <c r="I143" s="3">
        <v>9845862</v>
      </c>
      <c r="J143" s="3">
        <v>9812448</v>
      </c>
      <c r="K143" s="3">
        <v>9812448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7816465</v>
      </c>
      <c r="S143" s="3">
        <v>7816465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979017</v>
      </c>
      <c r="Y143" s="3">
        <v>979017</v>
      </c>
      <c r="Z143" s="4">
        <v>979018</v>
      </c>
      <c r="AA143" s="4">
        <v>979018</v>
      </c>
      <c r="AB143" s="4">
        <v>979018</v>
      </c>
      <c r="AC143" s="4">
        <v>979016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4917361</v>
      </c>
      <c r="AI143" s="4">
        <v>5896378</v>
      </c>
      <c r="AJ143" s="4">
        <v>6875396</v>
      </c>
      <c r="AK143" s="4">
        <v>7854414</v>
      </c>
      <c r="AL143" s="4">
        <v>8833432</v>
      </c>
      <c r="AM143" s="4">
        <v>9812448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82532</v>
      </c>
      <c r="H144" s="1">
        <v>0</v>
      </c>
      <c r="I144" s="3">
        <v>25571854</v>
      </c>
      <c r="J144" s="3">
        <v>25489322</v>
      </c>
      <c r="K144" s="3">
        <v>25489322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21245124</v>
      </c>
      <c r="S144" s="3">
        <v>21245124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2543430</v>
      </c>
      <c r="Y144" s="3">
        <v>2543430</v>
      </c>
      <c r="Z144" s="4">
        <v>2543431</v>
      </c>
      <c r="AA144" s="4">
        <v>2543431</v>
      </c>
      <c r="AB144" s="4">
        <v>2543431</v>
      </c>
      <c r="AC144" s="4">
        <v>2543429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12772170</v>
      </c>
      <c r="AI144" s="4">
        <v>15315600</v>
      </c>
      <c r="AJ144" s="4">
        <v>17859031</v>
      </c>
      <c r="AK144" s="4">
        <v>20402462</v>
      </c>
      <c r="AL144" s="4">
        <v>22945893</v>
      </c>
      <c r="AM144" s="4">
        <v>25489322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20126</v>
      </c>
      <c r="H145" s="1">
        <v>0</v>
      </c>
      <c r="I145" s="3">
        <v>5915959</v>
      </c>
      <c r="J145" s="3">
        <v>5895833</v>
      </c>
      <c r="K145" s="3">
        <v>5895833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4772850</v>
      </c>
      <c r="S145" s="3">
        <v>4772850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588242</v>
      </c>
      <c r="Y145" s="3">
        <v>588242</v>
      </c>
      <c r="Z145" s="4">
        <v>588241</v>
      </c>
      <c r="AA145" s="4">
        <v>588241</v>
      </c>
      <c r="AB145" s="4">
        <v>588241</v>
      </c>
      <c r="AC145" s="4">
        <v>588242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2954626</v>
      </c>
      <c r="AI145" s="4">
        <v>3542868</v>
      </c>
      <c r="AJ145" s="4">
        <v>4131109</v>
      </c>
      <c r="AK145" s="4">
        <v>4719350</v>
      </c>
      <c r="AL145" s="4">
        <v>5307591</v>
      </c>
      <c r="AM145" s="4">
        <v>5895833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341932</v>
      </c>
      <c r="H146" s="1">
        <v>0</v>
      </c>
      <c r="I146" s="3">
        <v>87803669</v>
      </c>
      <c r="J146" s="3">
        <v>87461737</v>
      </c>
      <c r="K146" s="3">
        <v>87461737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69360686</v>
      </c>
      <c r="S146" s="3">
        <v>69360686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8723378</v>
      </c>
      <c r="Y146" s="3">
        <v>8723378</v>
      </c>
      <c r="Z146" s="4">
        <v>8723378</v>
      </c>
      <c r="AA146" s="4">
        <v>8723378</v>
      </c>
      <c r="AB146" s="4">
        <v>8723378</v>
      </c>
      <c r="AC146" s="4">
        <v>8723379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43844846</v>
      </c>
      <c r="AI146" s="4">
        <v>52568224</v>
      </c>
      <c r="AJ146" s="4">
        <v>61291602</v>
      </c>
      <c r="AK146" s="4">
        <v>70014980</v>
      </c>
      <c r="AL146" s="4">
        <v>78738358</v>
      </c>
      <c r="AM146" s="4">
        <v>87461737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24112</v>
      </c>
      <c r="H147" s="1">
        <v>0</v>
      </c>
      <c r="I147" s="3">
        <v>6872636</v>
      </c>
      <c r="J147" s="3">
        <v>6848524</v>
      </c>
      <c r="K147" s="3">
        <v>6848524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5450831</v>
      </c>
      <c r="S147" s="3">
        <v>5450831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683245</v>
      </c>
      <c r="Y147" s="3">
        <v>683245</v>
      </c>
      <c r="Z147" s="4">
        <v>683245</v>
      </c>
      <c r="AA147" s="4">
        <v>683245</v>
      </c>
      <c r="AB147" s="4">
        <v>683245</v>
      </c>
      <c r="AC147" s="4">
        <v>683243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3432301</v>
      </c>
      <c r="AI147" s="4">
        <v>4115546</v>
      </c>
      <c r="AJ147" s="4">
        <v>4798791</v>
      </c>
      <c r="AK147" s="4">
        <v>5482036</v>
      </c>
      <c r="AL147" s="4">
        <v>6165281</v>
      </c>
      <c r="AM147" s="4">
        <v>6848524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11782</v>
      </c>
      <c r="H148" s="1">
        <v>0</v>
      </c>
      <c r="I148" s="3">
        <v>3535587</v>
      </c>
      <c r="J148" s="3">
        <v>3523805</v>
      </c>
      <c r="K148" s="3">
        <v>3523805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2864422</v>
      </c>
      <c r="S148" s="3">
        <v>2864422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351595</v>
      </c>
      <c r="Y148" s="3">
        <v>351595</v>
      </c>
      <c r="Z148" s="4">
        <v>351595</v>
      </c>
      <c r="AA148" s="4">
        <v>351595</v>
      </c>
      <c r="AB148" s="4">
        <v>351595</v>
      </c>
      <c r="AC148" s="4">
        <v>351594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1765831</v>
      </c>
      <c r="AI148" s="4">
        <v>2117426</v>
      </c>
      <c r="AJ148" s="4">
        <v>2469021</v>
      </c>
      <c r="AK148" s="4">
        <v>2820616</v>
      </c>
      <c r="AL148" s="4">
        <v>3172211</v>
      </c>
      <c r="AM148" s="4">
        <v>3523805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16200</v>
      </c>
      <c r="H149" s="1">
        <v>0</v>
      </c>
      <c r="I149" s="3">
        <v>3836790</v>
      </c>
      <c r="J149" s="3">
        <v>3820590</v>
      </c>
      <c r="K149" s="3">
        <v>3820590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2824473</v>
      </c>
      <c r="S149" s="3">
        <v>2824473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380979</v>
      </c>
      <c r="Y149" s="3">
        <v>380979</v>
      </c>
      <c r="Z149" s="4">
        <v>380979</v>
      </c>
      <c r="AA149" s="4">
        <v>380979</v>
      </c>
      <c r="AB149" s="4">
        <v>380979</v>
      </c>
      <c r="AC149" s="4">
        <v>380979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1915695</v>
      </c>
      <c r="AI149" s="4">
        <v>2296674</v>
      </c>
      <c r="AJ149" s="4">
        <v>2677653</v>
      </c>
      <c r="AK149" s="4">
        <v>3058632</v>
      </c>
      <c r="AL149" s="4">
        <v>3439611</v>
      </c>
      <c r="AM149" s="4">
        <v>3820590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10402</v>
      </c>
      <c r="H150" s="1">
        <v>0</v>
      </c>
      <c r="I150" s="3">
        <v>2989295</v>
      </c>
      <c r="J150" s="3">
        <v>2978893</v>
      </c>
      <c r="K150" s="3">
        <v>2978893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2416331</v>
      </c>
      <c r="S150" s="3">
        <v>2416331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297196</v>
      </c>
      <c r="Y150" s="3">
        <v>297196</v>
      </c>
      <c r="Z150" s="4">
        <v>297195</v>
      </c>
      <c r="AA150" s="4">
        <v>297195</v>
      </c>
      <c r="AB150" s="4">
        <v>297195</v>
      </c>
      <c r="AC150" s="4">
        <v>297196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1492916</v>
      </c>
      <c r="AI150" s="4">
        <v>1790112</v>
      </c>
      <c r="AJ150" s="4">
        <v>2087307</v>
      </c>
      <c r="AK150" s="4">
        <v>2384502</v>
      </c>
      <c r="AL150" s="4">
        <v>2681697</v>
      </c>
      <c r="AM150" s="4">
        <v>2978893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28205</v>
      </c>
      <c r="H151" s="1">
        <v>0</v>
      </c>
      <c r="I151" s="3">
        <v>7488680</v>
      </c>
      <c r="J151" s="3">
        <v>7460475</v>
      </c>
      <c r="K151" s="3">
        <v>7460475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5792577</v>
      </c>
      <c r="S151" s="3">
        <v>5792577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744167</v>
      </c>
      <c r="Y151" s="3">
        <v>744167</v>
      </c>
      <c r="Z151" s="4">
        <v>744167</v>
      </c>
      <c r="AA151" s="4">
        <v>744167</v>
      </c>
      <c r="AB151" s="4">
        <v>744167</v>
      </c>
      <c r="AC151" s="4">
        <v>744168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3739639</v>
      </c>
      <c r="AI151" s="4">
        <v>4483806</v>
      </c>
      <c r="AJ151" s="4">
        <v>5227973</v>
      </c>
      <c r="AK151" s="4">
        <v>5972140</v>
      </c>
      <c r="AL151" s="4">
        <v>6716307</v>
      </c>
      <c r="AM151" s="4">
        <v>7460475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21694</v>
      </c>
      <c r="H152" s="1">
        <v>0</v>
      </c>
      <c r="I152" s="3">
        <v>6321659</v>
      </c>
      <c r="J152" s="3">
        <v>6299965</v>
      </c>
      <c r="K152" s="3">
        <v>6299965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5084269</v>
      </c>
      <c r="S152" s="3">
        <v>5084269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628550</v>
      </c>
      <c r="Y152" s="3">
        <v>628550</v>
      </c>
      <c r="Z152" s="4">
        <v>628550</v>
      </c>
      <c r="AA152" s="4">
        <v>628550</v>
      </c>
      <c r="AB152" s="4">
        <v>628550</v>
      </c>
      <c r="AC152" s="4">
        <v>628551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3157214</v>
      </c>
      <c r="AI152" s="4">
        <v>3785764</v>
      </c>
      <c r="AJ152" s="4">
        <v>4414314</v>
      </c>
      <c r="AK152" s="4">
        <v>5042864</v>
      </c>
      <c r="AL152" s="4">
        <v>5671414</v>
      </c>
      <c r="AM152" s="4">
        <v>6299965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165963</v>
      </c>
      <c r="H153" s="1">
        <v>0</v>
      </c>
      <c r="I153" s="3">
        <v>46782012</v>
      </c>
      <c r="J153" s="3">
        <v>46616049</v>
      </c>
      <c r="K153" s="3">
        <v>46616049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38018998</v>
      </c>
      <c r="S153" s="3">
        <v>38018998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4650541</v>
      </c>
      <c r="Y153" s="3">
        <v>4650541</v>
      </c>
      <c r="Z153" s="4">
        <v>4650541</v>
      </c>
      <c r="AA153" s="4">
        <v>4650541</v>
      </c>
      <c r="AB153" s="4">
        <v>4650541</v>
      </c>
      <c r="AC153" s="4">
        <v>4650540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23363345</v>
      </c>
      <c r="AI153" s="4">
        <v>28013886</v>
      </c>
      <c r="AJ153" s="4">
        <v>32664427</v>
      </c>
      <c r="AK153" s="4">
        <v>37314968</v>
      </c>
      <c r="AL153" s="4">
        <v>41965509</v>
      </c>
      <c r="AM153" s="4">
        <v>46616049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44595</v>
      </c>
      <c r="H154" s="3">
        <v>0</v>
      </c>
      <c r="I154" s="3">
        <v>15732350</v>
      </c>
      <c r="J154" s="3">
        <v>15687755</v>
      </c>
      <c r="K154" s="3">
        <v>15687755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13217444</v>
      </c>
      <c r="S154" s="3">
        <v>13217444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1565803</v>
      </c>
      <c r="Y154" s="3">
        <v>1565803</v>
      </c>
      <c r="Z154" s="4">
        <v>1565802</v>
      </c>
      <c r="AA154" s="4">
        <v>1565802</v>
      </c>
      <c r="AB154" s="4">
        <v>1565802</v>
      </c>
      <c r="AC154" s="4">
        <v>1565803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7858743</v>
      </c>
      <c r="AI154" s="4">
        <v>9424546</v>
      </c>
      <c r="AJ154" s="4">
        <v>10990348</v>
      </c>
      <c r="AK154" s="4">
        <v>12556150</v>
      </c>
      <c r="AL154" s="4">
        <v>14121952</v>
      </c>
      <c r="AM154" s="4">
        <v>15687755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8235</v>
      </c>
      <c r="H155" s="1">
        <v>0</v>
      </c>
      <c r="I155" s="3">
        <v>2101854</v>
      </c>
      <c r="J155" s="3">
        <v>2093619</v>
      </c>
      <c r="K155" s="3">
        <v>2093619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1620147</v>
      </c>
      <c r="S155" s="3">
        <v>1620147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208813</v>
      </c>
      <c r="Y155" s="3">
        <v>208813</v>
      </c>
      <c r="Z155" s="4">
        <v>208813</v>
      </c>
      <c r="AA155" s="4">
        <v>208813</v>
      </c>
      <c r="AB155" s="4">
        <v>208813</v>
      </c>
      <c r="AC155" s="4">
        <v>208814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1049553</v>
      </c>
      <c r="AI155" s="4">
        <v>1258366</v>
      </c>
      <c r="AJ155" s="4">
        <v>1467179</v>
      </c>
      <c r="AK155" s="4">
        <v>1675992</v>
      </c>
      <c r="AL155" s="4">
        <v>1884805</v>
      </c>
      <c r="AM155" s="4">
        <v>2093619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11010</v>
      </c>
      <c r="H156" s="1">
        <v>0</v>
      </c>
      <c r="I156" s="3">
        <v>2989557</v>
      </c>
      <c r="J156" s="3">
        <v>2978547</v>
      </c>
      <c r="K156" s="3">
        <v>2978547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2424113</v>
      </c>
      <c r="S156" s="3">
        <v>2424113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297121</v>
      </c>
      <c r="Y156" s="3">
        <v>297121</v>
      </c>
      <c r="Z156" s="4">
        <v>297120</v>
      </c>
      <c r="AA156" s="4">
        <v>297120</v>
      </c>
      <c r="AB156" s="4">
        <v>297120</v>
      </c>
      <c r="AC156" s="4">
        <v>297121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1492945</v>
      </c>
      <c r="AI156" s="4">
        <v>1790066</v>
      </c>
      <c r="AJ156" s="4">
        <v>2087186</v>
      </c>
      <c r="AK156" s="4">
        <v>2384306</v>
      </c>
      <c r="AL156" s="4">
        <v>2681426</v>
      </c>
      <c r="AM156" s="4">
        <v>2978547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41666</v>
      </c>
      <c r="H157" s="1">
        <v>0</v>
      </c>
      <c r="I157" s="3">
        <v>13165004</v>
      </c>
      <c r="J157" s="3">
        <v>13123338</v>
      </c>
      <c r="K157" s="3">
        <v>13123338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10756520</v>
      </c>
      <c r="S157" s="3">
        <v>10756520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1309556</v>
      </c>
      <c r="Y157" s="3">
        <v>1309556</v>
      </c>
      <c r="Z157" s="4">
        <v>1309557</v>
      </c>
      <c r="AA157" s="4">
        <v>1309557</v>
      </c>
      <c r="AB157" s="4">
        <v>1309557</v>
      </c>
      <c r="AC157" s="4">
        <v>1309555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6575556</v>
      </c>
      <c r="AI157" s="4">
        <v>7885112</v>
      </c>
      <c r="AJ157" s="4">
        <v>9194669</v>
      </c>
      <c r="AK157" s="4">
        <v>10504226</v>
      </c>
      <c r="AL157" s="4">
        <v>11813783</v>
      </c>
      <c r="AM157" s="4">
        <v>13123338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13642</v>
      </c>
      <c r="H158" s="1">
        <v>0</v>
      </c>
      <c r="I158" s="3">
        <v>3453923</v>
      </c>
      <c r="J158" s="3">
        <v>3440281</v>
      </c>
      <c r="K158" s="3">
        <v>3440281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2667392</v>
      </c>
      <c r="S158" s="3">
        <v>2667392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343119</v>
      </c>
      <c r="Y158" s="3">
        <v>343119</v>
      </c>
      <c r="Z158" s="4">
        <v>343119</v>
      </c>
      <c r="AA158" s="4">
        <v>343119</v>
      </c>
      <c r="AB158" s="4">
        <v>343119</v>
      </c>
      <c r="AC158" s="4">
        <v>343118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1724687</v>
      </c>
      <c r="AI158" s="4">
        <v>2067806</v>
      </c>
      <c r="AJ158" s="4">
        <v>2410925</v>
      </c>
      <c r="AK158" s="4">
        <v>2754044</v>
      </c>
      <c r="AL158" s="4">
        <v>3097163</v>
      </c>
      <c r="AM158" s="4">
        <v>3440281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7444</v>
      </c>
      <c r="H159" s="3">
        <v>0</v>
      </c>
      <c r="I159" s="3">
        <v>2613165</v>
      </c>
      <c r="J159" s="3">
        <v>2605721</v>
      </c>
      <c r="K159" s="3">
        <v>2605721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2128035</v>
      </c>
      <c r="S159" s="3">
        <v>2128035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260076</v>
      </c>
      <c r="Y159" s="3">
        <v>260076</v>
      </c>
      <c r="Z159" s="4">
        <v>260075</v>
      </c>
      <c r="AA159" s="4">
        <v>260075</v>
      </c>
      <c r="AB159" s="4">
        <v>260075</v>
      </c>
      <c r="AC159" s="4">
        <v>260076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1305344</v>
      </c>
      <c r="AI159" s="4">
        <v>1565420</v>
      </c>
      <c r="AJ159" s="4">
        <v>1825495</v>
      </c>
      <c r="AK159" s="4">
        <v>2085570</v>
      </c>
      <c r="AL159" s="4">
        <v>2345645</v>
      </c>
      <c r="AM159" s="4">
        <v>2605721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6599</v>
      </c>
      <c r="H160" s="1">
        <v>0</v>
      </c>
      <c r="I160" s="3">
        <v>1717788</v>
      </c>
      <c r="J160" s="3">
        <v>1711189</v>
      </c>
      <c r="K160" s="3">
        <v>1711189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1300969</v>
      </c>
      <c r="S160" s="3">
        <v>1300969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170679</v>
      </c>
      <c r="Y160" s="3">
        <v>170679</v>
      </c>
      <c r="Z160" s="4">
        <v>170679</v>
      </c>
      <c r="AA160" s="4">
        <v>170679</v>
      </c>
      <c r="AB160" s="4">
        <v>170679</v>
      </c>
      <c r="AC160" s="4">
        <v>170678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857795</v>
      </c>
      <c r="AI160" s="4">
        <v>1028474</v>
      </c>
      <c r="AJ160" s="4">
        <v>1199153</v>
      </c>
      <c r="AK160" s="4">
        <v>1369832</v>
      </c>
      <c r="AL160" s="4">
        <v>1540511</v>
      </c>
      <c r="AM160" s="4">
        <v>1711189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14635</v>
      </c>
      <c r="H161" s="1">
        <v>0</v>
      </c>
      <c r="I161" s="3">
        <v>3899858</v>
      </c>
      <c r="J161" s="3">
        <v>3885223</v>
      </c>
      <c r="K161" s="3">
        <v>3885223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3038668</v>
      </c>
      <c r="S161" s="3">
        <v>3038668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387547</v>
      </c>
      <c r="Y161" s="3">
        <v>387547</v>
      </c>
      <c r="Z161" s="4">
        <v>387546</v>
      </c>
      <c r="AA161" s="4">
        <v>387546</v>
      </c>
      <c r="AB161" s="4">
        <v>387546</v>
      </c>
      <c r="AC161" s="4">
        <v>387547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1947491</v>
      </c>
      <c r="AI161" s="4">
        <v>2335038</v>
      </c>
      <c r="AJ161" s="4">
        <v>2722584</v>
      </c>
      <c r="AK161" s="4">
        <v>3110130</v>
      </c>
      <c r="AL161" s="4">
        <v>3497676</v>
      </c>
      <c r="AM161" s="4">
        <v>3885223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13473</v>
      </c>
      <c r="H162" s="3">
        <v>0</v>
      </c>
      <c r="I162" s="3">
        <v>3398815</v>
      </c>
      <c r="J162" s="3">
        <v>3385342</v>
      </c>
      <c r="K162" s="3">
        <v>3385342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2587317</v>
      </c>
      <c r="S162" s="3">
        <v>2587317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337636</v>
      </c>
      <c r="Y162" s="3">
        <v>337636</v>
      </c>
      <c r="Z162" s="4">
        <v>337636</v>
      </c>
      <c r="AA162" s="4">
        <v>337636</v>
      </c>
      <c r="AB162" s="4">
        <v>337636</v>
      </c>
      <c r="AC162" s="4">
        <v>337634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1697164</v>
      </c>
      <c r="AI162" s="4">
        <v>2034800</v>
      </c>
      <c r="AJ162" s="4">
        <v>2372436</v>
      </c>
      <c r="AK162" s="4">
        <v>2710072</v>
      </c>
      <c r="AL162" s="4">
        <v>3047708</v>
      </c>
      <c r="AM162" s="4">
        <v>3385342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53108</v>
      </c>
      <c r="H163" s="3">
        <v>0</v>
      </c>
      <c r="I163" s="3">
        <v>14824229</v>
      </c>
      <c r="J163" s="3">
        <v>14771121</v>
      </c>
      <c r="K163" s="3">
        <v>14771121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11944499</v>
      </c>
      <c r="S163" s="3">
        <v>11944499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1473572</v>
      </c>
      <c r="Y163" s="3">
        <v>1473572</v>
      </c>
      <c r="Z163" s="4">
        <v>1473571</v>
      </c>
      <c r="AA163" s="4">
        <v>1473571</v>
      </c>
      <c r="AB163" s="4">
        <v>1473571</v>
      </c>
      <c r="AC163" s="4">
        <v>1473572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7403264</v>
      </c>
      <c r="AI163" s="4">
        <v>8876836</v>
      </c>
      <c r="AJ163" s="4">
        <v>10350407</v>
      </c>
      <c r="AK163" s="4">
        <v>11823978</v>
      </c>
      <c r="AL163" s="4">
        <v>13297549</v>
      </c>
      <c r="AM163" s="4">
        <v>14771121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10696</v>
      </c>
      <c r="H164" s="1">
        <v>0</v>
      </c>
      <c r="I164" s="3">
        <v>3174060</v>
      </c>
      <c r="J164" s="3">
        <v>3163364</v>
      </c>
      <c r="K164" s="3">
        <v>3163364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2481869</v>
      </c>
      <c r="S164" s="3">
        <v>2481869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315623</v>
      </c>
      <c r="Y164" s="3">
        <v>315623</v>
      </c>
      <c r="Z164" s="4">
        <v>315624</v>
      </c>
      <c r="AA164" s="4">
        <v>315624</v>
      </c>
      <c r="AB164" s="4">
        <v>315624</v>
      </c>
      <c r="AC164" s="4">
        <v>315622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1585247</v>
      </c>
      <c r="AI164" s="4">
        <v>1900870</v>
      </c>
      <c r="AJ164" s="4">
        <v>2216494</v>
      </c>
      <c r="AK164" s="4">
        <v>2532118</v>
      </c>
      <c r="AL164" s="4">
        <v>2847742</v>
      </c>
      <c r="AM164" s="4">
        <v>3163364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62403</v>
      </c>
      <c r="H165" s="3">
        <v>0</v>
      </c>
      <c r="I165" s="3">
        <v>14725792</v>
      </c>
      <c r="J165" s="3">
        <v>14663389</v>
      </c>
      <c r="K165" s="3">
        <v>14663389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11427535</v>
      </c>
      <c r="S165" s="3">
        <v>11427535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1462179</v>
      </c>
      <c r="Y165" s="3">
        <v>1462179</v>
      </c>
      <c r="Z165" s="4">
        <v>1462179</v>
      </c>
      <c r="AA165" s="4">
        <v>1462179</v>
      </c>
      <c r="AB165" s="4">
        <v>1462179</v>
      </c>
      <c r="AC165" s="4">
        <v>1462178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7352495</v>
      </c>
      <c r="AI165" s="4">
        <v>8814674</v>
      </c>
      <c r="AJ165" s="4">
        <v>10276853</v>
      </c>
      <c r="AK165" s="4">
        <v>11739032</v>
      </c>
      <c r="AL165" s="4">
        <v>13201211</v>
      </c>
      <c r="AM165" s="4">
        <v>14663389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17055</v>
      </c>
      <c r="H166" s="3">
        <v>0</v>
      </c>
      <c r="I166" s="3">
        <v>4564972</v>
      </c>
      <c r="J166" s="3">
        <v>4547917</v>
      </c>
      <c r="K166" s="3">
        <v>4547917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3591034</v>
      </c>
      <c r="S166" s="3">
        <v>3591034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453655</v>
      </c>
      <c r="Y166" s="3">
        <v>453655</v>
      </c>
      <c r="Z166" s="4">
        <v>453655</v>
      </c>
      <c r="AA166" s="4">
        <v>453655</v>
      </c>
      <c r="AB166" s="4">
        <v>453655</v>
      </c>
      <c r="AC166" s="4">
        <v>453654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2279643</v>
      </c>
      <c r="AI166" s="4">
        <v>2733298</v>
      </c>
      <c r="AJ166" s="4">
        <v>3186953</v>
      </c>
      <c r="AK166" s="4">
        <v>3640608</v>
      </c>
      <c r="AL166" s="4">
        <v>4094263</v>
      </c>
      <c r="AM166" s="4">
        <v>4547917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180035</v>
      </c>
      <c r="H167" s="1">
        <v>0</v>
      </c>
      <c r="I167" s="3">
        <v>52291474</v>
      </c>
      <c r="J167" s="3">
        <v>52111439</v>
      </c>
      <c r="K167" s="3">
        <v>52111439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42962475</v>
      </c>
      <c r="S167" s="3">
        <v>42962475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5199142</v>
      </c>
      <c r="Y167" s="3">
        <v>5199142</v>
      </c>
      <c r="Z167" s="4">
        <v>5199142</v>
      </c>
      <c r="AA167" s="4">
        <v>5199142</v>
      </c>
      <c r="AB167" s="4">
        <v>5199142</v>
      </c>
      <c r="AC167" s="4">
        <v>5199141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26115730</v>
      </c>
      <c r="AI167" s="4">
        <v>31314872</v>
      </c>
      <c r="AJ167" s="4">
        <v>36514014</v>
      </c>
      <c r="AK167" s="4">
        <v>41713156</v>
      </c>
      <c r="AL167" s="4">
        <v>46912298</v>
      </c>
      <c r="AM167" s="4">
        <v>52111439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15646</v>
      </c>
      <c r="H168" s="3">
        <v>0</v>
      </c>
      <c r="I168" s="3">
        <v>4742056</v>
      </c>
      <c r="J168" s="3">
        <v>4726410</v>
      </c>
      <c r="K168" s="3">
        <v>4726410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3821609</v>
      </c>
      <c r="S168" s="3">
        <v>3821609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471598</v>
      </c>
      <c r="Y168" s="3">
        <v>471598</v>
      </c>
      <c r="Z168" s="4">
        <v>471598</v>
      </c>
      <c r="AA168" s="4">
        <v>471598</v>
      </c>
      <c r="AB168" s="4">
        <v>471598</v>
      </c>
      <c r="AC168" s="4">
        <v>471596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2368422</v>
      </c>
      <c r="AI168" s="4">
        <v>2840020</v>
      </c>
      <c r="AJ168" s="4">
        <v>3311618</v>
      </c>
      <c r="AK168" s="4">
        <v>3783216</v>
      </c>
      <c r="AL168" s="4">
        <v>4254814</v>
      </c>
      <c r="AM168" s="4">
        <v>4726410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13651</v>
      </c>
      <c r="H169" s="1">
        <v>0</v>
      </c>
      <c r="I169" s="3">
        <v>3829234</v>
      </c>
      <c r="J169" s="3">
        <v>3815583</v>
      </c>
      <c r="K169" s="3">
        <v>3815583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2985831</v>
      </c>
      <c r="S169" s="3">
        <v>2985831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380649</v>
      </c>
      <c r="Y169" s="3">
        <v>380649</v>
      </c>
      <c r="Z169" s="4">
        <v>380648</v>
      </c>
      <c r="AA169" s="4">
        <v>380648</v>
      </c>
      <c r="AB169" s="4">
        <v>380648</v>
      </c>
      <c r="AC169" s="4">
        <v>380649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1912341</v>
      </c>
      <c r="AI169" s="4">
        <v>2292990</v>
      </c>
      <c r="AJ169" s="4">
        <v>2673638</v>
      </c>
      <c r="AK169" s="4">
        <v>3054286</v>
      </c>
      <c r="AL169" s="4">
        <v>3434934</v>
      </c>
      <c r="AM169" s="4">
        <v>3815583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7967</v>
      </c>
      <c r="H170" s="3">
        <v>0</v>
      </c>
      <c r="I170" s="3">
        <v>2046557</v>
      </c>
      <c r="J170" s="3">
        <v>2038590</v>
      </c>
      <c r="K170" s="3">
        <v>2038590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1493943</v>
      </c>
      <c r="S170" s="3">
        <v>1493943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203328</v>
      </c>
      <c r="Y170" s="3">
        <v>203328</v>
      </c>
      <c r="Z170" s="4">
        <v>203328</v>
      </c>
      <c r="AA170" s="4">
        <v>203328</v>
      </c>
      <c r="AB170" s="4">
        <v>203328</v>
      </c>
      <c r="AC170" s="4">
        <v>203326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1021952</v>
      </c>
      <c r="AI170" s="4">
        <v>1225280</v>
      </c>
      <c r="AJ170" s="4">
        <v>1428608</v>
      </c>
      <c r="AK170" s="4">
        <v>1631936</v>
      </c>
      <c r="AL170" s="4">
        <v>1835264</v>
      </c>
      <c r="AM170" s="4">
        <v>2038590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16449</v>
      </c>
      <c r="H171" s="1">
        <v>0</v>
      </c>
      <c r="I171" s="3">
        <v>4626816</v>
      </c>
      <c r="J171" s="3">
        <v>4610367</v>
      </c>
      <c r="K171" s="3">
        <v>4610367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3609236</v>
      </c>
      <c r="S171" s="3">
        <v>3609236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459940</v>
      </c>
      <c r="Y171" s="3">
        <v>459940</v>
      </c>
      <c r="Z171" s="4">
        <v>459940</v>
      </c>
      <c r="AA171" s="4">
        <v>459940</v>
      </c>
      <c r="AB171" s="4">
        <v>459940</v>
      </c>
      <c r="AC171" s="4">
        <v>459939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2310668</v>
      </c>
      <c r="AI171" s="4">
        <v>2770608</v>
      </c>
      <c r="AJ171" s="4">
        <v>3230548</v>
      </c>
      <c r="AK171" s="4">
        <v>3690488</v>
      </c>
      <c r="AL171" s="4">
        <v>4150428</v>
      </c>
      <c r="AM171" s="4">
        <v>4610367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3563</v>
      </c>
      <c r="H172" s="1">
        <v>0</v>
      </c>
      <c r="I172" s="3">
        <v>285763</v>
      </c>
      <c r="J172" s="3">
        <v>282200</v>
      </c>
      <c r="K172" s="3">
        <v>282200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97691</v>
      </c>
      <c r="S172" s="3">
        <v>97691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27983</v>
      </c>
      <c r="Y172" s="3">
        <v>27983</v>
      </c>
      <c r="Z172" s="4">
        <v>27983</v>
      </c>
      <c r="AA172" s="4">
        <v>27983</v>
      </c>
      <c r="AB172" s="4">
        <v>27983</v>
      </c>
      <c r="AC172" s="4">
        <v>27981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142287</v>
      </c>
      <c r="AI172" s="4">
        <v>170270</v>
      </c>
      <c r="AJ172" s="4">
        <v>198253</v>
      </c>
      <c r="AK172" s="4">
        <v>226236</v>
      </c>
      <c r="AL172" s="4">
        <v>254219</v>
      </c>
      <c r="AM172" s="4">
        <v>282200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10708</v>
      </c>
      <c r="H173" s="1">
        <v>0</v>
      </c>
      <c r="I173" s="3">
        <v>2786247</v>
      </c>
      <c r="J173" s="3">
        <v>2775539</v>
      </c>
      <c r="K173" s="3">
        <v>2775539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2122414</v>
      </c>
      <c r="S173" s="3">
        <v>2122414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276840</v>
      </c>
      <c r="Y173" s="3">
        <v>276840</v>
      </c>
      <c r="Z173" s="4">
        <v>276840</v>
      </c>
      <c r="AA173" s="4">
        <v>276840</v>
      </c>
      <c r="AB173" s="4">
        <v>276840</v>
      </c>
      <c r="AC173" s="4">
        <v>276839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1391340</v>
      </c>
      <c r="AI173" s="4">
        <v>1668180</v>
      </c>
      <c r="AJ173" s="4">
        <v>1945020</v>
      </c>
      <c r="AK173" s="4">
        <v>2221860</v>
      </c>
      <c r="AL173" s="4">
        <v>2498700</v>
      </c>
      <c r="AM173" s="4">
        <v>2775539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15509</v>
      </c>
      <c r="H174" s="1">
        <v>0</v>
      </c>
      <c r="I174" s="3">
        <v>4922753</v>
      </c>
      <c r="J174" s="3">
        <v>4907244</v>
      </c>
      <c r="K174" s="3">
        <v>4907244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4044789</v>
      </c>
      <c r="S174" s="3">
        <v>4044789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489691</v>
      </c>
      <c r="Y174" s="3">
        <v>489691</v>
      </c>
      <c r="Z174" s="4">
        <v>489691</v>
      </c>
      <c r="AA174" s="4">
        <v>489691</v>
      </c>
      <c r="AB174" s="4">
        <v>489691</v>
      </c>
      <c r="AC174" s="4">
        <v>489689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2458791</v>
      </c>
      <c r="AI174" s="4">
        <v>2948482</v>
      </c>
      <c r="AJ174" s="4">
        <v>3438173</v>
      </c>
      <c r="AK174" s="4">
        <v>3927864</v>
      </c>
      <c r="AL174" s="4">
        <v>4417555</v>
      </c>
      <c r="AM174" s="4">
        <v>4907244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12520</v>
      </c>
      <c r="H175" s="1">
        <v>0</v>
      </c>
      <c r="I175" s="3">
        <v>3061511</v>
      </c>
      <c r="J175" s="3">
        <v>3048991</v>
      </c>
      <c r="K175" s="3">
        <v>3048991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2336819</v>
      </c>
      <c r="S175" s="3">
        <v>2336819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304065</v>
      </c>
      <c r="Y175" s="3">
        <v>304065</v>
      </c>
      <c r="Z175" s="4">
        <v>304064</v>
      </c>
      <c r="AA175" s="4">
        <v>304064</v>
      </c>
      <c r="AB175" s="4">
        <v>304064</v>
      </c>
      <c r="AC175" s="4">
        <v>304065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1528669</v>
      </c>
      <c r="AI175" s="4">
        <v>1832734</v>
      </c>
      <c r="AJ175" s="4">
        <v>2136798</v>
      </c>
      <c r="AK175" s="4">
        <v>2440862</v>
      </c>
      <c r="AL175" s="4">
        <v>2744926</v>
      </c>
      <c r="AM175" s="4">
        <v>3048991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15449</v>
      </c>
      <c r="H176" s="1">
        <v>0</v>
      </c>
      <c r="I176" s="3">
        <v>3352575</v>
      </c>
      <c r="J176" s="3">
        <v>3337126</v>
      </c>
      <c r="K176" s="3">
        <v>3337126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2446870</v>
      </c>
      <c r="S176" s="3">
        <v>2446870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332682</v>
      </c>
      <c r="Y176" s="3">
        <v>332682</v>
      </c>
      <c r="Z176" s="4">
        <v>332683</v>
      </c>
      <c r="AA176" s="4">
        <v>332683</v>
      </c>
      <c r="AB176" s="4">
        <v>332683</v>
      </c>
      <c r="AC176" s="4">
        <v>332681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1673714</v>
      </c>
      <c r="AI176" s="4">
        <v>2006396</v>
      </c>
      <c r="AJ176" s="4">
        <v>2339079</v>
      </c>
      <c r="AK176" s="4">
        <v>2671762</v>
      </c>
      <c r="AL176" s="4">
        <v>3004445</v>
      </c>
      <c r="AM176" s="4">
        <v>3337126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14530</v>
      </c>
      <c r="H177" s="1">
        <v>0</v>
      </c>
      <c r="I177" s="3">
        <v>3269877</v>
      </c>
      <c r="J177" s="3">
        <v>3255347</v>
      </c>
      <c r="K177" s="3">
        <v>3255347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2418587</v>
      </c>
      <c r="S177" s="3">
        <v>2418587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324566</v>
      </c>
      <c r="Y177" s="3">
        <v>324566</v>
      </c>
      <c r="Z177" s="4">
        <v>324566</v>
      </c>
      <c r="AA177" s="4">
        <v>324566</v>
      </c>
      <c r="AB177" s="4">
        <v>324566</v>
      </c>
      <c r="AC177" s="4">
        <v>324565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1632518</v>
      </c>
      <c r="AI177" s="4">
        <v>1957084</v>
      </c>
      <c r="AJ177" s="4">
        <v>2281650</v>
      </c>
      <c r="AK177" s="4">
        <v>2606216</v>
      </c>
      <c r="AL177" s="4">
        <v>2930782</v>
      </c>
      <c r="AM177" s="4">
        <v>3255347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29578</v>
      </c>
      <c r="H178" s="1">
        <v>0</v>
      </c>
      <c r="I178" s="3">
        <v>9835468</v>
      </c>
      <c r="J178" s="3">
        <v>9805890</v>
      </c>
      <c r="K178" s="3">
        <v>9805890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8056348</v>
      </c>
      <c r="S178" s="3">
        <v>8056348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978617</v>
      </c>
      <c r="Y178" s="3">
        <v>978617</v>
      </c>
      <c r="Z178" s="4">
        <v>978617</v>
      </c>
      <c r="AA178" s="4">
        <v>978617</v>
      </c>
      <c r="AB178" s="4">
        <v>978617</v>
      </c>
      <c r="AC178" s="4">
        <v>978617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4912805</v>
      </c>
      <c r="AI178" s="4">
        <v>5891422</v>
      </c>
      <c r="AJ178" s="4">
        <v>6870039</v>
      </c>
      <c r="AK178" s="4">
        <v>7848656</v>
      </c>
      <c r="AL178" s="4">
        <v>8827273</v>
      </c>
      <c r="AM178" s="4">
        <v>9805890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16095</v>
      </c>
      <c r="H179" s="3">
        <v>0</v>
      </c>
      <c r="I179" s="3">
        <v>3671660</v>
      </c>
      <c r="J179" s="3">
        <v>3655565</v>
      </c>
      <c r="K179" s="3">
        <v>3655565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2759312</v>
      </c>
      <c r="S179" s="3">
        <v>2759312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364484</v>
      </c>
      <c r="Y179" s="3">
        <v>364484</v>
      </c>
      <c r="Z179" s="4">
        <v>364483</v>
      </c>
      <c r="AA179" s="4">
        <v>364483</v>
      </c>
      <c r="AB179" s="4">
        <v>364483</v>
      </c>
      <c r="AC179" s="4">
        <v>364484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1833148</v>
      </c>
      <c r="AI179" s="4">
        <v>2197632</v>
      </c>
      <c r="AJ179" s="4">
        <v>2562115</v>
      </c>
      <c r="AK179" s="4">
        <v>2926598</v>
      </c>
      <c r="AL179" s="4">
        <v>3291081</v>
      </c>
      <c r="AM179" s="4">
        <v>3655565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10741</v>
      </c>
      <c r="H180" s="1">
        <v>0</v>
      </c>
      <c r="I180" s="3">
        <v>2024177</v>
      </c>
      <c r="J180" s="3">
        <v>2013436</v>
      </c>
      <c r="K180" s="3">
        <v>2013436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1388876</v>
      </c>
      <c r="S180" s="3">
        <v>1388876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200627</v>
      </c>
      <c r="Y180" s="3">
        <v>200627</v>
      </c>
      <c r="Z180" s="4">
        <v>200628</v>
      </c>
      <c r="AA180" s="4">
        <v>200628</v>
      </c>
      <c r="AB180" s="4">
        <v>200628</v>
      </c>
      <c r="AC180" s="4">
        <v>200626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1010299</v>
      </c>
      <c r="AI180" s="4">
        <v>1210926</v>
      </c>
      <c r="AJ180" s="4">
        <v>1411554</v>
      </c>
      <c r="AK180" s="4">
        <v>1612182</v>
      </c>
      <c r="AL180" s="4">
        <v>1812810</v>
      </c>
      <c r="AM180" s="4">
        <v>2013436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44357</v>
      </c>
      <c r="H181" s="1">
        <v>0</v>
      </c>
      <c r="I181" s="3">
        <v>14515397</v>
      </c>
      <c r="J181" s="3">
        <v>14471040</v>
      </c>
      <c r="K181" s="3">
        <v>14471040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11906759</v>
      </c>
      <c r="S181" s="3">
        <v>11906759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1444147</v>
      </c>
      <c r="Y181" s="3">
        <v>1444147</v>
      </c>
      <c r="Z181" s="4">
        <v>1444147</v>
      </c>
      <c r="AA181" s="4">
        <v>1444147</v>
      </c>
      <c r="AB181" s="4">
        <v>1444147</v>
      </c>
      <c r="AC181" s="4">
        <v>1444145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7250307</v>
      </c>
      <c r="AI181" s="4">
        <v>8694454</v>
      </c>
      <c r="AJ181" s="4">
        <v>10138601</v>
      </c>
      <c r="AK181" s="4">
        <v>11582748</v>
      </c>
      <c r="AL181" s="4">
        <v>13026895</v>
      </c>
      <c r="AM181" s="4">
        <v>14471040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125594</v>
      </c>
      <c r="H182" s="1">
        <v>0</v>
      </c>
      <c r="I182" s="3">
        <v>44069573</v>
      </c>
      <c r="J182" s="3">
        <v>43943979</v>
      </c>
      <c r="K182" s="3">
        <v>43943979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36947927</v>
      </c>
      <c r="S182" s="3">
        <v>36947927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4386025</v>
      </c>
      <c r="Y182" s="3">
        <v>4386025</v>
      </c>
      <c r="Z182" s="4">
        <v>4386025</v>
      </c>
      <c r="AA182" s="4">
        <v>4386025</v>
      </c>
      <c r="AB182" s="4">
        <v>4386025</v>
      </c>
      <c r="AC182" s="4">
        <v>4386026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22013853</v>
      </c>
      <c r="AI182" s="4">
        <v>26399878</v>
      </c>
      <c r="AJ182" s="4">
        <v>30785903</v>
      </c>
      <c r="AK182" s="4">
        <v>35171928</v>
      </c>
      <c r="AL182" s="4">
        <v>39557953</v>
      </c>
      <c r="AM182" s="4">
        <v>43943979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12043</v>
      </c>
      <c r="H183" s="1">
        <v>0</v>
      </c>
      <c r="I183" s="3">
        <v>3132579</v>
      </c>
      <c r="J183" s="3">
        <v>3120536</v>
      </c>
      <c r="K183" s="3">
        <v>3120536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2470119</v>
      </c>
      <c r="S183" s="3">
        <v>2470119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311251</v>
      </c>
      <c r="Y183" s="3">
        <v>311251</v>
      </c>
      <c r="Z183" s="4">
        <v>311251</v>
      </c>
      <c r="AA183" s="4">
        <v>311251</v>
      </c>
      <c r="AB183" s="4">
        <v>311251</v>
      </c>
      <c r="AC183" s="4">
        <v>311249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1564283</v>
      </c>
      <c r="AI183" s="4">
        <v>1875534</v>
      </c>
      <c r="AJ183" s="4">
        <v>2186785</v>
      </c>
      <c r="AK183" s="4">
        <v>2498036</v>
      </c>
      <c r="AL183" s="4">
        <v>2809287</v>
      </c>
      <c r="AM183" s="4">
        <v>3120536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80852</v>
      </c>
      <c r="H184" s="1">
        <v>0</v>
      </c>
      <c r="I184" s="3">
        <v>23538829</v>
      </c>
      <c r="J184" s="3">
        <v>23457977</v>
      </c>
      <c r="K184" s="3">
        <v>23457977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18962077</v>
      </c>
      <c r="S184" s="3">
        <v>18962077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2340408</v>
      </c>
      <c r="Y184" s="3">
        <v>2340408</v>
      </c>
      <c r="Z184" s="4">
        <v>2340407</v>
      </c>
      <c r="AA184" s="4">
        <v>2340407</v>
      </c>
      <c r="AB184" s="4">
        <v>2340407</v>
      </c>
      <c r="AC184" s="4">
        <v>2340408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11755940</v>
      </c>
      <c r="AI184" s="4">
        <v>14096348</v>
      </c>
      <c r="AJ184" s="4">
        <v>16436755</v>
      </c>
      <c r="AK184" s="4">
        <v>18777162</v>
      </c>
      <c r="AL184" s="4">
        <v>21117569</v>
      </c>
      <c r="AM184" s="4">
        <v>23457977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36457</v>
      </c>
      <c r="H185" s="1">
        <v>0</v>
      </c>
      <c r="I185" s="3">
        <v>9542120</v>
      </c>
      <c r="J185" s="3">
        <v>9505663</v>
      </c>
      <c r="K185" s="3">
        <v>9505663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7529206</v>
      </c>
      <c r="S185" s="3">
        <v>7529206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948136</v>
      </c>
      <c r="Y185" s="3">
        <v>948136</v>
      </c>
      <c r="Z185" s="4">
        <v>948136</v>
      </c>
      <c r="AA185" s="4">
        <v>948136</v>
      </c>
      <c r="AB185" s="4">
        <v>948136</v>
      </c>
      <c r="AC185" s="4">
        <v>948135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4764984</v>
      </c>
      <c r="AI185" s="4">
        <v>5713120</v>
      </c>
      <c r="AJ185" s="4">
        <v>6661256</v>
      </c>
      <c r="AK185" s="4">
        <v>7609392</v>
      </c>
      <c r="AL185" s="4">
        <v>8557528</v>
      </c>
      <c r="AM185" s="4">
        <v>9505663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20347</v>
      </c>
      <c r="H186" s="3">
        <v>0</v>
      </c>
      <c r="I186" s="3">
        <v>5234143</v>
      </c>
      <c r="J186" s="3">
        <v>5213796</v>
      </c>
      <c r="K186" s="3">
        <v>5213796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4242721</v>
      </c>
      <c r="S186" s="3">
        <v>4242721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520023</v>
      </c>
      <c r="Y186" s="3">
        <v>520023</v>
      </c>
      <c r="Z186" s="4">
        <v>520024</v>
      </c>
      <c r="AA186" s="4">
        <v>520024</v>
      </c>
      <c r="AB186" s="4">
        <v>520024</v>
      </c>
      <c r="AC186" s="4">
        <v>520022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2613679</v>
      </c>
      <c r="AI186" s="4">
        <v>3133702</v>
      </c>
      <c r="AJ186" s="4">
        <v>3653726</v>
      </c>
      <c r="AK186" s="4">
        <v>4173750</v>
      </c>
      <c r="AL186" s="4">
        <v>4693774</v>
      </c>
      <c r="AM186" s="4">
        <v>5213796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7601</v>
      </c>
      <c r="H187" s="3">
        <v>0</v>
      </c>
      <c r="I187" s="3">
        <v>2522260</v>
      </c>
      <c r="J187" s="3">
        <v>2514659</v>
      </c>
      <c r="K187" s="3">
        <v>2514659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2054928</v>
      </c>
      <c r="S187" s="3">
        <v>2054928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250959</v>
      </c>
      <c r="Y187" s="3">
        <v>250959</v>
      </c>
      <c r="Z187" s="4">
        <v>250959</v>
      </c>
      <c r="AA187" s="4">
        <v>250959</v>
      </c>
      <c r="AB187" s="4">
        <v>250959</v>
      </c>
      <c r="AC187" s="4">
        <v>250960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1259863</v>
      </c>
      <c r="AI187" s="4">
        <v>1510822</v>
      </c>
      <c r="AJ187" s="4">
        <v>1761781</v>
      </c>
      <c r="AK187" s="4">
        <v>2012740</v>
      </c>
      <c r="AL187" s="4">
        <v>2263699</v>
      </c>
      <c r="AM187" s="4">
        <v>2514659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12221</v>
      </c>
      <c r="H188" s="3">
        <v>0</v>
      </c>
      <c r="I188" s="3">
        <v>3270965</v>
      </c>
      <c r="J188" s="3">
        <v>3258744</v>
      </c>
      <c r="K188" s="3">
        <v>3258744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2543998</v>
      </c>
      <c r="S188" s="3">
        <v>2543998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325059</v>
      </c>
      <c r="Y188" s="3">
        <v>325059</v>
      </c>
      <c r="Z188" s="4">
        <v>325060</v>
      </c>
      <c r="AA188" s="4">
        <v>325060</v>
      </c>
      <c r="AB188" s="4">
        <v>325060</v>
      </c>
      <c r="AC188" s="4">
        <v>325058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1633447</v>
      </c>
      <c r="AI188" s="4">
        <v>1958506</v>
      </c>
      <c r="AJ188" s="4">
        <v>2283566</v>
      </c>
      <c r="AK188" s="4">
        <v>2608626</v>
      </c>
      <c r="AL188" s="4">
        <v>2933686</v>
      </c>
      <c r="AM188" s="4">
        <v>3258744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29894</v>
      </c>
      <c r="H189" s="1">
        <v>0</v>
      </c>
      <c r="I189" s="3">
        <v>8125425</v>
      </c>
      <c r="J189" s="3">
        <v>8095531</v>
      </c>
      <c r="K189" s="3">
        <v>8095531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6416325</v>
      </c>
      <c r="S189" s="3">
        <v>6416325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807560</v>
      </c>
      <c r="Y189" s="3">
        <v>807560</v>
      </c>
      <c r="Z189" s="4">
        <v>807560</v>
      </c>
      <c r="AA189" s="4">
        <v>807560</v>
      </c>
      <c r="AB189" s="4">
        <v>807560</v>
      </c>
      <c r="AC189" s="4">
        <v>807559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4057732</v>
      </c>
      <c r="AI189" s="4">
        <v>4865292</v>
      </c>
      <c r="AJ189" s="4">
        <v>5672852</v>
      </c>
      <c r="AK189" s="4">
        <v>6480412</v>
      </c>
      <c r="AL189" s="4">
        <v>7287972</v>
      </c>
      <c r="AM189" s="4">
        <v>8095531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18345</v>
      </c>
      <c r="H190" s="1">
        <v>0</v>
      </c>
      <c r="I190" s="3">
        <v>5133376</v>
      </c>
      <c r="J190" s="3">
        <v>5115031</v>
      </c>
      <c r="K190" s="3">
        <v>5115031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4118845</v>
      </c>
      <c r="S190" s="3">
        <v>4118845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510280</v>
      </c>
      <c r="Y190" s="3">
        <v>510280</v>
      </c>
      <c r="Z190" s="4">
        <v>510280</v>
      </c>
      <c r="AA190" s="4">
        <v>510280</v>
      </c>
      <c r="AB190" s="4">
        <v>510280</v>
      </c>
      <c r="AC190" s="4">
        <v>510279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2563632</v>
      </c>
      <c r="AI190" s="4">
        <v>3073912</v>
      </c>
      <c r="AJ190" s="4">
        <v>3584192</v>
      </c>
      <c r="AK190" s="4">
        <v>4094472</v>
      </c>
      <c r="AL190" s="4">
        <v>4604752</v>
      </c>
      <c r="AM190" s="4">
        <v>5115031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19069</v>
      </c>
      <c r="H191" s="1">
        <v>0</v>
      </c>
      <c r="I191" s="3">
        <v>5573908</v>
      </c>
      <c r="J191" s="3">
        <v>5554839</v>
      </c>
      <c r="K191" s="3">
        <v>5554839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4428461</v>
      </c>
      <c r="S191" s="3">
        <v>4428461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554213</v>
      </c>
      <c r="Y191" s="3">
        <v>554213</v>
      </c>
      <c r="Z191" s="4">
        <v>554212</v>
      </c>
      <c r="AA191" s="4">
        <v>554212</v>
      </c>
      <c r="AB191" s="4">
        <v>554212</v>
      </c>
      <c r="AC191" s="4">
        <v>554213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2783777</v>
      </c>
      <c r="AI191" s="4">
        <v>3337990</v>
      </c>
      <c r="AJ191" s="4">
        <v>3892202</v>
      </c>
      <c r="AK191" s="4">
        <v>4446414</v>
      </c>
      <c r="AL191" s="4">
        <v>5000626</v>
      </c>
      <c r="AM191" s="4">
        <v>5554839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11722</v>
      </c>
      <c r="H192" s="3">
        <v>0</v>
      </c>
      <c r="I192" s="3">
        <v>2231793</v>
      </c>
      <c r="J192" s="3">
        <v>2220071</v>
      </c>
      <c r="K192" s="3">
        <v>2220071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1592170</v>
      </c>
      <c r="S192" s="3">
        <v>1592170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221226</v>
      </c>
      <c r="Y192" s="3">
        <v>221226</v>
      </c>
      <c r="Z192" s="4">
        <v>221226</v>
      </c>
      <c r="AA192" s="4">
        <v>221226</v>
      </c>
      <c r="AB192" s="4">
        <v>221226</v>
      </c>
      <c r="AC192" s="4">
        <v>221225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1113942</v>
      </c>
      <c r="AI192" s="4">
        <v>1335168</v>
      </c>
      <c r="AJ192" s="4">
        <v>1556394</v>
      </c>
      <c r="AK192" s="4">
        <v>1777620</v>
      </c>
      <c r="AL192" s="4">
        <v>1998846</v>
      </c>
      <c r="AM192" s="4">
        <v>2220071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22746</v>
      </c>
      <c r="H193" s="3">
        <v>0</v>
      </c>
      <c r="I193" s="3">
        <v>6254340</v>
      </c>
      <c r="J193" s="3">
        <v>6231594</v>
      </c>
      <c r="K193" s="3">
        <v>6231594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4966977</v>
      </c>
      <c r="S193" s="3">
        <v>4966977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621643</v>
      </c>
      <c r="Y193" s="3">
        <v>621643</v>
      </c>
      <c r="Z193" s="4">
        <v>621643</v>
      </c>
      <c r="AA193" s="4">
        <v>621643</v>
      </c>
      <c r="AB193" s="4">
        <v>621643</v>
      </c>
      <c r="AC193" s="4">
        <v>621643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3123379</v>
      </c>
      <c r="AI193" s="4">
        <v>3745022</v>
      </c>
      <c r="AJ193" s="4">
        <v>4366665</v>
      </c>
      <c r="AK193" s="4">
        <v>4988308</v>
      </c>
      <c r="AL193" s="4">
        <v>5609951</v>
      </c>
      <c r="AM193" s="4">
        <v>6231594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8038</v>
      </c>
      <c r="H194" s="3">
        <v>0</v>
      </c>
      <c r="I194" s="3">
        <v>2363645</v>
      </c>
      <c r="J194" s="3">
        <v>2355607</v>
      </c>
      <c r="K194" s="3">
        <v>2355607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1868483</v>
      </c>
      <c r="S194" s="3">
        <v>1868483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235025</v>
      </c>
      <c r="Y194" s="3">
        <v>235025</v>
      </c>
      <c r="Z194" s="4">
        <v>235024</v>
      </c>
      <c r="AA194" s="4">
        <v>235024</v>
      </c>
      <c r="AB194" s="4">
        <v>235024</v>
      </c>
      <c r="AC194" s="4">
        <v>235025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1180485</v>
      </c>
      <c r="AI194" s="4">
        <v>1415510</v>
      </c>
      <c r="AJ194" s="4">
        <v>1650534</v>
      </c>
      <c r="AK194" s="4">
        <v>1885558</v>
      </c>
      <c r="AL194" s="4">
        <v>2120582</v>
      </c>
      <c r="AM194" s="4">
        <v>2355607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5209</v>
      </c>
      <c r="H195" s="3">
        <v>0</v>
      </c>
      <c r="I195" s="3">
        <v>1558314</v>
      </c>
      <c r="J195" s="3">
        <v>1553105</v>
      </c>
      <c r="K195" s="3">
        <v>1553105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1283122</v>
      </c>
      <c r="S195" s="3">
        <v>1283122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154964</v>
      </c>
      <c r="Y195" s="3">
        <v>154964</v>
      </c>
      <c r="Z195" s="4">
        <v>154963</v>
      </c>
      <c r="AA195" s="4">
        <v>154963</v>
      </c>
      <c r="AB195" s="4">
        <v>154963</v>
      </c>
      <c r="AC195" s="4">
        <v>154964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778288</v>
      </c>
      <c r="AI195" s="4">
        <v>933252</v>
      </c>
      <c r="AJ195" s="4">
        <v>1088215</v>
      </c>
      <c r="AK195" s="4">
        <v>1243178</v>
      </c>
      <c r="AL195" s="4">
        <v>1398141</v>
      </c>
      <c r="AM195" s="4">
        <v>1553105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4257</v>
      </c>
      <c r="H196" s="3">
        <v>0</v>
      </c>
      <c r="I196" s="3">
        <v>1331735</v>
      </c>
      <c r="J196" s="3">
        <v>1327478</v>
      </c>
      <c r="K196" s="3">
        <v>1327478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1042868</v>
      </c>
      <c r="S196" s="3">
        <v>1042868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132464</v>
      </c>
      <c r="Y196" s="3">
        <v>132464</v>
      </c>
      <c r="Z196" s="4">
        <v>132464</v>
      </c>
      <c r="AA196" s="4">
        <v>132464</v>
      </c>
      <c r="AB196" s="4">
        <v>132464</v>
      </c>
      <c r="AC196" s="4">
        <v>132462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665160</v>
      </c>
      <c r="AI196" s="4">
        <v>797624</v>
      </c>
      <c r="AJ196" s="4">
        <v>930088</v>
      </c>
      <c r="AK196" s="4">
        <v>1062552</v>
      </c>
      <c r="AL196" s="4">
        <v>1195016</v>
      </c>
      <c r="AM196" s="4">
        <v>1327478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4402</v>
      </c>
      <c r="H197" s="3">
        <v>0</v>
      </c>
      <c r="I197" s="3">
        <v>1204226</v>
      </c>
      <c r="J197" s="3">
        <v>1199824</v>
      </c>
      <c r="K197" s="3">
        <v>1199824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932530</v>
      </c>
      <c r="S197" s="3">
        <v>932530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119689</v>
      </c>
      <c r="Y197" s="3">
        <v>119689</v>
      </c>
      <c r="Z197" s="4">
        <v>119689</v>
      </c>
      <c r="AA197" s="4">
        <v>119689</v>
      </c>
      <c r="AB197" s="4">
        <v>119689</v>
      </c>
      <c r="AC197" s="4">
        <v>119687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601381</v>
      </c>
      <c r="AI197" s="4">
        <v>721070</v>
      </c>
      <c r="AJ197" s="4">
        <v>840759</v>
      </c>
      <c r="AK197" s="4">
        <v>960448</v>
      </c>
      <c r="AL197" s="4">
        <v>1080137</v>
      </c>
      <c r="AM197" s="4">
        <v>1199824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14152</v>
      </c>
      <c r="H198" s="3">
        <v>0</v>
      </c>
      <c r="I198" s="3">
        <v>3594408</v>
      </c>
      <c r="J198" s="3">
        <v>3580256</v>
      </c>
      <c r="K198" s="3">
        <v>3580256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2720980</v>
      </c>
      <c r="S198" s="3">
        <v>2720980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357082</v>
      </c>
      <c r="Y198" s="3">
        <v>357082</v>
      </c>
      <c r="Z198" s="4">
        <v>357082</v>
      </c>
      <c r="AA198" s="4">
        <v>357082</v>
      </c>
      <c r="AB198" s="4">
        <v>357082</v>
      </c>
      <c r="AC198" s="4">
        <v>357082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1794846</v>
      </c>
      <c r="AI198" s="4">
        <v>2151928</v>
      </c>
      <c r="AJ198" s="4">
        <v>2509010</v>
      </c>
      <c r="AK198" s="4">
        <v>2866092</v>
      </c>
      <c r="AL198" s="4">
        <v>3223174</v>
      </c>
      <c r="AM198" s="4">
        <v>3580256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43469</v>
      </c>
      <c r="H199" s="1">
        <v>0</v>
      </c>
      <c r="I199" s="3">
        <v>12854551</v>
      </c>
      <c r="J199" s="3">
        <v>12811082</v>
      </c>
      <c r="K199" s="3">
        <v>12811082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10464575</v>
      </c>
      <c r="S199" s="3">
        <v>10464575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1278210</v>
      </c>
      <c r="Y199" s="3">
        <v>1278210</v>
      </c>
      <c r="Z199" s="4">
        <v>1278211</v>
      </c>
      <c r="AA199" s="4">
        <v>1278211</v>
      </c>
      <c r="AB199" s="4">
        <v>1278211</v>
      </c>
      <c r="AC199" s="4">
        <v>1278209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6420030</v>
      </c>
      <c r="AI199" s="4">
        <v>7698240</v>
      </c>
      <c r="AJ199" s="4">
        <v>8976451</v>
      </c>
      <c r="AK199" s="4">
        <v>10254662</v>
      </c>
      <c r="AL199" s="4">
        <v>11532873</v>
      </c>
      <c r="AM199" s="4">
        <v>12811082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26592</v>
      </c>
      <c r="H200" s="3">
        <v>0</v>
      </c>
      <c r="I200" s="3">
        <v>7721047</v>
      </c>
      <c r="J200" s="3">
        <v>7694455</v>
      </c>
      <c r="K200" s="3">
        <v>7694455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6196133</v>
      </c>
      <c r="S200" s="3">
        <v>6196133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767673</v>
      </c>
      <c r="Y200" s="3">
        <v>767673</v>
      </c>
      <c r="Z200" s="4">
        <v>767672</v>
      </c>
      <c r="AA200" s="4">
        <v>767672</v>
      </c>
      <c r="AB200" s="4">
        <v>767672</v>
      </c>
      <c r="AC200" s="4">
        <v>767673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3856093</v>
      </c>
      <c r="AI200" s="4">
        <v>4623766</v>
      </c>
      <c r="AJ200" s="4">
        <v>5391438</v>
      </c>
      <c r="AK200" s="4">
        <v>6159110</v>
      </c>
      <c r="AL200" s="4">
        <v>6926782</v>
      </c>
      <c r="AM200" s="4">
        <v>7694455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5342</v>
      </c>
      <c r="H201" s="3">
        <v>0</v>
      </c>
      <c r="I201" s="3">
        <v>1701032</v>
      </c>
      <c r="J201" s="3">
        <v>1695690</v>
      </c>
      <c r="K201" s="3">
        <v>1695690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1330238</v>
      </c>
      <c r="S201" s="3">
        <v>1330238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169213</v>
      </c>
      <c r="Y201" s="3">
        <v>169213</v>
      </c>
      <c r="Z201" s="4">
        <v>169213</v>
      </c>
      <c r="AA201" s="4">
        <v>169213</v>
      </c>
      <c r="AB201" s="4">
        <v>169213</v>
      </c>
      <c r="AC201" s="4">
        <v>169213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849625</v>
      </c>
      <c r="AI201" s="4">
        <v>1018838</v>
      </c>
      <c r="AJ201" s="4">
        <v>1188051</v>
      </c>
      <c r="AK201" s="4">
        <v>1357264</v>
      </c>
      <c r="AL201" s="4">
        <v>1526477</v>
      </c>
      <c r="AM201" s="4">
        <v>1695690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109373</v>
      </c>
      <c r="H202" s="1">
        <v>0</v>
      </c>
      <c r="I202" s="3">
        <v>34427778</v>
      </c>
      <c r="J202" s="3">
        <v>34318405</v>
      </c>
      <c r="K202" s="3">
        <v>34318405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28193366</v>
      </c>
      <c r="S202" s="3">
        <v>28193366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3424549</v>
      </c>
      <c r="Y202" s="3">
        <v>3424549</v>
      </c>
      <c r="Z202" s="4">
        <v>3424549</v>
      </c>
      <c r="AA202" s="4">
        <v>3424549</v>
      </c>
      <c r="AB202" s="4">
        <v>3424549</v>
      </c>
      <c r="AC202" s="4">
        <v>3424548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17195661</v>
      </c>
      <c r="AI202" s="4">
        <v>20620210</v>
      </c>
      <c r="AJ202" s="4">
        <v>24044759</v>
      </c>
      <c r="AK202" s="4">
        <v>27469308</v>
      </c>
      <c r="AL202" s="4">
        <v>30893857</v>
      </c>
      <c r="AM202" s="4">
        <v>34318405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14150</v>
      </c>
      <c r="H203" s="3">
        <v>0</v>
      </c>
      <c r="I203" s="3">
        <v>3875002</v>
      </c>
      <c r="J203" s="3">
        <v>3860852</v>
      </c>
      <c r="K203" s="3">
        <v>3860852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3060293</v>
      </c>
      <c r="S203" s="3">
        <v>3060293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385142</v>
      </c>
      <c r="Y203" s="3">
        <v>385142</v>
      </c>
      <c r="Z203" s="4">
        <v>385142</v>
      </c>
      <c r="AA203" s="4">
        <v>385142</v>
      </c>
      <c r="AB203" s="4">
        <v>385142</v>
      </c>
      <c r="AC203" s="4">
        <v>385142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1935142</v>
      </c>
      <c r="AI203" s="4">
        <v>2320284</v>
      </c>
      <c r="AJ203" s="4">
        <v>2705426</v>
      </c>
      <c r="AK203" s="4">
        <v>3090568</v>
      </c>
      <c r="AL203" s="4">
        <v>3475710</v>
      </c>
      <c r="AM203" s="4">
        <v>3860852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33357</v>
      </c>
      <c r="H204" s="1">
        <v>0</v>
      </c>
      <c r="I204" s="3">
        <v>9671062</v>
      </c>
      <c r="J204" s="3">
        <v>9637705</v>
      </c>
      <c r="K204" s="3">
        <v>9637705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7674431</v>
      </c>
      <c r="S204" s="3">
        <v>7674431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961547</v>
      </c>
      <c r="Y204" s="3">
        <v>961547</v>
      </c>
      <c r="Z204" s="4">
        <v>961547</v>
      </c>
      <c r="AA204" s="4">
        <v>961547</v>
      </c>
      <c r="AB204" s="4">
        <v>961547</v>
      </c>
      <c r="AC204" s="4">
        <v>961546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4829971</v>
      </c>
      <c r="AI204" s="4">
        <v>5791518</v>
      </c>
      <c r="AJ204" s="4">
        <v>6753065</v>
      </c>
      <c r="AK204" s="4">
        <v>7714612</v>
      </c>
      <c r="AL204" s="4">
        <v>8676159</v>
      </c>
      <c r="AM204" s="4">
        <v>9637705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11311</v>
      </c>
      <c r="H205" s="3">
        <v>0</v>
      </c>
      <c r="I205" s="3">
        <v>2572028</v>
      </c>
      <c r="J205" s="3">
        <v>2560717</v>
      </c>
      <c r="K205" s="3">
        <v>2560717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1907050</v>
      </c>
      <c r="S205" s="3">
        <v>1907050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255318</v>
      </c>
      <c r="Y205" s="3">
        <v>255318</v>
      </c>
      <c r="Z205" s="4">
        <v>255317</v>
      </c>
      <c r="AA205" s="4">
        <v>255317</v>
      </c>
      <c r="AB205" s="4">
        <v>255317</v>
      </c>
      <c r="AC205" s="4">
        <v>255318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1284130</v>
      </c>
      <c r="AI205" s="4">
        <v>1539448</v>
      </c>
      <c r="AJ205" s="4">
        <v>1794765</v>
      </c>
      <c r="AK205" s="4">
        <v>2050082</v>
      </c>
      <c r="AL205" s="4">
        <v>2305399</v>
      </c>
      <c r="AM205" s="4">
        <v>2560717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21905</v>
      </c>
      <c r="H206" s="1">
        <v>0</v>
      </c>
      <c r="I206" s="3">
        <v>5260644</v>
      </c>
      <c r="J206" s="3">
        <v>5238739</v>
      </c>
      <c r="K206" s="3">
        <v>5238739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3960913</v>
      </c>
      <c r="S206" s="3">
        <v>3960913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522414</v>
      </c>
      <c r="Y206" s="3">
        <v>522414</v>
      </c>
      <c r="Z206" s="4">
        <v>522414</v>
      </c>
      <c r="AA206" s="4">
        <v>522414</v>
      </c>
      <c r="AB206" s="4">
        <v>522414</v>
      </c>
      <c r="AC206" s="4">
        <v>522413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2626670</v>
      </c>
      <c r="AI206" s="4">
        <v>3149084</v>
      </c>
      <c r="AJ206" s="4">
        <v>3671498</v>
      </c>
      <c r="AK206" s="4">
        <v>4193912</v>
      </c>
      <c r="AL206" s="4">
        <v>4716326</v>
      </c>
      <c r="AM206" s="4">
        <v>5238739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12661</v>
      </c>
      <c r="H207" s="1">
        <v>0</v>
      </c>
      <c r="I207" s="3">
        <v>4075470</v>
      </c>
      <c r="J207" s="3">
        <v>4062809</v>
      </c>
      <c r="K207" s="3">
        <v>4062809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3365666</v>
      </c>
      <c r="S207" s="3">
        <v>3365666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405437</v>
      </c>
      <c r="Y207" s="3">
        <v>405437</v>
      </c>
      <c r="Z207" s="4">
        <v>405437</v>
      </c>
      <c r="AA207" s="4">
        <v>405437</v>
      </c>
      <c r="AB207" s="4">
        <v>405437</v>
      </c>
      <c r="AC207" s="4">
        <v>405436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2035625</v>
      </c>
      <c r="AI207" s="4">
        <v>2441062</v>
      </c>
      <c r="AJ207" s="4">
        <v>2846499</v>
      </c>
      <c r="AK207" s="4">
        <v>3251936</v>
      </c>
      <c r="AL207" s="4">
        <v>3657373</v>
      </c>
      <c r="AM207" s="4">
        <v>4062809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69833</v>
      </c>
      <c r="H208" s="3">
        <v>0</v>
      </c>
      <c r="I208" s="3">
        <v>22280228</v>
      </c>
      <c r="J208" s="3">
        <v>22210395</v>
      </c>
      <c r="K208" s="3">
        <v>22210395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18579928</v>
      </c>
      <c r="S208" s="3">
        <v>18579928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2216384</v>
      </c>
      <c r="Y208" s="3">
        <v>2216384</v>
      </c>
      <c r="Z208" s="4">
        <v>2216384</v>
      </c>
      <c r="AA208" s="4">
        <v>2216384</v>
      </c>
      <c r="AB208" s="4">
        <v>2216384</v>
      </c>
      <c r="AC208" s="4">
        <v>2216383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11128476</v>
      </c>
      <c r="AI208" s="4">
        <v>13344860</v>
      </c>
      <c r="AJ208" s="4">
        <v>15561244</v>
      </c>
      <c r="AK208" s="4">
        <v>17777628</v>
      </c>
      <c r="AL208" s="4">
        <v>19994012</v>
      </c>
      <c r="AM208" s="4">
        <v>22210395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18951</v>
      </c>
      <c r="H209" s="1">
        <v>0</v>
      </c>
      <c r="I209" s="3">
        <v>5000969</v>
      </c>
      <c r="J209" s="3">
        <v>4982018</v>
      </c>
      <c r="K209" s="3">
        <v>4982018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3902200</v>
      </c>
      <c r="S209" s="3">
        <v>3902200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496938</v>
      </c>
      <c r="Y209" s="3">
        <v>496938</v>
      </c>
      <c r="Z209" s="4">
        <v>496939</v>
      </c>
      <c r="AA209" s="4">
        <v>496939</v>
      </c>
      <c r="AB209" s="4">
        <v>496939</v>
      </c>
      <c r="AC209" s="4">
        <v>496937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2497326</v>
      </c>
      <c r="AI209" s="4">
        <v>2994264</v>
      </c>
      <c r="AJ209" s="4">
        <v>3491203</v>
      </c>
      <c r="AK209" s="4">
        <v>3988142</v>
      </c>
      <c r="AL209" s="4">
        <v>4485081</v>
      </c>
      <c r="AM209" s="4">
        <v>4982018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12219</v>
      </c>
      <c r="H210" s="3">
        <v>0</v>
      </c>
      <c r="I210" s="3">
        <v>3453083</v>
      </c>
      <c r="J210" s="3">
        <v>3440864</v>
      </c>
      <c r="K210" s="3">
        <v>3440864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2656473</v>
      </c>
      <c r="S210" s="3">
        <v>2656473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343272</v>
      </c>
      <c r="Y210" s="3">
        <v>343272</v>
      </c>
      <c r="Z210" s="4">
        <v>343272</v>
      </c>
      <c r="AA210" s="4">
        <v>343272</v>
      </c>
      <c r="AB210" s="4">
        <v>343272</v>
      </c>
      <c r="AC210" s="4">
        <v>343272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1724504</v>
      </c>
      <c r="AI210" s="4">
        <v>2067776</v>
      </c>
      <c r="AJ210" s="4">
        <v>2411048</v>
      </c>
      <c r="AK210" s="4">
        <v>2754320</v>
      </c>
      <c r="AL210" s="4">
        <v>3097592</v>
      </c>
      <c r="AM210" s="4">
        <v>3440864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26442</v>
      </c>
      <c r="H211" s="1">
        <v>0</v>
      </c>
      <c r="I211" s="3">
        <v>7500790</v>
      </c>
      <c r="J211" s="3">
        <v>7474348</v>
      </c>
      <c r="K211" s="3">
        <v>7474348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6003055</v>
      </c>
      <c r="S211" s="3">
        <v>6003055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745672</v>
      </c>
      <c r="Y211" s="3">
        <v>745672</v>
      </c>
      <c r="Z211" s="4">
        <v>745672</v>
      </c>
      <c r="AA211" s="4">
        <v>745672</v>
      </c>
      <c r="AB211" s="4">
        <v>745672</v>
      </c>
      <c r="AC211" s="4">
        <v>745672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3745988</v>
      </c>
      <c r="AI211" s="4">
        <v>4491660</v>
      </c>
      <c r="AJ211" s="4">
        <v>5237332</v>
      </c>
      <c r="AK211" s="4">
        <v>5983004</v>
      </c>
      <c r="AL211" s="4">
        <v>6728676</v>
      </c>
      <c r="AM211" s="4">
        <v>7474348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11834</v>
      </c>
      <c r="H212" s="1">
        <v>0</v>
      </c>
      <c r="I212" s="3">
        <v>3072508</v>
      </c>
      <c r="J212" s="3">
        <v>3060674</v>
      </c>
      <c r="K212" s="3">
        <v>3060674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2374141</v>
      </c>
      <c r="S212" s="3">
        <v>2374141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305278</v>
      </c>
      <c r="Y212" s="3">
        <v>305278</v>
      </c>
      <c r="Z212" s="4">
        <v>305279</v>
      </c>
      <c r="AA212" s="4">
        <v>305279</v>
      </c>
      <c r="AB212" s="4">
        <v>305279</v>
      </c>
      <c r="AC212" s="4">
        <v>305277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1534282</v>
      </c>
      <c r="AI212" s="4">
        <v>1839560</v>
      </c>
      <c r="AJ212" s="4">
        <v>2144839</v>
      </c>
      <c r="AK212" s="4">
        <v>2450118</v>
      </c>
      <c r="AL212" s="4">
        <v>2755397</v>
      </c>
      <c r="AM212" s="4">
        <v>3060674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13031</v>
      </c>
      <c r="H213" s="1">
        <v>0</v>
      </c>
      <c r="I213" s="3">
        <v>3359529</v>
      </c>
      <c r="J213" s="3">
        <v>3346498</v>
      </c>
      <c r="K213" s="3">
        <v>3346498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2583912</v>
      </c>
      <c r="S213" s="3">
        <v>2583912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333781</v>
      </c>
      <c r="Y213" s="3">
        <v>333781</v>
      </c>
      <c r="Z213" s="4">
        <v>333781</v>
      </c>
      <c r="AA213" s="4">
        <v>333781</v>
      </c>
      <c r="AB213" s="4">
        <v>333781</v>
      </c>
      <c r="AC213" s="4">
        <v>333781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1677593</v>
      </c>
      <c r="AI213" s="4">
        <v>2011374</v>
      </c>
      <c r="AJ213" s="4">
        <v>2345155</v>
      </c>
      <c r="AK213" s="4">
        <v>2678936</v>
      </c>
      <c r="AL213" s="4">
        <v>3012717</v>
      </c>
      <c r="AM213" s="4">
        <v>3346498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6076</v>
      </c>
      <c r="H214" s="1">
        <v>0</v>
      </c>
      <c r="I214" s="3">
        <v>994063</v>
      </c>
      <c r="J214" s="3">
        <v>987987</v>
      </c>
      <c r="K214" s="3">
        <v>987987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615618</v>
      </c>
      <c r="S214" s="3">
        <v>615618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98394</v>
      </c>
      <c r="Y214" s="3">
        <v>98394</v>
      </c>
      <c r="Z214" s="4">
        <v>98394</v>
      </c>
      <c r="AA214" s="4">
        <v>98394</v>
      </c>
      <c r="AB214" s="4">
        <v>98394</v>
      </c>
      <c r="AC214" s="4">
        <v>98393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496018</v>
      </c>
      <c r="AI214" s="4">
        <v>594412</v>
      </c>
      <c r="AJ214" s="4">
        <v>692806</v>
      </c>
      <c r="AK214" s="4">
        <v>791200</v>
      </c>
      <c r="AL214" s="4">
        <v>889594</v>
      </c>
      <c r="AM214" s="4">
        <v>987987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46224</v>
      </c>
      <c r="H215" s="1">
        <v>0</v>
      </c>
      <c r="I215" s="3">
        <v>13508543</v>
      </c>
      <c r="J215" s="3">
        <v>13462319</v>
      </c>
      <c r="K215" s="3">
        <v>13462319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10925684</v>
      </c>
      <c r="S215" s="3">
        <v>10925684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1343151</v>
      </c>
      <c r="Y215" s="3">
        <v>1343151</v>
      </c>
      <c r="Z215" s="4">
        <v>1343150</v>
      </c>
      <c r="AA215" s="4">
        <v>1343150</v>
      </c>
      <c r="AB215" s="4">
        <v>1343150</v>
      </c>
      <c r="AC215" s="4">
        <v>1343151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6746567</v>
      </c>
      <c r="AI215" s="4">
        <v>8089718</v>
      </c>
      <c r="AJ215" s="4">
        <v>9432868</v>
      </c>
      <c r="AK215" s="4">
        <v>10776018</v>
      </c>
      <c r="AL215" s="4">
        <v>12119168</v>
      </c>
      <c r="AM215" s="4">
        <v>13462319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73933</v>
      </c>
      <c r="H216" s="1">
        <v>0</v>
      </c>
      <c r="I216" s="3">
        <v>19982597</v>
      </c>
      <c r="J216" s="3">
        <v>19908664</v>
      </c>
      <c r="K216" s="3">
        <v>19908664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15859948</v>
      </c>
      <c r="S216" s="3">
        <v>15859948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1985937</v>
      </c>
      <c r="Y216" s="3">
        <v>1985937</v>
      </c>
      <c r="Z216" s="4">
        <v>1985938</v>
      </c>
      <c r="AA216" s="4">
        <v>1985938</v>
      </c>
      <c r="AB216" s="4">
        <v>1985938</v>
      </c>
      <c r="AC216" s="4">
        <v>1985936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9978977</v>
      </c>
      <c r="AI216" s="4">
        <v>11964914</v>
      </c>
      <c r="AJ216" s="4">
        <v>13950852</v>
      </c>
      <c r="AK216" s="4">
        <v>15936790</v>
      </c>
      <c r="AL216" s="4">
        <v>17922728</v>
      </c>
      <c r="AM216" s="4">
        <v>19908664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10808</v>
      </c>
      <c r="H217" s="1">
        <v>0</v>
      </c>
      <c r="I217" s="3">
        <v>2743472</v>
      </c>
      <c r="J217" s="3">
        <v>2732664</v>
      </c>
      <c r="K217" s="3">
        <v>2732664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2074724</v>
      </c>
      <c r="S217" s="3">
        <v>2074724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272546</v>
      </c>
      <c r="Y217" s="3">
        <v>272546</v>
      </c>
      <c r="Z217" s="4">
        <v>272546</v>
      </c>
      <c r="AA217" s="4">
        <v>272546</v>
      </c>
      <c r="AB217" s="4">
        <v>272546</v>
      </c>
      <c r="AC217" s="4">
        <v>272546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1369934</v>
      </c>
      <c r="AI217" s="4">
        <v>1642480</v>
      </c>
      <c r="AJ217" s="4">
        <v>1915026</v>
      </c>
      <c r="AK217" s="4">
        <v>2187572</v>
      </c>
      <c r="AL217" s="4">
        <v>2460118</v>
      </c>
      <c r="AM217" s="4">
        <v>2732664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11948</v>
      </c>
      <c r="H218" s="3">
        <v>0</v>
      </c>
      <c r="I218" s="3">
        <v>3067982</v>
      </c>
      <c r="J218" s="3">
        <v>3056034</v>
      </c>
      <c r="K218" s="3">
        <v>3056034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2361415</v>
      </c>
      <c r="S218" s="3">
        <v>2361415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304807</v>
      </c>
      <c r="Y218" s="3">
        <v>304807</v>
      </c>
      <c r="Z218" s="4">
        <v>304807</v>
      </c>
      <c r="AA218" s="4">
        <v>304807</v>
      </c>
      <c r="AB218" s="4">
        <v>304807</v>
      </c>
      <c r="AC218" s="4">
        <v>304807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1531999</v>
      </c>
      <c r="AI218" s="4">
        <v>1836806</v>
      </c>
      <c r="AJ218" s="4">
        <v>2141613</v>
      </c>
      <c r="AK218" s="4">
        <v>2446420</v>
      </c>
      <c r="AL218" s="4">
        <v>2751227</v>
      </c>
      <c r="AM218" s="4">
        <v>3056034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79586</v>
      </c>
      <c r="H219" s="1">
        <v>0</v>
      </c>
      <c r="I219" s="3">
        <v>26590331</v>
      </c>
      <c r="J219" s="3">
        <v>26510745</v>
      </c>
      <c r="K219" s="3">
        <v>26510745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22107509</v>
      </c>
      <c r="S219" s="3">
        <v>22107509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2645769</v>
      </c>
      <c r="Y219" s="3">
        <v>2645769</v>
      </c>
      <c r="Z219" s="4">
        <v>2645769</v>
      </c>
      <c r="AA219" s="4">
        <v>2645769</v>
      </c>
      <c r="AB219" s="4">
        <v>2645769</v>
      </c>
      <c r="AC219" s="4">
        <v>2645768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13281901</v>
      </c>
      <c r="AI219" s="4">
        <v>15927670</v>
      </c>
      <c r="AJ219" s="4">
        <v>18573439</v>
      </c>
      <c r="AK219" s="4">
        <v>21219208</v>
      </c>
      <c r="AL219" s="4">
        <v>23864977</v>
      </c>
      <c r="AM219" s="4">
        <v>26510745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16490</v>
      </c>
      <c r="H220" s="1">
        <v>0</v>
      </c>
      <c r="I220" s="3">
        <v>4166069</v>
      </c>
      <c r="J220" s="3">
        <v>4149579</v>
      </c>
      <c r="K220" s="3">
        <v>4149579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3205785</v>
      </c>
      <c r="S220" s="3">
        <v>3205785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413859</v>
      </c>
      <c r="Y220" s="3">
        <v>413859</v>
      </c>
      <c r="Z220" s="4">
        <v>413858</v>
      </c>
      <c r="AA220" s="4">
        <v>413858</v>
      </c>
      <c r="AB220" s="4">
        <v>413858</v>
      </c>
      <c r="AC220" s="4">
        <v>413859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2080287</v>
      </c>
      <c r="AI220" s="4">
        <v>2494146</v>
      </c>
      <c r="AJ220" s="4">
        <v>2908004</v>
      </c>
      <c r="AK220" s="4">
        <v>3321862</v>
      </c>
      <c r="AL220" s="4">
        <v>3735720</v>
      </c>
      <c r="AM220" s="4">
        <v>4149579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21970</v>
      </c>
      <c r="H221" s="1">
        <v>0</v>
      </c>
      <c r="I221" s="3">
        <v>5408002</v>
      </c>
      <c r="J221" s="3">
        <v>5386032</v>
      </c>
      <c r="K221" s="3">
        <v>5386032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4042484</v>
      </c>
      <c r="S221" s="3">
        <v>4042484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537139</v>
      </c>
      <c r="Y221" s="3">
        <v>537139</v>
      </c>
      <c r="Z221" s="4">
        <v>537139</v>
      </c>
      <c r="AA221" s="4">
        <v>537139</v>
      </c>
      <c r="AB221" s="4">
        <v>537139</v>
      </c>
      <c r="AC221" s="4">
        <v>537137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2700339</v>
      </c>
      <c r="AI221" s="4">
        <v>3237478</v>
      </c>
      <c r="AJ221" s="4">
        <v>3774617</v>
      </c>
      <c r="AK221" s="4">
        <v>4311756</v>
      </c>
      <c r="AL221" s="4">
        <v>4848895</v>
      </c>
      <c r="AM221" s="4">
        <v>5386032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31834</v>
      </c>
      <c r="H222" s="1">
        <v>0</v>
      </c>
      <c r="I222" s="3">
        <v>10806254</v>
      </c>
      <c r="J222" s="3">
        <v>10774420</v>
      </c>
      <c r="K222" s="3">
        <v>10774420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9102366</v>
      </c>
      <c r="S222" s="3">
        <v>9102366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1075320</v>
      </c>
      <c r="Y222" s="3">
        <v>1075320</v>
      </c>
      <c r="Z222" s="4">
        <v>1075320</v>
      </c>
      <c r="AA222" s="4">
        <v>1075320</v>
      </c>
      <c r="AB222" s="4">
        <v>1075320</v>
      </c>
      <c r="AC222" s="4">
        <v>1075320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5397820</v>
      </c>
      <c r="AI222" s="4">
        <v>6473140</v>
      </c>
      <c r="AJ222" s="4">
        <v>7548460</v>
      </c>
      <c r="AK222" s="4">
        <v>8623780</v>
      </c>
      <c r="AL222" s="4">
        <v>9699100</v>
      </c>
      <c r="AM222" s="4">
        <v>10774420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14297</v>
      </c>
      <c r="H223" s="1">
        <v>0</v>
      </c>
      <c r="I223" s="3">
        <v>3358615</v>
      </c>
      <c r="J223" s="3">
        <v>3344318</v>
      </c>
      <c r="K223" s="3">
        <v>3344318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2517103</v>
      </c>
      <c r="S223" s="3">
        <v>2517103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333478</v>
      </c>
      <c r="Y223" s="3">
        <v>333478</v>
      </c>
      <c r="Z223" s="4">
        <v>333479</v>
      </c>
      <c r="AA223" s="4">
        <v>333479</v>
      </c>
      <c r="AB223" s="4">
        <v>333479</v>
      </c>
      <c r="AC223" s="4">
        <v>333477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1676926</v>
      </c>
      <c r="AI223" s="4">
        <v>2010404</v>
      </c>
      <c r="AJ223" s="4">
        <v>2343883</v>
      </c>
      <c r="AK223" s="4">
        <v>2677362</v>
      </c>
      <c r="AL223" s="4">
        <v>3010841</v>
      </c>
      <c r="AM223" s="4">
        <v>3344318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24780</v>
      </c>
      <c r="H224" s="1">
        <v>0</v>
      </c>
      <c r="I224" s="3">
        <v>584346</v>
      </c>
      <c r="J224" s="3">
        <v>559566</v>
      </c>
      <c r="K224" s="3">
        <v>559566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-887590</v>
      </c>
      <c r="S224" s="3">
        <v>-887590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54304</v>
      </c>
      <c r="Y224" s="3">
        <v>54304</v>
      </c>
      <c r="Z224" s="4">
        <v>54305</v>
      </c>
      <c r="AA224" s="4">
        <v>54305</v>
      </c>
      <c r="AB224" s="4">
        <v>54305</v>
      </c>
      <c r="AC224" s="4">
        <v>54303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288044</v>
      </c>
      <c r="AI224" s="4">
        <v>342348</v>
      </c>
      <c r="AJ224" s="4">
        <v>396653</v>
      </c>
      <c r="AK224" s="4">
        <v>450958</v>
      </c>
      <c r="AL224" s="4">
        <v>505263</v>
      </c>
      <c r="AM224" s="4">
        <v>559566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5083</v>
      </c>
      <c r="H225" s="1">
        <v>0</v>
      </c>
      <c r="I225" s="3">
        <v>1414170</v>
      </c>
      <c r="J225" s="3">
        <v>1409087</v>
      </c>
      <c r="K225" s="3">
        <v>1409087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1100481</v>
      </c>
      <c r="S225" s="3">
        <v>1100481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140570</v>
      </c>
      <c r="Y225" s="3">
        <v>140570</v>
      </c>
      <c r="Z225" s="4">
        <v>140570</v>
      </c>
      <c r="AA225" s="4">
        <v>140570</v>
      </c>
      <c r="AB225" s="4">
        <v>140570</v>
      </c>
      <c r="AC225" s="4">
        <v>140569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706238</v>
      </c>
      <c r="AI225" s="4">
        <v>846808</v>
      </c>
      <c r="AJ225" s="4">
        <v>987378</v>
      </c>
      <c r="AK225" s="4">
        <v>1127948</v>
      </c>
      <c r="AL225" s="4">
        <v>1268518</v>
      </c>
      <c r="AM225" s="4">
        <v>1409087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4202</v>
      </c>
      <c r="H226" s="3">
        <v>0</v>
      </c>
      <c r="I226" s="3">
        <v>847081</v>
      </c>
      <c r="J226" s="3">
        <v>842879</v>
      </c>
      <c r="K226" s="3">
        <v>842879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573947</v>
      </c>
      <c r="S226" s="3">
        <v>573947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84008</v>
      </c>
      <c r="Y226" s="3">
        <v>84008</v>
      </c>
      <c r="Z226" s="4">
        <v>84008</v>
      </c>
      <c r="AA226" s="4">
        <v>84008</v>
      </c>
      <c r="AB226" s="4">
        <v>84008</v>
      </c>
      <c r="AC226" s="4">
        <v>84007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422840</v>
      </c>
      <c r="AI226" s="4">
        <v>506848</v>
      </c>
      <c r="AJ226" s="4">
        <v>590856</v>
      </c>
      <c r="AK226" s="4">
        <v>674864</v>
      </c>
      <c r="AL226" s="4">
        <v>758872</v>
      </c>
      <c r="AM226" s="4">
        <v>842879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21430</v>
      </c>
      <c r="H227" s="1">
        <v>0</v>
      </c>
      <c r="I227" s="3">
        <v>5774025</v>
      </c>
      <c r="J227" s="3">
        <v>5752595</v>
      </c>
      <c r="K227" s="3">
        <v>5752595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4536894</v>
      </c>
      <c r="S227" s="3">
        <v>4536894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573831</v>
      </c>
      <c r="Y227" s="3">
        <v>573831</v>
      </c>
      <c r="Z227" s="4">
        <v>573830</v>
      </c>
      <c r="AA227" s="4">
        <v>573830</v>
      </c>
      <c r="AB227" s="4">
        <v>573830</v>
      </c>
      <c r="AC227" s="4">
        <v>573831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2883443</v>
      </c>
      <c r="AI227" s="4">
        <v>3457274</v>
      </c>
      <c r="AJ227" s="4">
        <v>4031104</v>
      </c>
      <c r="AK227" s="4">
        <v>4604934</v>
      </c>
      <c r="AL227" s="4">
        <v>5178764</v>
      </c>
      <c r="AM227" s="4">
        <v>5752595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52462</v>
      </c>
      <c r="H228" s="1">
        <v>0</v>
      </c>
      <c r="I228" s="3">
        <v>16009646</v>
      </c>
      <c r="J228" s="3">
        <v>15957184</v>
      </c>
      <c r="K228" s="3">
        <v>15957184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12868763</v>
      </c>
      <c r="S228" s="3">
        <v>12868763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1592221</v>
      </c>
      <c r="Y228" s="3">
        <v>1592221</v>
      </c>
      <c r="Z228" s="4">
        <v>1592221</v>
      </c>
      <c r="AA228" s="4">
        <v>1592221</v>
      </c>
      <c r="AB228" s="4">
        <v>1592221</v>
      </c>
      <c r="AC228" s="4">
        <v>1592219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7996081</v>
      </c>
      <c r="AI228" s="4">
        <v>9588302</v>
      </c>
      <c r="AJ228" s="4">
        <v>11180523</v>
      </c>
      <c r="AK228" s="4">
        <v>12772744</v>
      </c>
      <c r="AL228" s="4">
        <v>14364965</v>
      </c>
      <c r="AM228" s="4">
        <v>15957184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115722</v>
      </c>
      <c r="H229" s="3">
        <v>0</v>
      </c>
      <c r="I229" s="3">
        <v>41301506</v>
      </c>
      <c r="J229" s="3">
        <v>41185784</v>
      </c>
      <c r="K229" s="3">
        <v>41185784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34655864</v>
      </c>
      <c r="S229" s="3">
        <v>34655864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4110863</v>
      </c>
      <c r="Y229" s="3">
        <v>4110863</v>
      </c>
      <c r="Z229" s="4">
        <v>4110864</v>
      </c>
      <c r="AA229" s="4">
        <v>4110864</v>
      </c>
      <c r="AB229" s="4">
        <v>4110864</v>
      </c>
      <c r="AC229" s="4">
        <v>4110862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20631467</v>
      </c>
      <c r="AI229" s="4">
        <v>24742330</v>
      </c>
      <c r="AJ229" s="4">
        <v>28853194</v>
      </c>
      <c r="AK229" s="4">
        <v>32964058</v>
      </c>
      <c r="AL229" s="4">
        <v>37074922</v>
      </c>
      <c r="AM229" s="4">
        <v>41185784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16309</v>
      </c>
      <c r="H230" s="1">
        <v>0</v>
      </c>
      <c r="I230" s="3">
        <v>3667768</v>
      </c>
      <c r="J230" s="3">
        <v>3651459</v>
      </c>
      <c r="K230" s="3">
        <v>3651459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2761126</v>
      </c>
      <c r="S230" s="3">
        <v>2761126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364059</v>
      </c>
      <c r="Y230" s="3">
        <v>364059</v>
      </c>
      <c r="Z230" s="4">
        <v>364058</v>
      </c>
      <c r="AA230" s="4">
        <v>364058</v>
      </c>
      <c r="AB230" s="4">
        <v>364058</v>
      </c>
      <c r="AC230" s="4">
        <v>364059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1831167</v>
      </c>
      <c r="AI230" s="4">
        <v>2195226</v>
      </c>
      <c r="AJ230" s="4">
        <v>2559284</v>
      </c>
      <c r="AK230" s="4">
        <v>2923342</v>
      </c>
      <c r="AL230" s="4">
        <v>3287400</v>
      </c>
      <c r="AM230" s="4">
        <v>3651459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4347</v>
      </c>
      <c r="H231" s="3">
        <v>0</v>
      </c>
      <c r="I231" s="3">
        <v>941005</v>
      </c>
      <c r="J231" s="3">
        <v>936658</v>
      </c>
      <c r="K231" s="3">
        <v>936658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674569</v>
      </c>
      <c r="S231" s="3">
        <v>674569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93376</v>
      </c>
      <c r="Y231" s="3">
        <v>93376</v>
      </c>
      <c r="Z231" s="4">
        <v>93376</v>
      </c>
      <c r="AA231" s="4">
        <v>93376</v>
      </c>
      <c r="AB231" s="4">
        <v>93376</v>
      </c>
      <c r="AC231" s="4">
        <v>93374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469780</v>
      </c>
      <c r="AI231" s="4">
        <v>563156</v>
      </c>
      <c r="AJ231" s="4">
        <v>656532</v>
      </c>
      <c r="AK231" s="4">
        <v>749908</v>
      </c>
      <c r="AL231" s="4">
        <v>843284</v>
      </c>
      <c r="AM231" s="4">
        <v>936658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12991</v>
      </c>
      <c r="H232" s="1">
        <v>0</v>
      </c>
      <c r="I232" s="3">
        <v>1768478</v>
      </c>
      <c r="J232" s="3">
        <v>1755487</v>
      </c>
      <c r="K232" s="3">
        <v>1755487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998092</v>
      </c>
      <c r="S232" s="3">
        <v>998092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174683</v>
      </c>
      <c r="Y232" s="3">
        <v>174683</v>
      </c>
      <c r="Z232" s="4">
        <v>174682</v>
      </c>
      <c r="AA232" s="4">
        <v>174682</v>
      </c>
      <c r="AB232" s="4">
        <v>174682</v>
      </c>
      <c r="AC232" s="4">
        <v>174683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882075</v>
      </c>
      <c r="AI232" s="4">
        <v>1056758</v>
      </c>
      <c r="AJ232" s="4">
        <v>1231440</v>
      </c>
      <c r="AK232" s="4">
        <v>1406122</v>
      </c>
      <c r="AL232" s="4">
        <v>1580804</v>
      </c>
      <c r="AM232" s="4">
        <v>1755487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13665</v>
      </c>
      <c r="H233" s="1">
        <v>0</v>
      </c>
      <c r="I233" s="3">
        <v>3396292</v>
      </c>
      <c r="J233" s="3">
        <v>3382627</v>
      </c>
      <c r="K233" s="3">
        <v>3382627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2599141</v>
      </c>
      <c r="S233" s="3">
        <v>2599141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337352</v>
      </c>
      <c r="Y233" s="3">
        <v>337352</v>
      </c>
      <c r="Z233" s="4">
        <v>337352</v>
      </c>
      <c r="AA233" s="4">
        <v>337352</v>
      </c>
      <c r="AB233" s="4">
        <v>337352</v>
      </c>
      <c r="AC233" s="4">
        <v>337351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1695868</v>
      </c>
      <c r="AI233" s="4">
        <v>2033220</v>
      </c>
      <c r="AJ233" s="4">
        <v>2370572</v>
      </c>
      <c r="AK233" s="4">
        <v>2707924</v>
      </c>
      <c r="AL233" s="4">
        <v>3045276</v>
      </c>
      <c r="AM233" s="4">
        <v>3382627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51645</v>
      </c>
      <c r="H234" s="1">
        <v>0</v>
      </c>
      <c r="I234" s="3">
        <v>13289346</v>
      </c>
      <c r="J234" s="3">
        <v>13237701</v>
      </c>
      <c r="K234" s="3">
        <v>13237701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10386119</v>
      </c>
      <c r="S234" s="3">
        <v>10386119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1320327</v>
      </c>
      <c r="Y234" s="3">
        <v>1320327</v>
      </c>
      <c r="Z234" s="4">
        <v>1320327</v>
      </c>
      <c r="AA234" s="4">
        <v>1320327</v>
      </c>
      <c r="AB234" s="4">
        <v>1320327</v>
      </c>
      <c r="AC234" s="4">
        <v>1320326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6636067</v>
      </c>
      <c r="AI234" s="4">
        <v>7956394</v>
      </c>
      <c r="AJ234" s="4">
        <v>9276721</v>
      </c>
      <c r="AK234" s="4">
        <v>10597048</v>
      </c>
      <c r="AL234" s="4">
        <v>11917375</v>
      </c>
      <c r="AM234" s="4">
        <v>13237701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43490</v>
      </c>
      <c r="H235" s="1">
        <v>0</v>
      </c>
      <c r="I235" s="3">
        <v>15183385</v>
      </c>
      <c r="J235" s="3">
        <v>15139895</v>
      </c>
      <c r="K235" s="3">
        <v>15139895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12638666</v>
      </c>
      <c r="S235" s="3">
        <v>12638666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1511090</v>
      </c>
      <c r="Y235" s="3">
        <v>1511090</v>
      </c>
      <c r="Z235" s="4">
        <v>1511090</v>
      </c>
      <c r="AA235" s="4">
        <v>1511090</v>
      </c>
      <c r="AB235" s="4">
        <v>1511090</v>
      </c>
      <c r="AC235" s="4">
        <v>1511089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7584446</v>
      </c>
      <c r="AI235" s="4">
        <v>9095536</v>
      </c>
      <c r="AJ235" s="4">
        <v>10606626</v>
      </c>
      <c r="AK235" s="4">
        <v>12117716</v>
      </c>
      <c r="AL235" s="4">
        <v>13628806</v>
      </c>
      <c r="AM235" s="4">
        <v>15139895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128830</v>
      </c>
      <c r="H236" s="1">
        <v>0</v>
      </c>
      <c r="I236" s="3">
        <v>34628726</v>
      </c>
      <c r="J236" s="3">
        <v>34499896</v>
      </c>
      <c r="K236" s="3">
        <v>34499896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27926255</v>
      </c>
      <c r="S236" s="3">
        <v>27926255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3441401</v>
      </c>
      <c r="Y236" s="3">
        <v>3441401</v>
      </c>
      <c r="Z236" s="4">
        <v>3441401</v>
      </c>
      <c r="AA236" s="4">
        <v>3441401</v>
      </c>
      <c r="AB236" s="4">
        <v>3441401</v>
      </c>
      <c r="AC236" s="4">
        <v>3441399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17292893</v>
      </c>
      <c r="AI236" s="4">
        <v>20734294</v>
      </c>
      <c r="AJ236" s="4">
        <v>24175695</v>
      </c>
      <c r="AK236" s="4">
        <v>27617096</v>
      </c>
      <c r="AL236" s="4">
        <v>31058497</v>
      </c>
      <c r="AM236" s="4">
        <v>34499896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16043</v>
      </c>
      <c r="H237" s="1">
        <v>0</v>
      </c>
      <c r="I237" s="3">
        <v>5100878</v>
      </c>
      <c r="J237" s="3">
        <v>5084835</v>
      </c>
      <c r="K237" s="3">
        <v>5084835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4131858</v>
      </c>
      <c r="S237" s="3">
        <v>4131858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507414</v>
      </c>
      <c r="Y237" s="3">
        <v>507414</v>
      </c>
      <c r="Z237" s="4">
        <v>507414</v>
      </c>
      <c r="AA237" s="4">
        <v>507414</v>
      </c>
      <c r="AB237" s="4">
        <v>507414</v>
      </c>
      <c r="AC237" s="4">
        <v>507413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2547766</v>
      </c>
      <c r="AI237" s="4">
        <v>3055180</v>
      </c>
      <c r="AJ237" s="4">
        <v>3562594</v>
      </c>
      <c r="AK237" s="4">
        <v>4070008</v>
      </c>
      <c r="AL237" s="4">
        <v>4577422</v>
      </c>
      <c r="AM237" s="4">
        <v>5084835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15953</v>
      </c>
      <c r="H238" s="1">
        <v>0</v>
      </c>
      <c r="I238" s="3">
        <v>2606254</v>
      </c>
      <c r="J238" s="3">
        <v>2590301</v>
      </c>
      <c r="K238" s="3">
        <v>2590301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1602214</v>
      </c>
      <c r="S238" s="3">
        <v>1602214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257967</v>
      </c>
      <c r="Y238" s="3">
        <v>257967</v>
      </c>
      <c r="Z238" s="4">
        <v>257967</v>
      </c>
      <c r="AA238" s="4">
        <v>257967</v>
      </c>
      <c r="AB238" s="4">
        <v>257967</v>
      </c>
      <c r="AC238" s="4">
        <v>257966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1300467</v>
      </c>
      <c r="AI238" s="4">
        <v>1558434</v>
      </c>
      <c r="AJ238" s="4">
        <v>1816401</v>
      </c>
      <c r="AK238" s="4">
        <v>2074368</v>
      </c>
      <c r="AL238" s="4">
        <v>2332335</v>
      </c>
      <c r="AM238" s="4">
        <v>2590301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16048</v>
      </c>
      <c r="H239" s="1">
        <v>0</v>
      </c>
      <c r="I239" s="3">
        <v>5389830</v>
      </c>
      <c r="J239" s="3">
        <v>5373782</v>
      </c>
      <c r="K239" s="3">
        <v>5373782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4449375</v>
      </c>
      <c r="S239" s="3">
        <v>4449375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536308</v>
      </c>
      <c r="Y239" s="3">
        <v>536308</v>
      </c>
      <c r="Z239" s="4">
        <v>536309</v>
      </c>
      <c r="AA239" s="4">
        <v>536309</v>
      </c>
      <c r="AB239" s="4">
        <v>536309</v>
      </c>
      <c r="AC239" s="4">
        <v>536307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2692240</v>
      </c>
      <c r="AI239" s="4">
        <v>3228548</v>
      </c>
      <c r="AJ239" s="4">
        <v>3764857</v>
      </c>
      <c r="AK239" s="4">
        <v>4301166</v>
      </c>
      <c r="AL239" s="4">
        <v>4837475</v>
      </c>
      <c r="AM239" s="4">
        <v>5373782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24297</v>
      </c>
      <c r="H240" s="1">
        <v>0</v>
      </c>
      <c r="I240" s="3">
        <v>7017195</v>
      </c>
      <c r="J240" s="3">
        <v>6992898</v>
      </c>
      <c r="K240" s="3">
        <v>6992898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5641649</v>
      </c>
      <c r="S240" s="3">
        <v>5641649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697670</v>
      </c>
      <c r="Y240" s="3">
        <v>697670</v>
      </c>
      <c r="Z240" s="4">
        <v>697670</v>
      </c>
      <c r="AA240" s="4">
        <v>697670</v>
      </c>
      <c r="AB240" s="4">
        <v>697670</v>
      </c>
      <c r="AC240" s="4">
        <v>697668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3504550</v>
      </c>
      <c r="AI240" s="4">
        <v>4202220</v>
      </c>
      <c r="AJ240" s="4">
        <v>4899890</v>
      </c>
      <c r="AK240" s="4">
        <v>5597560</v>
      </c>
      <c r="AL240" s="4">
        <v>6295230</v>
      </c>
      <c r="AM240" s="4">
        <v>6992898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13625</v>
      </c>
      <c r="H241" s="1">
        <v>0</v>
      </c>
      <c r="I241" s="3">
        <v>2622868</v>
      </c>
      <c r="J241" s="3">
        <v>2609243</v>
      </c>
      <c r="K241" s="3">
        <v>2609243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1821395</v>
      </c>
      <c r="S241" s="3">
        <v>1821395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260016</v>
      </c>
      <c r="Y241" s="3">
        <v>260016</v>
      </c>
      <c r="Z241" s="4">
        <v>260016</v>
      </c>
      <c r="AA241" s="4">
        <v>260016</v>
      </c>
      <c r="AB241" s="4">
        <v>260016</v>
      </c>
      <c r="AC241" s="4">
        <v>260015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1309164</v>
      </c>
      <c r="AI241" s="4">
        <v>1569180</v>
      </c>
      <c r="AJ241" s="4">
        <v>1829196</v>
      </c>
      <c r="AK241" s="4">
        <v>2089212</v>
      </c>
      <c r="AL241" s="4">
        <v>2349228</v>
      </c>
      <c r="AM241" s="4">
        <v>2609243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25490</v>
      </c>
      <c r="H242" s="3">
        <v>0</v>
      </c>
      <c r="I242" s="3">
        <v>7603332</v>
      </c>
      <c r="J242" s="3">
        <v>7577842</v>
      </c>
      <c r="K242" s="3">
        <v>7577842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6079865</v>
      </c>
      <c r="S242" s="3">
        <v>6079865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756085</v>
      </c>
      <c r="Y242" s="3">
        <v>756085</v>
      </c>
      <c r="Z242" s="4">
        <v>756085</v>
      </c>
      <c r="AA242" s="4">
        <v>756085</v>
      </c>
      <c r="AB242" s="4">
        <v>756085</v>
      </c>
      <c r="AC242" s="4">
        <v>756085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3797417</v>
      </c>
      <c r="AI242" s="4">
        <v>4553502</v>
      </c>
      <c r="AJ242" s="4">
        <v>5309587</v>
      </c>
      <c r="AK242" s="4">
        <v>6065672</v>
      </c>
      <c r="AL242" s="4">
        <v>6821757</v>
      </c>
      <c r="AM242" s="4">
        <v>7577842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7839</v>
      </c>
      <c r="H243" s="1">
        <v>0</v>
      </c>
      <c r="I243" s="3">
        <v>1406626</v>
      </c>
      <c r="J243" s="3">
        <v>1398787</v>
      </c>
      <c r="K243" s="3">
        <v>1398787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967338</v>
      </c>
      <c r="S243" s="3">
        <v>967338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139356</v>
      </c>
      <c r="Y243" s="3">
        <v>139356</v>
      </c>
      <c r="Z243" s="4">
        <v>139356</v>
      </c>
      <c r="AA243" s="4">
        <v>139356</v>
      </c>
      <c r="AB243" s="4">
        <v>139356</v>
      </c>
      <c r="AC243" s="4">
        <v>139355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702008</v>
      </c>
      <c r="AI243" s="4">
        <v>841364</v>
      </c>
      <c r="AJ243" s="4">
        <v>980720</v>
      </c>
      <c r="AK243" s="4">
        <v>1120076</v>
      </c>
      <c r="AL243" s="4">
        <v>1259432</v>
      </c>
      <c r="AM243" s="4">
        <v>1398787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7898</v>
      </c>
      <c r="H244" s="1">
        <v>0</v>
      </c>
      <c r="I244" s="3">
        <v>1483314</v>
      </c>
      <c r="J244" s="3">
        <v>1475416</v>
      </c>
      <c r="K244" s="3">
        <v>1475416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912546</v>
      </c>
      <c r="S244" s="3">
        <v>912546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147015</v>
      </c>
      <c r="Y244" s="3">
        <v>147015</v>
      </c>
      <c r="Z244" s="4">
        <v>147016</v>
      </c>
      <c r="AA244" s="4">
        <v>147016</v>
      </c>
      <c r="AB244" s="4">
        <v>147016</v>
      </c>
      <c r="AC244" s="4">
        <v>147014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740339</v>
      </c>
      <c r="AI244" s="4">
        <v>887354</v>
      </c>
      <c r="AJ244" s="4">
        <v>1034370</v>
      </c>
      <c r="AK244" s="4">
        <v>1181386</v>
      </c>
      <c r="AL244" s="4">
        <v>1328402</v>
      </c>
      <c r="AM244" s="4">
        <v>1475416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20283</v>
      </c>
      <c r="H245" s="1">
        <v>0</v>
      </c>
      <c r="I245" s="3">
        <v>5958758</v>
      </c>
      <c r="J245" s="3">
        <v>5938475</v>
      </c>
      <c r="K245" s="3">
        <v>5938475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4681109</v>
      </c>
      <c r="S245" s="3">
        <v>4681109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592495</v>
      </c>
      <c r="Y245" s="3">
        <v>592495</v>
      </c>
      <c r="Z245" s="4">
        <v>592495</v>
      </c>
      <c r="AA245" s="4">
        <v>592495</v>
      </c>
      <c r="AB245" s="4">
        <v>592495</v>
      </c>
      <c r="AC245" s="4">
        <v>592496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2975999</v>
      </c>
      <c r="AI245" s="4">
        <v>3568494</v>
      </c>
      <c r="AJ245" s="4">
        <v>4160989</v>
      </c>
      <c r="AK245" s="4">
        <v>4753484</v>
      </c>
      <c r="AL245" s="4">
        <v>5345979</v>
      </c>
      <c r="AM245" s="4">
        <v>5938475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23442</v>
      </c>
      <c r="H246" s="3">
        <v>0</v>
      </c>
      <c r="I246" s="3">
        <v>6478742</v>
      </c>
      <c r="J246" s="3">
        <v>6455300</v>
      </c>
      <c r="K246" s="3">
        <v>6455300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5109326</v>
      </c>
      <c r="S246" s="3">
        <v>5109326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643967</v>
      </c>
      <c r="Y246" s="3">
        <v>643967</v>
      </c>
      <c r="Z246" s="4">
        <v>643968</v>
      </c>
      <c r="AA246" s="4">
        <v>643968</v>
      </c>
      <c r="AB246" s="4">
        <v>643968</v>
      </c>
      <c r="AC246" s="4">
        <v>643966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3235463</v>
      </c>
      <c r="AI246" s="4">
        <v>3879430</v>
      </c>
      <c r="AJ246" s="4">
        <v>4523398</v>
      </c>
      <c r="AK246" s="4">
        <v>5167366</v>
      </c>
      <c r="AL246" s="4">
        <v>5811334</v>
      </c>
      <c r="AM246" s="4">
        <v>6455300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9359</v>
      </c>
      <c r="H247" s="1">
        <v>0</v>
      </c>
      <c r="I247" s="3">
        <v>2419214</v>
      </c>
      <c r="J247" s="3">
        <v>2409855</v>
      </c>
      <c r="K247" s="3">
        <v>2409855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1836492</v>
      </c>
      <c r="S247" s="3">
        <v>1836492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240362</v>
      </c>
      <c r="Y247" s="3">
        <v>240362</v>
      </c>
      <c r="Z247" s="4">
        <v>240362</v>
      </c>
      <c r="AA247" s="4">
        <v>240362</v>
      </c>
      <c r="AB247" s="4">
        <v>240362</v>
      </c>
      <c r="AC247" s="4">
        <v>240361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1208046</v>
      </c>
      <c r="AI247" s="4">
        <v>1448408</v>
      </c>
      <c r="AJ247" s="4">
        <v>1688770</v>
      </c>
      <c r="AK247" s="4">
        <v>1929132</v>
      </c>
      <c r="AL247" s="4">
        <v>2169494</v>
      </c>
      <c r="AM247" s="4">
        <v>2409855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4751</v>
      </c>
      <c r="H248" s="3">
        <v>0</v>
      </c>
      <c r="I248" s="3">
        <v>1255643</v>
      </c>
      <c r="J248" s="3">
        <v>1250892</v>
      </c>
      <c r="K248" s="3">
        <v>1250892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965647</v>
      </c>
      <c r="S248" s="3">
        <v>965647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124773</v>
      </c>
      <c r="Y248" s="3">
        <v>124773</v>
      </c>
      <c r="Z248" s="4">
        <v>124773</v>
      </c>
      <c r="AA248" s="4">
        <v>124773</v>
      </c>
      <c r="AB248" s="4">
        <v>124773</v>
      </c>
      <c r="AC248" s="4">
        <v>124771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627029</v>
      </c>
      <c r="AI248" s="4">
        <v>751802</v>
      </c>
      <c r="AJ248" s="4">
        <v>876575</v>
      </c>
      <c r="AK248" s="4">
        <v>1001348</v>
      </c>
      <c r="AL248" s="4">
        <v>1126121</v>
      </c>
      <c r="AM248" s="4">
        <v>1250892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13328</v>
      </c>
      <c r="H249" s="1">
        <v>0</v>
      </c>
      <c r="I249" s="3">
        <v>3007256</v>
      </c>
      <c r="J249" s="3">
        <v>2993928</v>
      </c>
      <c r="K249" s="3">
        <v>2993928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2225511</v>
      </c>
      <c r="S249" s="3">
        <v>2225511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298504</v>
      </c>
      <c r="Y249" s="3">
        <v>298504</v>
      </c>
      <c r="Z249" s="4">
        <v>298504</v>
      </c>
      <c r="AA249" s="4">
        <v>298504</v>
      </c>
      <c r="AB249" s="4">
        <v>298504</v>
      </c>
      <c r="AC249" s="4">
        <v>298504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1501408</v>
      </c>
      <c r="AI249" s="4">
        <v>1799912</v>
      </c>
      <c r="AJ249" s="4">
        <v>2098416</v>
      </c>
      <c r="AK249" s="4">
        <v>2396920</v>
      </c>
      <c r="AL249" s="4">
        <v>2695424</v>
      </c>
      <c r="AM249" s="4">
        <v>2993928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25352</v>
      </c>
      <c r="H250" s="1">
        <v>0</v>
      </c>
      <c r="I250" s="3">
        <v>3342561</v>
      </c>
      <c r="J250" s="3">
        <v>3317209</v>
      </c>
      <c r="K250" s="3">
        <v>3317209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1819110</v>
      </c>
      <c r="S250" s="3">
        <v>1819110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330031</v>
      </c>
      <c r="Y250" s="3">
        <v>330031</v>
      </c>
      <c r="Z250" s="4">
        <v>330031</v>
      </c>
      <c r="AA250" s="4">
        <v>330031</v>
      </c>
      <c r="AB250" s="4">
        <v>330031</v>
      </c>
      <c r="AC250" s="4">
        <v>330030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1667055</v>
      </c>
      <c r="AI250" s="4">
        <v>1997086</v>
      </c>
      <c r="AJ250" s="4">
        <v>2327117</v>
      </c>
      <c r="AK250" s="4">
        <v>2657148</v>
      </c>
      <c r="AL250" s="4">
        <v>2987179</v>
      </c>
      <c r="AM250" s="4">
        <v>3317209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8836</v>
      </c>
      <c r="H251" s="1">
        <v>0</v>
      </c>
      <c r="I251" s="3">
        <v>2041890</v>
      </c>
      <c r="J251" s="3">
        <v>2033054</v>
      </c>
      <c r="K251" s="3">
        <v>2033054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1506960</v>
      </c>
      <c r="S251" s="3">
        <v>1506960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202716</v>
      </c>
      <c r="Y251" s="3">
        <v>202716</v>
      </c>
      <c r="Z251" s="4">
        <v>202717</v>
      </c>
      <c r="AA251" s="4">
        <v>202717</v>
      </c>
      <c r="AB251" s="4">
        <v>202717</v>
      </c>
      <c r="AC251" s="4">
        <v>202715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1019472</v>
      </c>
      <c r="AI251" s="4">
        <v>1222188</v>
      </c>
      <c r="AJ251" s="4">
        <v>1424905</v>
      </c>
      <c r="AK251" s="4">
        <v>1627622</v>
      </c>
      <c r="AL251" s="4">
        <v>1830339</v>
      </c>
      <c r="AM251" s="4">
        <v>2033054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5368</v>
      </c>
      <c r="H252" s="1">
        <v>0</v>
      </c>
      <c r="I252" s="3">
        <v>1028417</v>
      </c>
      <c r="J252" s="3">
        <v>1023049</v>
      </c>
      <c r="K252" s="3">
        <v>1023049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739954</v>
      </c>
      <c r="S252" s="3">
        <v>739954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101947</v>
      </c>
      <c r="Y252" s="3">
        <v>101947</v>
      </c>
      <c r="Z252" s="4">
        <v>101947</v>
      </c>
      <c r="AA252" s="4">
        <v>101947</v>
      </c>
      <c r="AB252" s="4">
        <v>101947</v>
      </c>
      <c r="AC252" s="4">
        <v>101946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513315</v>
      </c>
      <c r="AI252" s="4">
        <v>615262</v>
      </c>
      <c r="AJ252" s="4">
        <v>717209</v>
      </c>
      <c r="AK252" s="4">
        <v>819156</v>
      </c>
      <c r="AL252" s="4">
        <v>921103</v>
      </c>
      <c r="AM252" s="4">
        <v>1023049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33438</v>
      </c>
      <c r="H253" s="1">
        <v>0</v>
      </c>
      <c r="I253" s="3">
        <v>8392180</v>
      </c>
      <c r="J253" s="3">
        <v>8358742</v>
      </c>
      <c r="K253" s="3">
        <v>8358742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6474710</v>
      </c>
      <c r="S253" s="3">
        <v>6474710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833645</v>
      </c>
      <c r="Y253" s="3">
        <v>833645</v>
      </c>
      <c r="Z253" s="4">
        <v>833645</v>
      </c>
      <c r="AA253" s="4">
        <v>833645</v>
      </c>
      <c r="AB253" s="4">
        <v>833645</v>
      </c>
      <c r="AC253" s="4">
        <v>833645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4190517</v>
      </c>
      <c r="AI253" s="4">
        <v>5024162</v>
      </c>
      <c r="AJ253" s="4">
        <v>5857807</v>
      </c>
      <c r="AK253" s="4">
        <v>6691452</v>
      </c>
      <c r="AL253" s="4">
        <v>7525097</v>
      </c>
      <c r="AM253" s="4">
        <v>8358742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6048</v>
      </c>
      <c r="H254" s="1">
        <v>0</v>
      </c>
      <c r="I254" s="3">
        <v>1605862</v>
      </c>
      <c r="J254" s="3">
        <v>1599814</v>
      </c>
      <c r="K254" s="3">
        <v>1599814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1224163</v>
      </c>
      <c r="S254" s="3">
        <v>1224163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159578</v>
      </c>
      <c r="Y254" s="3">
        <v>159578</v>
      </c>
      <c r="Z254" s="4">
        <v>159579</v>
      </c>
      <c r="AA254" s="4">
        <v>159579</v>
      </c>
      <c r="AB254" s="4">
        <v>159579</v>
      </c>
      <c r="AC254" s="4">
        <v>159577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801922</v>
      </c>
      <c r="AI254" s="4">
        <v>961500</v>
      </c>
      <c r="AJ254" s="4">
        <v>1121079</v>
      </c>
      <c r="AK254" s="4">
        <v>1280658</v>
      </c>
      <c r="AL254" s="4">
        <v>1440237</v>
      </c>
      <c r="AM254" s="4">
        <v>1599814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17813</v>
      </c>
      <c r="H255" s="1">
        <v>0</v>
      </c>
      <c r="I255" s="3">
        <v>4488268</v>
      </c>
      <c r="J255" s="3">
        <v>4470455</v>
      </c>
      <c r="K255" s="3">
        <v>4470455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3396826</v>
      </c>
      <c r="S255" s="3">
        <v>3396826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445858</v>
      </c>
      <c r="Y255" s="3">
        <v>445858</v>
      </c>
      <c r="Z255" s="4">
        <v>445858</v>
      </c>
      <c r="AA255" s="4">
        <v>445858</v>
      </c>
      <c r="AB255" s="4">
        <v>445858</v>
      </c>
      <c r="AC255" s="4">
        <v>445857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2241166</v>
      </c>
      <c r="AI255" s="4">
        <v>2687024</v>
      </c>
      <c r="AJ255" s="4">
        <v>3132882</v>
      </c>
      <c r="AK255" s="4">
        <v>3578740</v>
      </c>
      <c r="AL255" s="4">
        <v>4024598</v>
      </c>
      <c r="AM255" s="4">
        <v>4470455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26518</v>
      </c>
      <c r="H256" s="1">
        <v>0</v>
      </c>
      <c r="I256" s="3">
        <v>7748439</v>
      </c>
      <c r="J256" s="3">
        <v>7721921</v>
      </c>
      <c r="K256" s="3">
        <v>7721921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6211695</v>
      </c>
      <c r="S256" s="3">
        <v>6211695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770424</v>
      </c>
      <c r="Y256" s="3">
        <v>770424</v>
      </c>
      <c r="Z256" s="4">
        <v>770424</v>
      </c>
      <c r="AA256" s="4">
        <v>770424</v>
      </c>
      <c r="AB256" s="4">
        <v>770424</v>
      </c>
      <c r="AC256" s="4">
        <v>770425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3869800</v>
      </c>
      <c r="AI256" s="4">
        <v>4640224</v>
      </c>
      <c r="AJ256" s="4">
        <v>5410648</v>
      </c>
      <c r="AK256" s="4">
        <v>6181072</v>
      </c>
      <c r="AL256" s="4">
        <v>6951496</v>
      </c>
      <c r="AM256" s="4">
        <v>7721921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24635</v>
      </c>
      <c r="H257" s="1">
        <v>0</v>
      </c>
      <c r="I257" s="3">
        <v>7054653</v>
      </c>
      <c r="J257" s="3">
        <v>7030018</v>
      </c>
      <c r="K257" s="3">
        <v>7030018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5605232</v>
      </c>
      <c r="S257" s="3">
        <v>5605232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701360</v>
      </c>
      <c r="Y257" s="3">
        <v>701360</v>
      </c>
      <c r="Z257" s="4">
        <v>701360</v>
      </c>
      <c r="AA257" s="4">
        <v>701360</v>
      </c>
      <c r="AB257" s="4">
        <v>701360</v>
      </c>
      <c r="AC257" s="4">
        <v>701358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3523220</v>
      </c>
      <c r="AI257" s="4">
        <v>4224580</v>
      </c>
      <c r="AJ257" s="4">
        <v>4925940</v>
      </c>
      <c r="AK257" s="4">
        <v>5627300</v>
      </c>
      <c r="AL257" s="4">
        <v>6328660</v>
      </c>
      <c r="AM257" s="4">
        <v>7030018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16865</v>
      </c>
      <c r="H258" s="1">
        <v>0</v>
      </c>
      <c r="I258" s="3">
        <v>4457607</v>
      </c>
      <c r="J258" s="3">
        <v>4440742</v>
      </c>
      <c r="K258" s="3">
        <v>4440742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3494010</v>
      </c>
      <c r="S258" s="3">
        <v>3494010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442950</v>
      </c>
      <c r="Y258" s="3">
        <v>442950</v>
      </c>
      <c r="Z258" s="4">
        <v>442950</v>
      </c>
      <c r="AA258" s="4">
        <v>442950</v>
      </c>
      <c r="AB258" s="4">
        <v>442950</v>
      </c>
      <c r="AC258" s="4">
        <v>442948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2225994</v>
      </c>
      <c r="AI258" s="4">
        <v>2668944</v>
      </c>
      <c r="AJ258" s="4">
        <v>3111894</v>
      </c>
      <c r="AK258" s="4">
        <v>3554844</v>
      </c>
      <c r="AL258" s="4">
        <v>3997794</v>
      </c>
      <c r="AM258" s="4">
        <v>4440742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8808</v>
      </c>
      <c r="H259" s="1">
        <v>0</v>
      </c>
      <c r="I259" s="3">
        <v>2474379</v>
      </c>
      <c r="J259" s="3">
        <v>2465571</v>
      </c>
      <c r="K259" s="3">
        <v>2465571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1913753</v>
      </c>
      <c r="S259" s="3">
        <v>1913753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245970</v>
      </c>
      <c r="Y259" s="3">
        <v>245970</v>
      </c>
      <c r="Z259" s="4">
        <v>245970</v>
      </c>
      <c r="AA259" s="4">
        <v>245970</v>
      </c>
      <c r="AB259" s="4">
        <v>245970</v>
      </c>
      <c r="AC259" s="4">
        <v>245969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1235722</v>
      </c>
      <c r="AI259" s="4">
        <v>1481692</v>
      </c>
      <c r="AJ259" s="4">
        <v>1727662</v>
      </c>
      <c r="AK259" s="4">
        <v>1973632</v>
      </c>
      <c r="AL259" s="4">
        <v>2219602</v>
      </c>
      <c r="AM259" s="4">
        <v>2465571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12794</v>
      </c>
      <c r="H260" s="3">
        <v>0</v>
      </c>
      <c r="I260" s="3">
        <v>3733728</v>
      </c>
      <c r="J260" s="3">
        <v>3720934</v>
      </c>
      <c r="K260" s="3">
        <v>3720934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2980840</v>
      </c>
      <c r="S260" s="3">
        <v>2980840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371240</v>
      </c>
      <c r="Y260" s="3">
        <v>371240</v>
      </c>
      <c r="Z260" s="4">
        <v>371241</v>
      </c>
      <c r="AA260" s="4">
        <v>371241</v>
      </c>
      <c r="AB260" s="4">
        <v>371241</v>
      </c>
      <c r="AC260" s="4">
        <v>371239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1864732</v>
      </c>
      <c r="AI260" s="4">
        <v>2235972</v>
      </c>
      <c r="AJ260" s="4">
        <v>2607213</v>
      </c>
      <c r="AK260" s="4">
        <v>2978454</v>
      </c>
      <c r="AL260" s="4">
        <v>3349695</v>
      </c>
      <c r="AM260" s="4">
        <v>3720934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35120</v>
      </c>
      <c r="H261" s="1">
        <v>0</v>
      </c>
      <c r="I261" s="3">
        <v>10434191</v>
      </c>
      <c r="J261" s="3">
        <v>10399071</v>
      </c>
      <c r="K261" s="3">
        <v>10399071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8154034</v>
      </c>
      <c r="S261" s="3">
        <v>8154034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1037566</v>
      </c>
      <c r="Y261" s="3">
        <v>1037566</v>
      </c>
      <c r="Z261" s="4">
        <v>1037566</v>
      </c>
      <c r="AA261" s="4">
        <v>1037566</v>
      </c>
      <c r="AB261" s="4">
        <v>1037566</v>
      </c>
      <c r="AC261" s="4">
        <v>1037565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5211242</v>
      </c>
      <c r="AI261" s="4">
        <v>6248808</v>
      </c>
      <c r="AJ261" s="4">
        <v>7286374</v>
      </c>
      <c r="AK261" s="4">
        <v>8323940</v>
      </c>
      <c r="AL261" s="4">
        <v>9361506</v>
      </c>
      <c r="AM261" s="4">
        <v>10399071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353182</v>
      </c>
      <c r="H262" s="1">
        <v>0</v>
      </c>
      <c r="I262" s="3">
        <v>126157087</v>
      </c>
      <c r="J262" s="3">
        <v>125803905</v>
      </c>
      <c r="K262" s="3">
        <v>125803905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106396081</v>
      </c>
      <c r="S262" s="3">
        <v>106396081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12556845</v>
      </c>
      <c r="Y262" s="3">
        <v>12556845</v>
      </c>
      <c r="Z262" s="4">
        <v>12556845</v>
      </c>
      <c r="AA262" s="4">
        <v>12556845</v>
      </c>
      <c r="AB262" s="4">
        <v>12556845</v>
      </c>
      <c r="AC262" s="4">
        <v>12556844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63019681</v>
      </c>
      <c r="AI262" s="4">
        <v>75576526</v>
      </c>
      <c r="AJ262" s="4">
        <v>88133371</v>
      </c>
      <c r="AK262" s="4">
        <v>100690216</v>
      </c>
      <c r="AL262" s="4">
        <v>113247061</v>
      </c>
      <c r="AM262" s="4">
        <v>125803905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10214</v>
      </c>
      <c r="H263" s="3">
        <v>0</v>
      </c>
      <c r="I263" s="3">
        <v>2487063</v>
      </c>
      <c r="J263" s="3">
        <v>2476849</v>
      </c>
      <c r="K263" s="3">
        <v>2476849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1808384</v>
      </c>
      <c r="S263" s="3">
        <v>1808384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247004</v>
      </c>
      <c r="Y263" s="3">
        <v>247004</v>
      </c>
      <c r="Z263" s="4">
        <v>247004</v>
      </c>
      <c r="AA263" s="4">
        <v>247004</v>
      </c>
      <c r="AB263" s="4">
        <v>247004</v>
      </c>
      <c r="AC263" s="4">
        <v>247005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1241828</v>
      </c>
      <c r="AI263" s="4">
        <v>1488832</v>
      </c>
      <c r="AJ263" s="4">
        <v>1735836</v>
      </c>
      <c r="AK263" s="4">
        <v>1982840</v>
      </c>
      <c r="AL263" s="4">
        <v>2229844</v>
      </c>
      <c r="AM263" s="4">
        <v>2476849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21274</v>
      </c>
      <c r="H264" s="1">
        <v>0</v>
      </c>
      <c r="I264" s="3">
        <v>4759383</v>
      </c>
      <c r="J264" s="3">
        <v>4738109</v>
      </c>
      <c r="K264" s="3">
        <v>4738109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3468287</v>
      </c>
      <c r="S264" s="3">
        <v>3468287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472393</v>
      </c>
      <c r="Y264" s="3">
        <v>472393</v>
      </c>
      <c r="Z264" s="4">
        <v>472393</v>
      </c>
      <c r="AA264" s="4">
        <v>472393</v>
      </c>
      <c r="AB264" s="4">
        <v>472393</v>
      </c>
      <c r="AC264" s="4">
        <v>472392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2376145</v>
      </c>
      <c r="AI264" s="4">
        <v>2848538</v>
      </c>
      <c r="AJ264" s="4">
        <v>3320931</v>
      </c>
      <c r="AK264" s="4">
        <v>3793324</v>
      </c>
      <c r="AL264" s="4">
        <v>4265717</v>
      </c>
      <c r="AM264" s="4">
        <v>4738109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33963</v>
      </c>
      <c r="H265" s="1">
        <v>0</v>
      </c>
      <c r="I265" s="3">
        <v>8895997</v>
      </c>
      <c r="J265" s="3">
        <v>8862034</v>
      </c>
      <c r="K265" s="3">
        <v>8862034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7113651</v>
      </c>
      <c r="S265" s="3">
        <v>7113651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883939</v>
      </c>
      <c r="Y265" s="3">
        <v>883939</v>
      </c>
      <c r="Z265" s="4">
        <v>883939</v>
      </c>
      <c r="AA265" s="4">
        <v>883939</v>
      </c>
      <c r="AB265" s="4">
        <v>883939</v>
      </c>
      <c r="AC265" s="4">
        <v>883939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4442339</v>
      </c>
      <c r="AI265" s="4">
        <v>5326278</v>
      </c>
      <c r="AJ265" s="4">
        <v>6210217</v>
      </c>
      <c r="AK265" s="4">
        <v>7094156</v>
      </c>
      <c r="AL265" s="4">
        <v>7978095</v>
      </c>
      <c r="AM265" s="4">
        <v>8862034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12625</v>
      </c>
      <c r="H266" s="3">
        <v>0</v>
      </c>
      <c r="I266" s="3">
        <v>3917846</v>
      </c>
      <c r="J266" s="3">
        <v>3905221</v>
      </c>
      <c r="K266" s="3">
        <v>3905221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3232383</v>
      </c>
      <c r="S266" s="3">
        <v>3232383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389680</v>
      </c>
      <c r="Y266" s="3">
        <v>389680</v>
      </c>
      <c r="Z266" s="4">
        <v>389680</v>
      </c>
      <c r="AA266" s="4">
        <v>389680</v>
      </c>
      <c r="AB266" s="4">
        <v>389680</v>
      </c>
      <c r="AC266" s="4">
        <v>389681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1956820</v>
      </c>
      <c r="AI266" s="4">
        <v>2346500</v>
      </c>
      <c r="AJ266" s="4">
        <v>2736180</v>
      </c>
      <c r="AK266" s="4">
        <v>3125860</v>
      </c>
      <c r="AL266" s="4">
        <v>3515540</v>
      </c>
      <c r="AM266" s="4">
        <v>3905221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14996</v>
      </c>
      <c r="H267" s="1">
        <v>0</v>
      </c>
      <c r="I267" s="3">
        <v>3553245</v>
      </c>
      <c r="J267" s="3">
        <v>3538249</v>
      </c>
      <c r="K267" s="3">
        <v>3538249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2642150</v>
      </c>
      <c r="S267" s="3">
        <v>2642150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352825</v>
      </c>
      <c r="Y267" s="3">
        <v>352825</v>
      </c>
      <c r="Z267" s="4">
        <v>352825</v>
      </c>
      <c r="AA267" s="4">
        <v>352825</v>
      </c>
      <c r="AB267" s="4">
        <v>352825</v>
      </c>
      <c r="AC267" s="4">
        <v>352824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1774125</v>
      </c>
      <c r="AI267" s="4">
        <v>2126950</v>
      </c>
      <c r="AJ267" s="4">
        <v>2479775</v>
      </c>
      <c r="AK267" s="4">
        <v>2832600</v>
      </c>
      <c r="AL267" s="4">
        <v>3185425</v>
      </c>
      <c r="AM267" s="4">
        <v>3538249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12475</v>
      </c>
      <c r="H268" s="3">
        <v>0</v>
      </c>
      <c r="I268" s="3">
        <v>2873089</v>
      </c>
      <c r="J268" s="3">
        <v>2860614</v>
      </c>
      <c r="K268" s="3">
        <v>2860614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2138335</v>
      </c>
      <c r="S268" s="3">
        <v>2138335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285230</v>
      </c>
      <c r="Y268" s="3">
        <v>285230</v>
      </c>
      <c r="Z268" s="4">
        <v>285230</v>
      </c>
      <c r="AA268" s="4">
        <v>285230</v>
      </c>
      <c r="AB268" s="4">
        <v>285230</v>
      </c>
      <c r="AC268" s="4">
        <v>285228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1434466</v>
      </c>
      <c r="AI268" s="4">
        <v>1719696</v>
      </c>
      <c r="AJ268" s="4">
        <v>2004926</v>
      </c>
      <c r="AK268" s="4">
        <v>2290156</v>
      </c>
      <c r="AL268" s="4">
        <v>2575386</v>
      </c>
      <c r="AM268" s="4">
        <v>2860614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4824</v>
      </c>
      <c r="H269" s="1">
        <v>0</v>
      </c>
      <c r="I269" s="3">
        <v>1310409</v>
      </c>
      <c r="J269" s="3">
        <v>1305585</v>
      </c>
      <c r="K269" s="3">
        <v>1305585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1030604</v>
      </c>
      <c r="S269" s="3">
        <v>1030604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130237</v>
      </c>
      <c r="Y269" s="3">
        <v>130237</v>
      </c>
      <c r="Z269" s="4">
        <v>130237</v>
      </c>
      <c r="AA269" s="4">
        <v>130237</v>
      </c>
      <c r="AB269" s="4">
        <v>130237</v>
      </c>
      <c r="AC269" s="4">
        <v>130236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654401</v>
      </c>
      <c r="AI269" s="4">
        <v>784638</v>
      </c>
      <c r="AJ269" s="4">
        <v>914875</v>
      </c>
      <c r="AK269" s="4">
        <v>1045112</v>
      </c>
      <c r="AL269" s="4">
        <v>1175349</v>
      </c>
      <c r="AM269" s="4">
        <v>1305585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34523</v>
      </c>
      <c r="H270" s="1">
        <v>0</v>
      </c>
      <c r="I270" s="3">
        <v>11660105</v>
      </c>
      <c r="J270" s="3">
        <v>11625582</v>
      </c>
      <c r="K270" s="3">
        <v>11625582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9612649</v>
      </c>
      <c r="S270" s="3">
        <v>9612649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1160256</v>
      </c>
      <c r="Y270" s="3">
        <v>1160256</v>
      </c>
      <c r="Z270" s="4">
        <v>1160257</v>
      </c>
      <c r="AA270" s="4">
        <v>1160257</v>
      </c>
      <c r="AB270" s="4">
        <v>1160257</v>
      </c>
      <c r="AC270" s="4">
        <v>1160255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5824300</v>
      </c>
      <c r="AI270" s="4">
        <v>6984556</v>
      </c>
      <c r="AJ270" s="4">
        <v>8144813</v>
      </c>
      <c r="AK270" s="4">
        <v>9305070</v>
      </c>
      <c r="AL270" s="4">
        <v>10465327</v>
      </c>
      <c r="AM270" s="4">
        <v>11625582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12048</v>
      </c>
      <c r="H271" s="1">
        <v>0</v>
      </c>
      <c r="I271" s="3">
        <v>3448588</v>
      </c>
      <c r="J271" s="3">
        <v>3436540</v>
      </c>
      <c r="K271" s="3">
        <v>3436540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2636539</v>
      </c>
      <c r="S271" s="3">
        <v>2636539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342851</v>
      </c>
      <c r="Y271" s="3">
        <v>342851</v>
      </c>
      <c r="Z271" s="4">
        <v>342851</v>
      </c>
      <c r="AA271" s="4">
        <v>342851</v>
      </c>
      <c r="AB271" s="4">
        <v>342851</v>
      </c>
      <c r="AC271" s="4">
        <v>342849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1722287</v>
      </c>
      <c r="AI271" s="4">
        <v>2065138</v>
      </c>
      <c r="AJ271" s="4">
        <v>2407989</v>
      </c>
      <c r="AK271" s="4">
        <v>2750840</v>
      </c>
      <c r="AL271" s="4">
        <v>3093691</v>
      </c>
      <c r="AM271" s="4">
        <v>3436540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166847</v>
      </c>
      <c r="H272" s="1">
        <v>0</v>
      </c>
      <c r="I272" s="3">
        <v>50990497</v>
      </c>
      <c r="J272" s="3">
        <v>50823650</v>
      </c>
      <c r="K272" s="3">
        <v>50823650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42053620</v>
      </c>
      <c r="S272" s="3">
        <v>42053620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5071242</v>
      </c>
      <c r="Y272" s="3">
        <v>5071242</v>
      </c>
      <c r="Z272" s="4">
        <v>5071242</v>
      </c>
      <c r="AA272" s="4">
        <v>5071242</v>
      </c>
      <c r="AB272" s="4">
        <v>5071242</v>
      </c>
      <c r="AC272" s="4">
        <v>5071240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25467442</v>
      </c>
      <c r="AI272" s="4">
        <v>30538684</v>
      </c>
      <c r="AJ272" s="4">
        <v>35609926</v>
      </c>
      <c r="AK272" s="4">
        <v>40681168</v>
      </c>
      <c r="AL272" s="4">
        <v>45752410</v>
      </c>
      <c r="AM272" s="4">
        <v>50823650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47564</v>
      </c>
      <c r="H273" s="1">
        <v>0</v>
      </c>
      <c r="I273" s="3">
        <v>14865626</v>
      </c>
      <c r="J273" s="3">
        <v>14818062</v>
      </c>
      <c r="K273" s="3">
        <v>14818062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11936101</v>
      </c>
      <c r="S273" s="3">
        <v>11936101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1478635</v>
      </c>
      <c r="Y273" s="3">
        <v>1478635</v>
      </c>
      <c r="Z273" s="4">
        <v>1478635</v>
      </c>
      <c r="AA273" s="4">
        <v>1478635</v>
      </c>
      <c r="AB273" s="4">
        <v>1478635</v>
      </c>
      <c r="AC273" s="4">
        <v>1478635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7424887</v>
      </c>
      <c r="AI273" s="4">
        <v>8903522</v>
      </c>
      <c r="AJ273" s="4">
        <v>10382157</v>
      </c>
      <c r="AK273" s="4">
        <v>11860792</v>
      </c>
      <c r="AL273" s="4">
        <v>13339427</v>
      </c>
      <c r="AM273" s="4">
        <v>14818062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27219</v>
      </c>
      <c r="H274" s="1">
        <v>0</v>
      </c>
      <c r="I274" s="3">
        <v>2695921</v>
      </c>
      <c r="J274" s="3">
        <v>2668702</v>
      </c>
      <c r="K274" s="3">
        <v>2668702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1106076</v>
      </c>
      <c r="S274" s="3">
        <v>1106076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265056</v>
      </c>
      <c r="Y274" s="3">
        <v>265056</v>
      </c>
      <c r="Z274" s="4">
        <v>265056</v>
      </c>
      <c r="AA274" s="4">
        <v>265056</v>
      </c>
      <c r="AB274" s="4">
        <v>265056</v>
      </c>
      <c r="AC274" s="4">
        <v>265054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1343424</v>
      </c>
      <c r="AI274" s="4">
        <v>1608480</v>
      </c>
      <c r="AJ274" s="4">
        <v>1873536</v>
      </c>
      <c r="AK274" s="4">
        <v>2138592</v>
      </c>
      <c r="AL274" s="4">
        <v>2403648</v>
      </c>
      <c r="AM274" s="4">
        <v>2668702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9528</v>
      </c>
      <c r="H275" s="1">
        <v>0</v>
      </c>
      <c r="I275" s="3">
        <v>2733443</v>
      </c>
      <c r="J275" s="3">
        <v>2723915</v>
      </c>
      <c r="K275" s="3">
        <v>2723915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2144300</v>
      </c>
      <c r="S275" s="3">
        <v>2144300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271757</v>
      </c>
      <c r="Y275" s="3">
        <v>271757</v>
      </c>
      <c r="Z275" s="4">
        <v>271756</v>
      </c>
      <c r="AA275" s="4">
        <v>271756</v>
      </c>
      <c r="AB275" s="4">
        <v>271756</v>
      </c>
      <c r="AC275" s="4">
        <v>271757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1365133</v>
      </c>
      <c r="AI275" s="4">
        <v>1636890</v>
      </c>
      <c r="AJ275" s="4">
        <v>1908646</v>
      </c>
      <c r="AK275" s="4">
        <v>2180402</v>
      </c>
      <c r="AL275" s="4">
        <v>2452158</v>
      </c>
      <c r="AM275" s="4">
        <v>2723915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4620</v>
      </c>
      <c r="H276" s="1">
        <v>0</v>
      </c>
      <c r="I276" s="3">
        <v>1453194</v>
      </c>
      <c r="J276" s="3">
        <v>1448574</v>
      </c>
      <c r="K276" s="3">
        <v>1448574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1154149</v>
      </c>
      <c r="S276" s="3">
        <v>1154149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144550</v>
      </c>
      <c r="Y276" s="3">
        <v>144550</v>
      </c>
      <c r="Z276" s="4">
        <v>144550</v>
      </c>
      <c r="AA276" s="4">
        <v>144550</v>
      </c>
      <c r="AB276" s="4">
        <v>144550</v>
      </c>
      <c r="AC276" s="4">
        <v>144548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725826</v>
      </c>
      <c r="AI276" s="4">
        <v>870376</v>
      </c>
      <c r="AJ276" s="4">
        <v>1014926</v>
      </c>
      <c r="AK276" s="4">
        <v>1159476</v>
      </c>
      <c r="AL276" s="4">
        <v>1304026</v>
      </c>
      <c r="AM276" s="4">
        <v>1448574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14361</v>
      </c>
      <c r="H277" s="3">
        <v>0</v>
      </c>
      <c r="I277" s="3">
        <v>4108665</v>
      </c>
      <c r="J277" s="3">
        <v>4094304</v>
      </c>
      <c r="K277" s="3">
        <v>4094304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3244075</v>
      </c>
      <c r="S277" s="3">
        <v>3244075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408473</v>
      </c>
      <c r="Y277" s="3">
        <v>408473</v>
      </c>
      <c r="Z277" s="4">
        <v>408473</v>
      </c>
      <c r="AA277" s="4">
        <v>408473</v>
      </c>
      <c r="AB277" s="4">
        <v>408473</v>
      </c>
      <c r="AC277" s="4">
        <v>408471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2051941</v>
      </c>
      <c r="AI277" s="4">
        <v>2460414</v>
      </c>
      <c r="AJ277" s="4">
        <v>2868887</v>
      </c>
      <c r="AK277" s="4">
        <v>3277360</v>
      </c>
      <c r="AL277" s="4">
        <v>3685833</v>
      </c>
      <c r="AM277" s="4">
        <v>4094304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61051</v>
      </c>
      <c r="H278" s="1">
        <v>0</v>
      </c>
      <c r="I278" s="3">
        <v>21864860</v>
      </c>
      <c r="J278" s="3">
        <v>21803809</v>
      </c>
      <c r="K278" s="3">
        <v>21803809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18281943</v>
      </c>
      <c r="S278" s="3">
        <v>18281943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2176311</v>
      </c>
      <c r="Y278" s="3">
        <v>2176311</v>
      </c>
      <c r="Z278" s="4">
        <v>2176311</v>
      </c>
      <c r="AA278" s="4">
        <v>2176311</v>
      </c>
      <c r="AB278" s="4">
        <v>2176311</v>
      </c>
      <c r="AC278" s="4">
        <v>2176310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10922255</v>
      </c>
      <c r="AI278" s="4">
        <v>13098566</v>
      </c>
      <c r="AJ278" s="4">
        <v>15274877</v>
      </c>
      <c r="AK278" s="4">
        <v>17451188</v>
      </c>
      <c r="AL278" s="4">
        <v>19627499</v>
      </c>
      <c r="AM278" s="4">
        <v>21803809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3002</v>
      </c>
      <c r="H279" s="1">
        <v>0</v>
      </c>
      <c r="I279" s="3">
        <v>792092</v>
      </c>
      <c r="J279" s="3">
        <v>789090</v>
      </c>
      <c r="K279" s="3">
        <v>789090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605517</v>
      </c>
      <c r="S279" s="3">
        <v>605517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78709</v>
      </c>
      <c r="Y279" s="3">
        <v>78709</v>
      </c>
      <c r="Z279" s="4">
        <v>78709</v>
      </c>
      <c r="AA279" s="4">
        <v>78709</v>
      </c>
      <c r="AB279" s="4">
        <v>78709</v>
      </c>
      <c r="AC279" s="4">
        <v>78709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395545</v>
      </c>
      <c r="AI279" s="4">
        <v>474254</v>
      </c>
      <c r="AJ279" s="4">
        <v>552963</v>
      </c>
      <c r="AK279" s="4">
        <v>631672</v>
      </c>
      <c r="AL279" s="4">
        <v>710381</v>
      </c>
      <c r="AM279" s="4">
        <v>789090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22202</v>
      </c>
      <c r="H280" s="1">
        <v>0</v>
      </c>
      <c r="I280" s="3">
        <v>5349616</v>
      </c>
      <c r="J280" s="3">
        <v>5327414</v>
      </c>
      <c r="K280" s="3">
        <v>5327414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4110669</v>
      </c>
      <c r="S280" s="3">
        <v>4110669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531261</v>
      </c>
      <c r="Y280" s="3">
        <v>531261</v>
      </c>
      <c r="Z280" s="4">
        <v>531261</v>
      </c>
      <c r="AA280" s="4">
        <v>531261</v>
      </c>
      <c r="AB280" s="4">
        <v>531261</v>
      </c>
      <c r="AC280" s="4">
        <v>531261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2671109</v>
      </c>
      <c r="AI280" s="4">
        <v>3202370</v>
      </c>
      <c r="AJ280" s="4">
        <v>3733631</v>
      </c>
      <c r="AK280" s="4">
        <v>4264892</v>
      </c>
      <c r="AL280" s="4">
        <v>4796153</v>
      </c>
      <c r="AM280" s="4">
        <v>5327414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18787</v>
      </c>
      <c r="H281" s="3">
        <v>0</v>
      </c>
      <c r="I281" s="3">
        <v>5065930</v>
      </c>
      <c r="J281" s="3">
        <v>5047143</v>
      </c>
      <c r="K281" s="3">
        <v>5047143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3993337</v>
      </c>
      <c r="S281" s="3">
        <v>3993337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503462</v>
      </c>
      <c r="Y281" s="3">
        <v>503462</v>
      </c>
      <c r="Z281" s="4">
        <v>503462</v>
      </c>
      <c r="AA281" s="4">
        <v>503462</v>
      </c>
      <c r="AB281" s="4">
        <v>503462</v>
      </c>
      <c r="AC281" s="4">
        <v>503461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2529834</v>
      </c>
      <c r="AI281" s="4">
        <v>3033296</v>
      </c>
      <c r="AJ281" s="4">
        <v>3536758</v>
      </c>
      <c r="AK281" s="4">
        <v>4040220</v>
      </c>
      <c r="AL281" s="4">
        <v>4543682</v>
      </c>
      <c r="AM281" s="4">
        <v>5047143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20155</v>
      </c>
      <c r="H282" s="1">
        <v>0</v>
      </c>
      <c r="I282" s="3">
        <v>5729800</v>
      </c>
      <c r="J282" s="3">
        <v>5709645</v>
      </c>
      <c r="K282" s="3">
        <v>5709645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4598132</v>
      </c>
      <c r="S282" s="3">
        <v>4598132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569621</v>
      </c>
      <c r="Y282" s="3">
        <v>569621</v>
      </c>
      <c r="Z282" s="4">
        <v>569621</v>
      </c>
      <c r="AA282" s="4">
        <v>569621</v>
      </c>
      <c r="AB282" s="4">
        <v>569621</v>
      </c>
      <c r="AC282" s="4">
        <v>569620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2861541</v>
      </c>
      <c r="AI282" s="4">
        <v>3431162</v>
      </c>
      <c r="AJ282" s="4">
        <v>4000783</v>
      </c>
      <c r="AK282" s="4">
        <v>4570404</v>
      </c>
      <c r="AL282" s="4">
        <v>5140025</v>
      </c>
      <c r="AM282" s="4">
        <v>5709645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14043</v>
      </c>
      <c r="H283" s="1">
        <v>0</v>
      </c>
      <c r="I283" s="3">
        <v>3449680</v>
      </c>
      <c r="J283" s="3">
        <v>3435637</v>
      </c>
      <c r="K283" s="3">
        <v>3435637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2761729</v>
      </c>
      <c r="S283" s="3">
        <v>2761729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342628</v>
      </c>
      <c r="Y283" s="3">
        <v>342628</v>
      </c>
      <c r="Z283" s="4">
        <v>342627</v>
      </c>
      <c r="AA283" s="4">
        <v>342627</v>
      </c>
      <c r="AB283" s="4">
        <v>342627</v>
      </c>
      <c r="AC283" s="4">
        <v>342628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1722500</v>
      </c>
      <c r="AI283" s="4">
        <v>2065128</v>
      </c>
      <c r="AJ283" s="4">
        <v>2407755</v>
      </c>
      <c r="AK283" s="4">
        <v>2750382</v>
      </c>
      <c r="AL283" s="4">
        <v>3093009</v>
      </c>
      <c r="AM283" s="4">
        <v>3435637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15846</v>
      </c>
      <c r="H284" s="1">
        <v>0</v>
      </c>
      <c r="I284" s="3">
        <v>4510199</v>
      </c>
      <c r="J284" s="3">
        <v>4494353</v>
      </c>
      <c r="K284" s="3">
        <v>4494353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3571357</v>
      </c>
      <c r="S284" s="3">
        <v>3571357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448379</v>
      </c>
      <c r="Y284" s="3">
        <v>448379</v>
      </c>
      <c r="Z284" s="4">
        <v>448379</v>
      </c>
      <c r="AA284" s="4">
        <v>448379</v>
      </c>
      <c r="AB284" s="4">
        <v>448379</v>
      </c>
      <c r="AC284" s="4">
        <v>448378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2252459</v>
      </c>
      <c r="AI284" s="4">
        <v>2700838</v>
      </c>
      <c r="AJ284" s="4">
        <v>3149217</v>
      </c>
      <c r="AK284" s="4">
        <v>3597596</v>
      </c>
      <c r="AL284" s="4">
        <v>4045975</v>
      </c>
      <c r="AM284" s="4">
        <v>4494353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6375</v>
      </c>
      <c r="H285" s="3">
        <v>0</v>
      </c>
      <c r="I285" s="3">
        <v>1804845</v>
      </c>
      <c r="J285" s="3">
        <v>1798470</v>
      </c>
      <c r="K285" s="3">
        <v>1798470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1424412</v>
      </c>
      <c r="S285" s="3">
        <v>1424412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179422</v>
      </c>
      <c r="Y285" s="3">
        <v>179422</v>
      </c>
      <c r="Z285" s="4">
        <v>179422</v>
      </c>
      <c r="AA285" s="4">
        <v>179422</v>
      </c>
      <c r="AB285" s="4">
        <v>179422</v>
      </c>
      <c r="AC285" s="4">
        <v>179420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901362</v>
      </c>
      <c r="AI285" s="4">
        <v>1080784</v>
      </c>
      <c r="AJ285" s="4">
        <v>1260206</v>
      </c>
      <c r="AK285" s="4">
        <v>1439628</v>
      </c>
      <c r="AL285" s="4">
        <v>1619050</v>
      </c>
      <c r="AM285" s="4">
        <v>1798470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9083</v>
      </c>
      <c r="H286" s="1">
        <v>0</v>
      </c>
      <c r="I286" s="3">
        <v>2779974</v>
      </c>
      <c r="J286" s="3">
        <v>2770891</v>
      </c>
      <c r="K286" s="3">
        <v>2770891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2237372</v>
      </c>
      <c r="S286" s="3">
        <v>2237372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276484</v>
      </c>
      <c r="Y286" s="3">
        <v>276484</v>
      </c>
      <c r="Z286" s="4">
        <v>276484</v>
      </c>
      <c r="AA286" s="4">
        <v>276484</v>
      </c>
      <c r="AB286" s="4">
        <v>276484</v>
      </c>
      <c r="AC286" s="4">
        <v>276483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1388472</v>
      </c>
      <c r="AI286" s="4">
        <v>1664956</v>
      </c>
      <c r="AJ286" s="4">
        <v>1941440</v>
      </c>
      <c r="AK286" s="4">
        <v>2217924</v>
      </c>
      <c r="AL286" s="4">
        <v>2494408</v>
      </c>
      <c r="AM286" s="4">
        <v>2770891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8461</v>
      </c>
      <c r="H287" s="1">
        <v>0</v>
      </c>
      <c r="I287" s="3">
        <v>2130220</v>
      </c>
      <c r="J287" s="3">
        <v>2121759</v>
      </c>
      <c r="K287" s="3">
        <v>2121759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1591836</v>
      </c>
      <c r="S287" s="3">
        <v>1591836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211612</v>
      </c>
      <c r="Y287" s="3">
        <v>211612</v>
      </c>
      <c r="Z287" s="4">
        <v>211612</v>
      </c>
      <c r="AA287" s="4">
        <v>211612</v>
      </c>
      <c r="AB287" s="4">
        <v>211612</v>
      </c>
      <c r="AC287" s="4">
        <v>211611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1063700</v>
      </c>
      <c r="AI287" s="4">
        <v>1275312</v>
      </c>
      <c r="AJ287" s="4">
        <v>1486924</v>
      </c>
      <c r="AK287" s="4">
        <v>1698536</v>
      </c>
      <c r="AL287" s="4">
        <v>1910148</v>
      </c>
      <c r="AM287" s="4">
        <v>2121759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7549</v>
      </c>
      <c r="H288" s="1">
        <v>0</v>
      </c>
      <c r="I288" s="3">
        <v>2416154</v>
      </c>
      <c r="J288" s="3">
        <v>2408605</v>
      </c>
      <c r="K288" s="3">
        <v>2408605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1958904</v>
      </c>
      <c r="S288" s="3">
        <v>1958904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240358</v>
      </c>
      <c r="Y288" s="3">
        <v>240358</v>
      </c>
      <c r="Z288" s="4">
        <v>240357</v>
      </c>
      <c r="AA288" s="4">
        <v>240357</v>
      </c>
      <c r="AB288" s="4">
        <v>240357</v>
      </c>
      <c r="AC288" s="4">
        <v>240358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1206818</v>
      </c>
      <c r="AI288" s="4">
        <v>1447176</v>
      </c>
      <c r="AJ288" s="4">
        <v>1687533</v>
      </c>
      <c r="AK288" s="4">
        <v>1927890</v>
      </c>
      <c r="AL288" s="4">
        <v>2168247</v>
      </c>
      <c r="AM288" s="4">
        <v>2408605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3824</v>
      </c>
      <c r="H289" s="1">
        <v>0</v>
      </c>
      <c r="I289" s="3">
        <v>767276</v>
      </c>
      <c r="J289" s="3">
        <v>763452</v>
      </c>
      <c r="K289" s="3">
        <v>763452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538891</v>
      </c>
      <c r="S289" s="3">
        <v>538891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76090</v>
      </c>
      <c r="Y289" s="3">
        <v>76090</v>
      </c>
      <c r="Z289" s="4">
        <v>76090</v>
      </c>
      <c r="AA289" s="4">
        <v>76090</v>
      </c>
      <c r="AB289" s="4">
        <v>76090</v>
      </c>
      <c r="AC289" s="4">
        <v>76090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383002</v>
      </c>
      <c r="AI289" s="4">
        <v>459092</v>
      </c>
      <c r="AJ289" s="4">
        <v>535182</v>
      </c>
      <c r="AK289" s="4">
        <v>611272</v>
      </c>
      <c r="AL289" s="4">
        <v>687362</v>
      </c>
      <c r="AM289" s="4">
        <v>763452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18176</v>
      </c>
      <c r="H290" s="1">
        <v>0</v>
      </c>
      <c r="I290" s="3">
        <v>5000615</v>
      </c>
      <c r="J290" s="3">
        <v>4982439</v>
      </c>
      <c r="K290" s="3">
        <v>4982439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3968149</v>
      </c>
      <c r="S290" s="3">
        <v>3968149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497032</v>
      </c>
      <c r="Y290" s="3">
        <v>497032</v>
      </c>
      <c r="Z290" s="4">
        <v>497032</v>
      </c>
      <c r="AA290" s="4">
        <v>497032</v>
      </c>
      <c r="AB290" s="4">
        <v>497032</v>
      </c>
      <c r="AC290" s="4">
        <v>497031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2497280</v>
      </c>
      <c r="AI290" s="4">
        <v>2994312</v>
      </c>
      <c r="AJ290" s="4">
        <v>3491344</v>
      </c>
      <c r="AK290" s="4">
        <v>3988376</v>
      </c>
      <c r="AL290" s="4">
        <v>4485408</v>
      </c>
      <c r="AM290" s="4">
        <v>4982439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8867</v>
      </c>
      <c r="H291" s="3">
        <v>0</v>
      </c>
      <c r="I291" s="3">
        <v>1500544</v>
      </c>
      <c r="J291" s="3">
        <v>1491677</v>
      </c>
      <c r="K291" s="3">
        <v>1491677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911165</v>
      </c>
      <c r="S291" s="3">
        <v>911165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148577</v>
      </c>
      <c r="Y291" s="3">
        <v>148577</v>
      </c>
      <c r="Z291" s="4">
        <v>148577</v>
      </c>
      <c r="AA291" s="4">
        <v>148577</v>
      </c>
      <c r="AB291" s="4">
        <v>148577</v>
      </c>
      <c r="AC291" s="4">
        <v>148576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748793</v>
      </c>
      <c r="AI291" s="4">
        <v>897370</v>
      </c>
      <c r="AJ291" s="4">
        <v>1045947</v>
      </c>
      <c r="AK291" s="4">
        <v>1194524</v>
      </c>
      <c r="AL291" s="4">
        <v>1343101</v>
      </c>
      <c r="AM291" s="4">
        <v>1491677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81344</v>
      </c>
      <c r="H292" s="1">
        <v>0</v>
      </c>
      <c r="I292" s="3">
        <v>22606950</v>
      </c>
      <c r="J292" s="3">
        <v>22525606</v>
      </c>
      <c r="K292" s="3">
        <v>22525606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17840767</v>
      </c>
      <c r="S292" s="3">
        <v>17840767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2247138</v>
      </c>
      <c r="Y292" s="3">
        <v>2247138</v>
      </c>
      <c r="Z292" s="4">
        <v>2247138</v>
      </c>
      <c r="AA292" s="4">
        <v>2247138</v>
      </c>
      <c r="AB292" s="4">
        <v>2247138</v>
      </c>
      <c r="AC292" s="4">
        <v>2247136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11289918</v>
      </c>
      <c r="AI292" s="4">
        <v>13537056</v>
      </c>
      <c r="AJ292" s="4">
        <v>15784194</v>
      </c>
      <c r="AK292" s="4">
        <v>18031332</v>
      </c>
      <c r="AL292" s="4">
        <v>20278470</v>
      </c>
      <c r="AM292" s="4">
        <v>22525606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22877</v>
      </c>
      <c r="H293" s="1">
        <v>0</v>
      </c>
      <c r="I293" s="3">
        <v>6427487</v>
      </c>
      <c r="J293" s="3">
        <v>6404610</v>
      </c>
      <c r="K293" s="3">
        <v>6404610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5128440</v>
      </c>
      <c r="S293" s="3">
        <v>5128440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638936</v>
      </c>
      <c r="Y293" s="3">
        <v>638936</v>
      </c>
      <c r="Z293" s="4">
        <v>638936</v>
      </c>
      <c r="AA293" s="4">
        <v>638936</v>
      </c>
      <c r="AB293" s="4">
        <v>638936</v>
      </c>
      <c r="AC293" s="4">
        <v>638934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3209932</v>
      </c>
      <c r="AI293" s="4">
        <v>3848868</v>
      </c>
      <c r="AJ293" s="4">
        <v>4487804</v>
      </c>
      <c r="AK293" s="4">
        <v>5126740</v>
      </c>
      <c r="AL293" s="4">
        <v>5765676</v>
      </c>
      <c r="AM293" s="4">
        <v>6404610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20392</v>
      </c>
      <c r="H294" s="1">
        <v>0</v>
      </c>
      <c r="I294" s="3">
        <v>5778321</v>
      </c>
      <c r="J294" s="3">
        <v>5757929</v>
      </c>
      <c r="K294" s="3">
        <v>5757929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4577688</v>
      </c>
      <c r="S294" s="3">
        <v>4577688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574434</v>
      </c>
      <c r="Y294" s="3">
        <v>574434</v>
      </c>
      <c r="Z294" s="4">
        <v>574433</v>
      </c>
      <c r="AA294" s="4">
        <v>574433</v>
      </c>
      <c r="AB294" s="4">
        <v>574433</v>
      </c>
      <c r="AC294" s="4">
        <v>574434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2885762</v>
      </c>
      <c r="AI294" s="4">
        <v>3460196</v>
      </c>
      <c r="AJ294" s="4">
        <v>4034629</v>
      </c>
      <c r="AK294" s="4">
        <v>4609062</v>
      </c>
      <c r="AL294" s="4">
        <v>5183495</v>
      </c>
      <c r="AM294" s="4">
        <v>5757929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6675</v>
      </c>
      <c r="H295" s="1">
        <v>0</v>
      </c>
      <c r="I295" s="3">
        <v>1723700</v>
      </c>
      <c r="J295" s="3">
        <v>1717025</v>
      </c>
      <c r="K295" s="3">
        <v>1717025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1336553</v>
      </c>
      <c r="S295" s="3">
        <v>1336553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171258</v>
      </c>
      <c r="Y295" s="3">
        <v>171258</v>
      </c>
      <c r="Z295" s="4">
        <v>171257</v>
      </c>
      <c r="AA295" s="4">
        <v>171257</v>
      </c>
      <c r="AB295" s="4">
        <v>171257</v>
      </c>
      <c r="AC295" s="4">
        <v>171258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860738</v>
      </c>
      <c r="AI295" s="4">
        <v>1031996</v>
      </c>
      <c r="AJ295" s="4">
        <v>1203253</v>
      </c>
      <c r="AK295" s="4">
        <v>1374510</v>
      </c>
      <c r="AL295" s="4">
        <v>1545767</v>
      </c>
      <c r="AM295" s="4">
        <v>1717025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38414</v>
      </c>
      <c r="H296" s="1">
        <v>0</v>
      </c>
      <c r="I296" s="3">
        <v>11221265</v>
      </c>
      <c r="J296" s="3">
        <v>11182851</v>
      </c>
      <c r="K296" s="3">
        <v>11182851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8983563</v>
      </c>
      <c r="S296" s="3">
        <v>8983563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1115724</v>
      </c>
      <c r="Y296" s="3">
        <v>1115724</v>
      </c>
      <c r="Z296" s="4">
        <v>1115724</v>
      </c>
      <c r="AA296" s="4">
        <v>1115724</v>
      </c>
      <c r="AB296" s="4">
        <v>1115724</v>
      </c>
      <c r="AC296" s="4">
        <v>1115723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5604232</v>
      </c>
      <c r="AI296" s="4">
        <v>6719956</v>
      </c>
      <c r="AJ296" s="4">
        <v>7835680</v>
      </c>
      <c r="AK296" s="4">
        <v>8951404</v>
      </c>
      <c r="AL296" s="4">
        <v>10067128</v>
      </c>
      <c r="AM296" s="4">
        <v>11182851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11330</v>
      </c>
      <c r="H297" s="1">
        <v>0</v>
      </c>
      <c r="I297" s="3">
        <v>3550776</v>
      </c>
      <c r="J297" s="3">
        <v>3539446</v>
      </c>
      <c r="K297" s="3">
        <v>3539446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2821184</v>
      </c>
      <c r="S297" s="3">
        <v>2821184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353189</v>
      </c>
      <c r="Y297" s="3">
        <v>353189</v>
      </c>
      <c r="Z297" s="4">
        <v>353189</v>
      </c>
      <c r="AA297" s="4">
        <v>353189</v>
      </c>
      <c r="AB297" s="4">
        <v>353189</v>
      </c>
      <c r="AC297" s="4">
        <v>353189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1773501</v>
      </c>
      <c r="AI297" s="4">
        <v>2126690</v>
      </c>
      <c r="AJ297" s="4">
        <v>2479879</v>
      </c>
      <c r="AK297" s="4">
        <v>2833068</v>
      </c>
      <c r="AL297" s="4">
        <v>3186257</v>
      </c>
      <c r="AM297" s="4">
        <v>3539446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19226</v>
      </c>
      <c r="H298" s="3">
        <v>0</v>
      </c>
      <c r="I298" s="3">
        <v>4622658</v>
      </c>
      <c r="J298" s="3">
        <v>4603432</v>
      </c>
      <c r="K298" s="3">
        <v>4603432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3480756</v>
      </c>
      <c r="S298" s="3">
        <v>3480756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459061</v>
      </c>
      <c r="Y298" s="3">
        <v>459061</v>
      </c>
      <c r="Z298" s="4">
        <v>459062</v>
      </c>
      <c r="AA298" s="4">
        <v>459062</v>
      </c>
      <c r="AB298" s="4">
        <v>459062</v>
      </c>
      <c r="AC298" s="4">
        <v>459060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2308125</v>
      </c>
      <c r="AI298" s="4">
        <v>2767186</v>
      </c>
      <c r="AJ298" s="4">
        <v>3226248</v>
      </c>
      <c r="AK298" s="4">
        <v>3685310</v>
      </c>
      <c r="AL298" s="4">
        <v>4144372</v>
      </c>
      <c r="AM298" s="4">
        <v>4603432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12924</v>
      </c>
      <c r="H299" s="1">
        <v>0</v>
      </c>
      <c r="I299" s="3">
        <v>3613034</v>
      </c>
      <c r="J299" s="3">
        <v>3600110</v>
      </c>
      <c r="K299" s="3">
        <v>3600110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2857247</v>
      </c>
      <c r="S299" s="3">
        <v>2857247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359150</v>
      </c>
      <c r="Y299" s="3">
        <v>359150</v>
      </c>
      <c r="Z299" s="4">
        <v>359150</v>
      </c>
      <c r="AA299" s="4">
        <v>359150</v>
      </c>
      <c r="AB299" s="4">
        <v>359150</v>
      </c>
      <c r="AC299" s="4">
        <v>359148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1804362</v>
      </c>
      <c r="AI299" s="4">
        <v>2163512</v>
      </c>
      <c r="AJ299" s="4">
        <v>2522662</v>
      </c>
      <c r="AK299" s="4">
        <v>2881812</v>
      </c>
      <c r="AL299" s="4">
        <v>3240962</v>
      </c>
      <c r="AM299" s="4">
        <v>3600110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16000</v>
      </c>
      <c r="H300" s="1">
        <v>0</v>
      </c>
      <c r="I300" s="3">
        <v>4658154</v>
      </c>
      <c r="J300" s="3">
        <v>4642154</v>
      </c>
      <c r="K300" s="3">
        <v>4642154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3703410</v>
      </c>
      <c r="S300" s="3">
        <v>3703410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463149</v>
      </c>
      <c r="Y300" s="3">
        <v>463149</v>
      </c>
      <c r="Z300" s="4">
        <v>463149</v>
      </c>
      <c r="AA300" s="4">
        <v>463149</v>
      </c>
      <c r="AB300" s="4">
        <v>463149</v>
      </c>
      <c r="AC300" s="4">
        <v>463149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2326409</v>
      </c>
      <c r="AI300" s="4">
        <v>2789558</v>
      </c>
      <c r="AJ300" s="4">
        <v>3252707</v>
      </c>
      <c r="AK300" s="4">
        <v>3715856</v>
      </c>
      <c r="AL300" s="4">
        <v>4179005</v>
      </c>
      <c r="AM300" s="4">
        <v>4642154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38414</v>
      </c>
      <c r="H301" s="3">
        <v>0</v>
      </c>
      <c r="I301" s="3">
        <v>11969987</v>
      </c>
      <c r="J301" s="3">
        <v>11931573</v>
      </c>
      <c r="K301" s="3">
        <v>11931573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9744047</v>
      </c>
      <c r="S301" s="3">
        <v>9744047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1190596</v>
      </c>
      <c r="Y301" s="3">
        <v>1190596</v>
      </c>
      <c r="Z301" s="4">
        <v>1190596</v>
      </c>
      <c r="AA301" s="4">
        <v>1190596</v>
      </c>
      <c r="AB301" s="4">
        <v>1190596</v>
      </c>
      <c r="AC301" s="4">
        <v>1190597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5978592</v>
      </c>
      <c r="AI301" s="4">
        <v>7169188</v>
      </c>
      <c r="AJ301" s="4">
        <v>8359784</v>
      </c>
      <c r="AK301" s="4">
        <v>9550380</v>
      </c>
      <c r="AL301" s="4">
        <v>10740976</v>
      </c>
      <c r="AM301" s="4">
        <v>11931573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253685</v>
      </c>
      <c r="H302" s="1">
        <v>0</v>
      </c>
      <c r="I302" s="3">
        <v>88736604</v>
      </c>
      <c r="J302" s="3">
        <v>88482919</v>
      </c>
      <c r="K302" s="3">
        <v>88482919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74619481</v>
      </c>
      <c r="S302" s="3">
        <v>74619481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8831380</v>
      </c>
      <c r="Y302" s="3">
        <v>8831380</v>
      </c>
      <c r="Z302" s="4">
        <v>8831380</v>
      </c>
      <c r="AA302" s="4">
        <v>8831380</v>
      </c>
      <c r="AB302" s="4">
        <v>8831380</v>
      </c>
      <c r="AC302" s="4">
        <v>8831379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44326020</v>
      </c>
      <c r="AI302" s="4">
        <v>53157400</v>
      </c>
      <c r="AJ302" s="4">
        <v>61988780</v>
      </c>
      <c r="AK302" s="4">
        <v>70820160</v>
      </c>
      <c r="AL302" s="4">
        <v>79651540</v>
      </c>
      <c r="AM302" s="4">
        <v>88482919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299670</v>
      </c>
      <c r="H303" s="1">
        <v>0</v>
      </c>
      <c r="I303" s="3">
        <v>77498431</v>
      </c>
      <c r="J303" s="3">
        <v>77198761</v>
      </c>
      <c r="K303" s="3">
        <v>77198761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63503477</v>
      </c>
      <c r="S303" s="3">
        <v>63503477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7699898</v>
      </c>
      <c r="Y303" s="3">
        <v>7699898</v>
      </c>
      <c r="Z303" s="4">
        <v>7699898</v>
      </c>
      <c r="AA303" s="4">
        <v>7699898</v>
      </c>
      <c r="AB303" s="4">
        <v>7699898</v>
      </c>
      <c r="AC303" s="4">
        <v>7699899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38699270</v>
      </c>
      <c r="AI303" s="4">
        <v>46399168</v>
      </c>
      <c r="AJ303" s="4">
        <v>54099066</v>
      </c>
      <c r="AK303" s="4">
        <v>61798964</v>
      </c>
      <c r="AL303" s="4">
        <v>69498862</v>
      </c>
      <c r="AM303" s="4">
        <v>77198761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51502</v>
      </c>
      <c r="H304" s="3">
        <v>0</v>
      </c>
      <c r="I304" s="3">
        <v>14720993</v>
      </c>
      <c r="J304" s="3">
        <v>14669491</v>
      </c>
      <c r="K304" s="3">
        <v>14669491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11777305</v>
      </c>
      <c r="S304" s="3">
        <v>11777305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1463516</v>
      </c>
      <c r="Y304" s="3">
        <v>1463516</v>
      </c>
      <c r="Z304" s="4">
        <v>1463516</v>
      </c>
      <c r="AA304" s="4">
        <v>1463516</v>
      </c>
      <c r="AB304" s="4">
        <v>1463516</v>
      </c>
      <c r="AC304" s="4">
        <v>1463515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7351912</v>
      </c>
      <c r="AI304" s="4">
        <v>8815428</v>
      </c>
      <c r="AJ304" s="4">
        <v>10278944</v>
      </c>
      <c r="AK304" s="4">
        <v>11742460</v>
      </c>
      <c r="AL304" s="4">
        <v>13205976</v>
      </c>
      <c r="AM304" s="4">
        <v>14669491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13692</v>
      </c>
      <c r="H305" s="1">
        <v>0</v>
      </c>
      <c r="I305" s="3">
        <v>3642162</v>
      </c>
      <c r="J305" s="3">
        <v>3628470</v>
      </c>
      <c r="K305" s="3">
        <v>3628470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2783224</v>
      </c>
      <c r="S305" s="3">
        <v>2783224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361934</v>
      </c>
      <c r="Y305" s="3">
        <v>361934</v>
      </c>
      <c r="Z305" s="4">
        <v>361935</v>
      </c>
      <c r="AA305" s="4">
        <v>361935</v>
      </c>
      <c r="AB305" s="4">
        <v>361935</v>
      </c>
      <c r="AC305" s="4">
        <v>361933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1818798</v>
      </c>
      <c r="AI305" s="4">
        <v>2180732</v>
      </c>
      <c r="AJ305" s="4">
        <v>2542667</v>
      </c>
      <c r="AK305" s="4">
        <v>2904602</v>
      </c>
      <c r="AL305" s="4">
        <v>3266537</v>
      </c>
      <c r="AM305" s="4">
        <v>3628470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41887</v>
      </c>
      <c r="H306" s="1">
        <v>0</v>
      </c>
      <c r="I306" s="3">
        <v>12686896</v>
      </c>
      <c r="J306" s="3">
        <v>12645009</v>
      </c>
      <c r="K306" s="3">
        <v>12645009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10194265</v>
      </c>
      <c r="S306" s="3">
        <v>10194265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1261708</v>
      </c>
      <c r="Y306" s="3">
        <v>1261708</v>
      </c>
      <c r="Z306" s="4">
        <v>1261708</v>
      </c>
      <c r="AA306" s="4">
        <v>1261708</v>
      </c>
      <c r="AB306" s="4">
        <v>1261708</v>
      </c>
      <c r="AC306" s="4">
        <v>1261709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6336468</v>
      </c>
      <c r="AI306" s="4">
        <v>7598176</v>
      </c>
      <c r="AJ306" s="4">
        <v>8859884</v>
      </c>
      <c r="AK306" s="4">
        <v>10121592</v>
      </c>
      <c r="AL306" s="4">
        <v>11383300</v>
      </c>
      <c r="AM306" s="4">
        <v>12645009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7554</v>
      </c>
      <c r="H307" s="1">
        <v>0</v>
      </c>
      <c r="I307" s="3">
        <v>1647269</v>
      </c>
      <c r="J307" s="3">
        <v>1639715</v>
      </c>
      <c r="K307" s="3">
        <v>1639715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1156832</v>
      </c>
      <c r="S307" s="3">
        <v>1156832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163468</v>
      </c>
      <c r="Y307" s="3">
        <v>163468</v>
      </c>
      <c r="Z307" s="4">
        <v>163468</v>
      </c>
      <c r="AA307" s="4">
        <v>163468</v>
      </c>
      <c r="AB307" s="4">
        <v>163468</v>
      </c>
      <c r="AC307" s="4">
        <v>163467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822376</v>
      </c>
      <c r="AI307" s="4">
        <v>985844</v>
      </c>
      <c r="AJ307" s="4">
        <v>1149312</v>
      </c>
      <c r="AK307" s="4">
        <v>1312780</v>
      </c>
      <c r="AL307" s="4">
        <v>1476248</v>
      </c>
      <c r="AM307" s="4">
        <v>1639715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18276</v>
      </c>
      <c r="H308" s="1">
        <v>0</v>
      </c>
      <c r="I308" s="3">
        <v>4505855</v>
      </c>
      <c r="J308" s="3">
        <v>4487579</v>
      </c>
      <c r="K308" s="3">
        <v>4487579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3467006</v>
      </c>
      <c r="S308" s="3">
        <v>3467006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447539</v>
      </c>
      <c r="Y308" s="3">
        <v>447539</v>
      </c>
      <c r="Z308" s="4">
        <v>447539</v>
      </c>
      <c r="AA308" s="4">
        <v>447539</v>
      </c>
      <c r="AB308" s="4">
        <v>447539</v>
      </c>
      <c r="AC308" s="4">
        <v>447540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2249883</v>
      </c>
      <c r="AI308" s="4">
        <v>2697422</v>
      </c>
      <c r="AJ308" s="4">
        <v>3144961</v>
      </c>
      <c r="AK308" s="4">
        <v>3592500</v>
      </c>
      <c r="AL308" s="4">
        <v>4040039</v>
      </c>
      <c r="AM308" s="4">
        <v>4487579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10119</v>
      </c>
      <c r="H309" s="1">
        <v>0</v>
      </c>
      <c r="I309" s="3">
        <v>2926334</v>
      </c>
      <c r="J309" s="3">
        <v>2916215</v>
      </c>
      <c r="K309" s="3">
        <v>2916215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2201946</v>
      </c>
      <c r="S309" s="3">
        <v>2201946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290947</v>
      </c>
      <c r="Y309" s="3">
        <v>290947</v>
      </c>
      <c r="Z309" s="4">
        <v>290947</v>
      </c>
      <c r="AA309" s="4">
        <v>290947</v>
      </c>
      <c r="AB309" s="4">
        <v>290947</v>
      </c>
      <c r="AC309" s="4">
        <v>290948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1461479</v>
      </c>
      <c r="AI309" s="4">
        <v>1752426</v>
      </c>
      <c r="AJ309" s="4">
        <v>2043373</v>
      </c>
      <c r="AK309" s="4">
        <v>2334320</v>
      </c>
      <c r="AL309" s="4">
        <v>2625267</v>
      </c>
      <c r="AM309" s="4">
        <v>2916215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6062</v>
      </c>
      <c r="H310" s="3">
        <v>0</v>
      </c>
      <c r="I310" s="3">
        <v>1420965</v>
      </c>
      <c r="J310" s="3">
        <v>1414903</v>
      </c>
      <c r="K310" s="3">
        <v>1414903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1037555</v>
      </c>
      <c r="S310" s="3">
        <v>1037555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141086</v>
      </c>
      <c r="Y310" s="3">
        <v>141086</v>
      </c>
      <c r="Z310" s="4">
        <v>141086</v>
      </c>
      <c r="AA310" s="4">
        <v>141086</v>
      </c>
      <c r="AB310" s="4">
        <v>141086</v>
      </c>
      <c r="AC310" s="4">
        <v>141085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709474</v>
      </c>
      <c r="AI310" s="4">
        <v>850560</v>
      </c>
      <c r="AJ310" s="4">
        <v>991646</v>
      </c>
      <c r="AK310" s="4">
        <v>1132732</v>
      </c>
      <c r="AL310" s="4">
        <v>1273818</v>
      </c>
      <c r="AM310" s="4">
        <v>1414903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33112</v>
      </c>
      <c r="H311" s="1">
        <v>0</v>
      </c>
      <c r="I311" s="3">
        <v>8836388</v>
      </c>
      <c r="J311" s="3">
        <v>8803276</v>
      </c>
      <c r="K311" s="3">
        <v>8803276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6989527</v>
      </c>
      <c r="S311" s="3">
        <v>6989527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878120</v>
      </c>
      <c r="Y311" s="3">
        <v>878120</v>
      </c>
      <c r="Z311" s="4">
        <v>878120</v>
      </c>
      <c r="AA311" s="4">
        <v>878120</v>
      </c>
      <c r="AB311" s="4">
        <v>878120</v>
      </c>
      <c r="AC311" s="4">
        <v>878120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4412676</v>
      </c>
      <c r="AI311" s="4">
        <v>5290796</v>
      </c>
      <c r="AJ311" s="4">
        <v>6168916</v>
      </c>
      <c r="AK311" s="4">
        <v>7047036</v>
      </c>
      <c r="AL311" s="4">
        <v>7925156</v>
      </c>
      <c r="AM311" s="4">
        <v>8803276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208425</v>
      </c>
      <c r="H312" s="1">
        <v>0</v>
      </c>
      <c r="I312" s="3">
        <v>49618513</v>
      </c>
      <c r="J312" s="3">
        <v>49410088</v>
      </c>
      <c r="K312" s="3">
        <v>49410088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38274141</v>
      </c>
      <c r="S312" s="3">
        <v>38274141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4927114</v>
      </c>
      <c r="Y312" s="3">
        <v>4927114</v>
      </c>
      <c r="Z312" s="4">
        <v>4927114</v>
      </c>
      <c r="AA312" s="4">
        <v>4927114</v>
      </c>
      <c r="AB312" s="4">
        <v>4927114</v>
      </c>
      <c r="AC312" s="4">
        <v>4927114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24774518</v>
      </c>
      <c r="AI312" s="4">
        <v>29701632</v>
      </c>
      <c r="AJ312" s="4">
        <v>34628746</v>
      </c>
      <c r="AK312" s="4">
        <v>39555860</v>
      </c>
      <c r="AL312" s="4">
        <v>44482974</v>
      </c>
      <c r="AM312" s="4">
        <v>49410088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75928</v>
      </c>
      <c r="H313" s="1">
        <v>0</v>
      </c>
      <c r="I313" s="3">
        <v>19711646</v>
      </c>
      <c r="J313" s="3">
        <v>19635718</v>
      </c>
      <c r="K313" s="3">
        <v>19635718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14985159</v>
      </c>
      <c r="S313" s="3">
        <v>14985159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1958510</v>
      </c>
      <c r="Y313" s="3">
        <v>1958510</v>
      </c>
      <c r="Z313" s="4">
        <v>1958510</v>
      </c>
      <c r="AA313" s="4">
        <v>1958510</v>
      </c>
      <c r="AB313" s="4">
        <v>1958510</v>
      </c>
      <c r="AC313" s="4">
        <v>1958508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9843170</v>
      </c>
      <c r="AI313" s="4">
        <v>11801680</v>
      </c>
      <c r="AJ313" s="4">
        <v>13760190</v>
      </c>
      <c r="AK313" s="4">
        <v>15718700</v>
      </c>
      <c r="AL313" s="4">
        <v>17677210</v>
      </c>
      <c r="AM313" s="4">
        <v>19635718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8328</v>
      </c>
      <c r="H314" s="3">
        <v>0</v>
      </c>
      <c r="I314" s="3">
        <v>1878155</v>
      </c>
      <c r="J314" s="3">
        <v>1869827</v>
      </c>
      <c r="K314" s="3">
        <v>1869827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1406222</v>
      </c>
      <c r="S314" s="3">
        <v>1406222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186427</v>
      </c>
      <c r="Y314" s="3">
        <v>186427</v>
      </c>
      <c r="Z314" s="4">
        <v>186427</v>
      </c>
      <c r="AA314" s="4">
        <v>186427</v>
      </c>
      <c r="AB314" s="4">
        <v>186427</v>
      </c>
      <c r="AC314" s="4">
        <v>186428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937691</v>
      </c>
      <c r="AI314" s="4">
        <v>1124118</v>
      </c>
      <c r="AJ314" s="4">
        <v>1310545</v>
      </c>
      <c r="AK314" s="4">
        <v>1496972</v>
      </c>
      <c r="AL314" s="4">
        <v>1683399</v>
      </c>
      <c r="AM314" s="4">
        <v>1869827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29338</v>
      </c>
      <c r="H315" s="3">
        <v>0</v>
      </c>
      <c r="I315" s="3">
        <v>9656299</v>
      </c>
      <c r="J315" s="3">
        <v>9626961</v>
      </c>
      <c r="K315" s="3">
        <v>9626961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7963845</v>
      </c>
      <c r="S315" s="3">
        <v>7963845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960740</v>
      </c>
      <c r="Y315" s="3">
        <v>960740</v>
      </c>
      <c r="Z315" s="4">
        <v>960740</v>
      </c>
      <c r="AA315" s="4">
        <v>960740</v>
      </c>
      <c r="AB315" s="4">
        <v>960740</v>
      </c>
      <c r="AC315" s="4">
        <v>960741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4823260</v>
      </c>
      <c r="AI315" s="4">
        <v>5784000</v>
      </c>
      <c r="AJ315" s="4">
        <v>6744740</v>
      </c>
      <c r="AK315" s="4">
        <v>7705480</v>
      </c>
      <c r="AL315" s="4">
        <v>8666220</v>
      </c>
      <c r="AM315" s="4">
        <v>9626961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22195</v>
      </c>
      <c r="H316" s="1">
        <v>0</v>
      </c>
      <c r="I316" s="3">
        <v>5304894</v>
      </c>
      <c r="J316" s="3">
        <v>5282699</v>
      </c>
      <c r="K316" s="3">
        <v>5282699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4062302</v>
      </c>
      <c r="S316" s="3">
        <v>4062302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526791</v>
      </c>
      <c r="Y316" s="3">
        <v>526791</v>
      </c>
      <c r="Z316" s="4">
        <v>526790</v>
      </c>
      <c r="AA316" s="4">
        <v>526790</v>
      </c>
      <c r="AB316" s="4">
        <v>526790</v>
      </c>
      <c r="AC316" s="4">
        <v>526791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2648747</v>
      </c>
      <c r="AI316" s="4">
        <v>3175538</v>
      </c>
      <c r="AJ316" s="4">
        <v>3702328</v>
      </c>
      <c r="AK316" s="4">
        <v>4229118</v>
      </c>
      <c r="AL316" s="4">
        <v>4755908</v>
      </c>
      <c r="AM316" s="4">
        <v>5282699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19326</v>
      </c>
      <c r="H317" s="3">
        <v>0</v>
      </c>
      <c r="I317" s="3">
        <v>5261231</v>
      </c>
      <c r="J317" s="3">
        <v>5241905</v>
      </c>
      <c r="K317" s="3">
        <v>5241905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4153358</v>
      </c>
      <c r="S317" s="3">
        <v>4153358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522902</v>
      </c>
      <c r="Y317" s="3">
        <v>522902</v>
      </c>
      <c r="Z317" s="4">
        <v>522902</v>
      </c>
      <c r="AA317" s="4">
        <v>522902</v>
      </c>
      <c r="AB317" s="4">
        <v>522902</v>
      </c>
      <c r="AC317" s="4">
        <v>522903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2627394</v>
      </c>
      <c r="AI317" s="4">
        <v>3150296</v>
      </c>
      <c r="AJ317" s="4">
        <v>3673198</v>
      </c>
      <c r="AK317" s="4">
        <v>4196100</v>
      </c>
      <c r="AL317" s="4">
        <v>4719002</v>
      </c>
      <c r="AM317" s="4">
        <v>5241905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14604</v>
      </c>
      <c r="H318" s="3">
        <v>0</v>
      </c>
      <c r="I318" s="3">
        <v>4020856</v>
      </c>
      <c r="J318" s="3">
        <v>4006252</v>
      </c>
      <c r="K318" s="3">
        <v>4006252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3189233</v>
      </c>
      <c r="S318" s="3">
        <v>3189233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399651</v>
      </c>
      <c r="Y318" s="3">
        <v>399651</v>
      </c>
      <c r="Z318" s="4">
        <v>399652</v>
      </c>
      <c r="AA318" s="4">
        <v>399652</v>
      </c>
      <c r="AB318" s="4">
        <v>399652</v>
      </c>
      <c r="AC318" s="4">
        <v>399650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2007995</v>
      </c>
      <c r="AI318" s="4">
        <v>2407646</v>
      </c>
      <c r="AJ318" s="4">
        <v>2807298</v>
      </c>
      <c r="AK318" s="4">
        <v>3206950</v>
      </c>
      <c r="AL318" s="4">
        <v>3606602</v>
      </c>
      <c r="AM318" s="4">
        <v>4006252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19236</v>
      </c>
      <c r="H319" s="1">
        <v>0</v>
      </c>
      <c r="I319" s="3">
        <v>6432352</v>
      </c>
      <c r="J319" s="3">
        <v>6413116</v>
      </c>
      <c r="K319" s="3">
        <v>6413116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5326423</v>
      </c>
      <c r="S319" s="3">
        <v>5326423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640029</v>
      </c>
      <c r="Y319" s="3">
        <v>640029</v>
      </c>
      <c r="Z319" s="4">
        <v>640030</v>
      </c>
      <c r="AA319" s="4">
        <v>640030</v>
      </c>
      <c r="AB319" s="4">
        <v>640030</v>
      </c>
      <c r="AC319" s="4">
        <v>640028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3212969</v>
      </c>
      <c r="AI319" s="4">
        <v>3852998</v>
      </c>
      <c r="AJ319" s="4">
        <v>4493028</v>
      </c>
      <c r="AK319" s="4">
        <v>5133058</v>
      </c>
      <c r="AL319" s="4">
        <v>5773088</v>
      </c>
      <c r="AM319" s="4">
        <v>6413116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12387</v>
      </c>
      <c r="H320" s="1">
        <v>0</v>
      </c>
      <c r="I320" s="3">
        <v>2543361</v>
      </c>
      <c r="J320" s="3">
        <v>2530974</v>
      </c>
      <c r="K320" s="3">
        <v>2530974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1810742</v>
      </c>
      <c r="S320" s="3">
        <v>1810742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252272</v>
      </c>
      <c r="Y320" s="3">
        <v>252272</v>
      </c>
      <c r="Z320" s="4">
        <v>252272</v>
      </c>
      <c r="AA320" s="4">
        <v>252272</v>
      </c>
      <c r="AB320" s="4">
        <v>252272</v>
      </c>
      <c r="AC320" s="4">
        <v>252270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1269616</v>
      </c>
      <c r="AI320" s="4">
        <v>1521888</v>
      </c>
      <c r="AJ320" s="4">
        <v>1774160</v>
      </c>
      <c r="AK320" s="4">
        <v>2026432</v>
      </c>
      <c r="AL320" s="4">
        <v>2278704</v>
      </c>
      <c r="AM320" s="4">
        <v>2530974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4584</v>
      </c>
      <c r="H321" s="3">
        <v>0</v>
      </c>
      <c r="I321" s="3">
        <v>1098567</v>
      </c>
      <c r="J321" s="3">
        <v>1093983</v>
      </c>
      <c r="K321" s="3">
        <v>1093983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818619</v>
      </c>
      <c r="S321" s="3">
        <v>818619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109093</v>
      </c>
      <c r="Y321" s="3">
        <v>109093</v>
      </c>
      <c r="Z321" s="4">
        <v>109092</v>
      </c>
      <c r="AA321" s="4">
        <v>109092</v>
      </c>
      <c r="AB321" s="4">
        <v>109092</v>
      </c>
      <c r="AC321" s="4">
        <v>109093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548521</v>
      </c>
      <c r="AI321" s="4">
        <v>657614</v>
      </c>
      <c r="AJ321" s="4">
        <v>766706</v>
      </c>
      <c r="AK321" s="4">
        <v>875798</v>
      </c>
      <c r="AL321" s="4">
        <v>984890</v>
      </c>
      <c r="AM321" s="4">
        <v>1093983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26920</v>
      </c>
      <c r="H322" s="1">
        <v>0</v>
      </c>
      <c r="I322" s="3">
        <v>7265643</v>
      </c>
      <c r="J322" s="3">
        <v>7238723</v>
      </c>
      <c r="K322" s="3">
        <v>7238723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5718415</v>
      </c>
      <c r="S322" s="3">
        <v>5718415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722078</v>
      </c>
      <c r="Y322" s="3">
        <v>722078</v>
      </c>
      <c r="Z322" s="4">
        <v>722078</v>
      </c>
      <c r="AA322" s="4">
        <v>722078</v>
      </c>
      <c r="AB322" s="4">
        <v>722078</v>
      </c>
      <c r="AC322" s="4">
        <v>722077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3628334</v>
      </c>
      <c r="AI322" s="4">
        <v>4350412</v>
      </c>
      <c r="AJ322" s="4">
        <v>5072490</v>
      </c>
      <c r="AK322" s="4">
        <v>5794568</v>
      </c>
      <c r="AL322" s="4">
        <v>6516646</v>
      </c>
      <c r="AM322" s="4">
        <v>7238723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20031</v>
      </c>
      <c r="H323" s="1">
        <v>0</v>
      </c>
      <c r="I323" s="3">
        <v>6025585</v>
      </c>
      <c r="J323" s="3">
        <v>6005554</v>
      </c>
      <c r="K323" s="3">
        <v>6005554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4846430</v>
      </c>
      <c r="S323" s="3">
        <v>4846430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599220</v>
      </c>
      <c r="Y323" s="3">
        <v>599220</v>
      </c>
      <c r="Z323" s="4">
        <v>599220</v>
      </c>
      <c r="AA323" s="4">
        <v>599220</v>
      </c>
      <c r="AB323" s="4">
        <v>599220</v>
      </c>
      <c r="AC323" s="4">
        <v>599218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3009456</v>
      </c>
      <c r="AI323" s="4">
        <v>3608676</v>
      </c>
      <c r="AJ323" s="4">
        <v>4207896</v>
      </c>
      <c r="AK323" s="4">
        <v>4807116</v>
      </c>
      <c r="AL323" s="4">
        <v>5406336</v>
      </c>
      <c r="AM323" s="4">
        <v>6005554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7485</v>
      </c>
      <c r="H324" s="3">
        <v>0</v>
      </c>
      <c r="I324" s="3">
        <v>2125639</v>
      </c>
      <c r="J324" s="3">
        <v>2118154</v>
      </c>
      <c r="K324" s="3">
        <v>2118154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1692334</v>
      </c>
      <c r="S324" s="3">
        <v>1692334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211316</v>
      </c>
      <c r="Y324" s="3">
        <v>211316</v>
      </c>
      <c r="Z324" s="4">
        <v>211317</v>
      </c>
      <c r="AA324" s="4">
        <v>211317</v>
      </c>
      <c r="AB324" s="4">
        <v>211317</v>
      </c>
      <c r="AC324" s="4">
        <v>211315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1061572</v>
      </c>
      <c r="AI324" s="4">
        <v>1272888</v>
      </c>
      <c r="AJ324" s="4">
        <v>1484205</v>
      </c>
      <c r="AK324" s="4">
        <v>1695522</v>
      </c>
      <c r="AL324" s="4">
        <v>1906839</v>
      </c>
      <c r="AM324" s="4">
        <v>2118154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40438</v>
      </c>
      <c r="H325" s="1">
        <v>0</v>
      </c>
      <c r="I325" s="3">
        <v>11590863</v>
      </c>
      <c r="J325" s="3">
        <v>11550425</v>
      </c>
      <c r="K325" s="3">
        <v>11550425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9373977</v>
      </c>
      <c r="S325" s="3">
        <v>9373977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1152347</v>
      </c>
      <c r="Y325" s="3">
        <v>1152347</v>
      </c>
      <c r="Z325" s="4">
        <v>1152347</v>
      </c>
      <c r="AA325" s="4">
        <v>1152347</v>
      </c>
      <c r="AB325" s="4">
        <v>1152347</v>
      </c>
      <c r="AC325" s="4">
        <v>1152346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5788691</v>
      </c>
      <c r="AI325" s="4">
        <v>6941038</v>
      </c>
      <c r="AJ325" s="4">
        <v>8093385</v>
      </c>
      <c r="AK325" s="4">
        <v>9245732</v>
      </c>
      <c r="AL325" s="4">
        <v>10398079</v>
      </c>
      <c r="AM325" s="4">
        <v>11550425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11364</v>
      </c>
      <c r="H326" s="1">
        <v>0</v>
      </c>
      <c r="I326" s="3">
        <v>3182366</v>
      </c>
      <c r="J326" s="3">
        <v>3171002</v>
      </c>
      <c r="K326" s="3">
        <v>3171002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2470134</v>
      </c>
      <c r="S326" s="3">
        <v>2470134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316342</v>
      </c>
      <c r="Y326" s="3">
        <v>316342</v>
      </c>
      <c r="Z326" s="4">
        <v>316343</v>
      </c>
      <c r="AA326" s="4">
        <v>316343</v>
      </c>
      <c r="AB326" s="4">
        <v>316343</v>
      </c>
      <c r="AC326" s="4">
        <v>316341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1589290</v>
      </c>
      <c r="AI326" s="4">
        <v>1905632</v>
      </c>
      <c r="AJ326" s="4">
        <v>2221975</v>
      </c>
      <c r="AK326" s="4">
        <v>2538318</v>
      </c>
      <c r="AL326" s="4">
        <v>2854661</v>
      </c>
      <c r="AM326" s="4">
        <v>3171002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12485</v>
      </c>
      <c r="H327" s="3">
        <v>0</v>
      </c>
      <c r="I327" s="3">
        <v>3628050</v>
      </c>
      <c r="J327" s="3">
        <v>3615565</v>
      </c>
      <c r="K327" s="3">
        <v>3615565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2891092</v>
      </c>
      <c r="S327" s="3">
        <v>2891092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360724</v>
      </c>
      <c r="Y327" s="3">
        <v>360724</v>
      </c>
      <c r="Z327" s="4">
        <v>360724</v>
      </c>
      <c r="AA327" s="4">
        <v>360724</v>
      </c>
      <c r="AB327" s="4">
        <v>360724</v>
      </c>
      <c r="AC327" s="4">
        <v>360725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1811944</v>
      </c>
      <c r="AI327" s="4">
        <v>2172668</v>
      </c>
      <c r="AJ327" s="4">
        <v>2533392</v>
      </c>
      <c r="AK327" s="4">
        <v>2894116</v>
      </c>
      <c r="AL327" s="4">
        <v>3254840</v>
      </c>
      <c r="AM327" s="4">
        <v>3615565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24637</v>
      </c>
      <c r="H328" s="1">
        <v>0</v>
      </c>
      <c r="I328" s="3">
        <v>7043722</v>
      </c>
      <c r="J328" s="3">
        <v>7019085</v>
      </c>
      <c r="K328" s="3">
        <v>7019085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5632684</v>
      </c>
      <c r="S328" s="3">
        <v>5632684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700266</v>
      </c>
      <c r="Y328" s="3">
        <v>700266</v>
      </c>
      <c r="Z328" s="4">
        <v>700266</v>
      </c>
      <c r="AA328" s="4">
        <v>700266</v>
      </c>
      <c r="AB328" s="4">
        <v>700266</v>
      </c>
      <c r="AC328" s="4">
        <v>700267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3517754</v>
      </c>
      <c r="AI328" s="4">
        <v>4218020</v>
      </c>
      <c r="AJ328" s="4">
        <v>4918286</v>
      </c>
      <c r="AK328" s="4">
        <v>5618552</v>
      </c>
      <c r="AL328" s="4">
        <v>6318818</v>
      </c>
      <c r="AM328" s="4">
        <v>7019085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11535420</v>
      </c>
      <c r="H329" s="3">
        <f t="shared" si="0"/>
        <v>0</v>
      </c>
      <c r="I329" s="3">
        <f t="shared" si="0"/>
        <v>3350183279</v>
      </c>
      <c r="J329" s="3">
        <f t="shared" si="0"/>
        <v>3338647859</v>
      </c>
      <c r="K329" s="3">
        <f t="shared" si="0"/>
        <v>3338647859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2695651170</v>
      </c>
      <c r="S329" s="3">
        <f t="shared" si="0"/>
        <v>2695651170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333095779</v>
      </c>
      <c r="Y329" s="3">
        <f t="shared" si="0"/>
        <v>333095779</v>
      </c>
      <c r="Z329" s="3">
        <f t="shared" si="0"/>
        <v>333095770</v>
      </c>
      <c r="AA329" s="3">
        <f t="shared" si="0"/>
        <v>333095770</v>
      </c>
      <c r="AB329" s="3">
        <f t="shared" si="0"/>
        <v>333095770</v>
      </c>
      <c r="AC329" s="3">
        <f t="shared" si="0"/>
        <v>333095587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1673169183</v>
      </c>
      <c r="AI329" s="3">
        <f t="shared" si="0"/>
        <v>2006264962</v>
      </c>
      <c r="AJ329" s="3">
        <f t="shared" si="0"/>
        <v>2339360732</v>
      </c>
      <c r="AK329" s="3">
        <f t="shared" si="0"/>
        <v>2672456502</v>
      </c>
      <c r="AL329" s="3">
        <f t="shared" si="0"/>
        <v>3005552272</v>
      </c>
      <c r="AM329" s="3">
        <f t="shared" si="0"/>
        <v>3338647859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714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11500467.289999999</v>
      </c>
      <c r="C26" s="169">
        <v>11500467.289999999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28576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2236152</v>
      </c>
      <c r="C28" s="169">
        <v>2236152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5" t="str">
        <f>CONCATENATE("FY ",Notes!$B$1," Summary of State Aid Payments to School Districts")</f>
        <v>FY 2023 Summary of State Aid Payments to School Districts</v>
      </c>
      <c r="B1" s="226"/>
      <c r="C1" s="226"/>
      <c r="D1" s="226"/>
      <c r="E1" s="227"/>
      <c r="F1" s="70"/>
    </row>
    <row r="2" spans="1:25" ht="19.5" customHeight="1" x14ac:dyDescent="0.3">
      <c r="A2" s="72"/>
      <c r="B2" s="73" t="s">
        <v>789</v>
      </c>
      <c r="C2" s="228"/>
      <c r="D2" s="228"/>
      <c r="E2" s="229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4"/>
      <c r="H10" s="137"/>
      <c r="I10" s="234" t="str">
        <f>CONCATENATE("FY ",Notes!$B$1," Budget for State Payments to School Districts by Month by Source")</f>
        <v>FY 2023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1559491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3352137557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0" t="s">
        <v>709</v>
      </c>
      <c r="J13" s="230" t="str">
        <f>Data!$L$1</f>
        <v>Preschool State Aid (Code 3117)</v>
      </c>
      <c r="K13" s="230" t="str">
        <f>Data!M1</f>
        <v>Teacher Salary (Code 3204)</v>
      </c>
      <c r="L13" s="232" t="str">
        <f>Data!N1</f>
        <v>Early Intervention (Code 3216)</v>
      </c>
      <c r="M13" s="230" t="str">
        <f>Data!O1</f>
        <v>Professional Development (Code 3376)</v>
      </c>
      <c r="N13" s="230" t="str">
        <f>Data!P1</f>
        <v>Teacher Leadership (Code 3116)</v>
      </c>
      <c r="O13" s="232" t="s">
        <v>758</v>
      </c>
      <c r="P13" s="232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30"/>
      <c r="J14" s="230"/>
      <c r="K14" s="230"/>
      <c r="L14" s="232"/>
      <c r="M14" s="230"/>
      <c r="N14" s="230"/>
      <c r="O14" s="232"/>
      <c r="P14" s="232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31"/>
      <c r="J15" s="231"/>
      <c r="K15" s="231"/>
      <c r="L15" s="233"/>
      <c r="M15" s="231"/>
      <c r="N15" s="231"/>
      <c r="O15" s="233"/>
      <c r="P15" s="233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333095779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268796110</v>
      </c>
      <c r="P20" s="91">
        <f t="shared" si="1"/>
        <v>333095779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333095779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268796110</v>
      </c>
      <c r="P21" s="91">
        <f t="shared" si="1"/>
        <v>333095779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333095770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268796101</v>
      </c>
      <c r="P22" s="91">
        <f t="shared" si="1"/>
        <v>333095770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333095770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268796101</v>
      </c>
      <c r="P23" s="91">
        <f t="shared" si="1"/>
        <v>333095770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333095770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268796101</v>
      </c>
      <c r="P24" s="91">
        <f t="shared" si="1"/>
        <v>333095770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333095587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270718555</v>
      </c>
      <c r="P25" s="91">
        <f t="shared" si="1"/>
        <v>333095587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2697573806</v>
      </c>
      <c r="P26" s="95">
        <f>SUM(P16:P25)</f>
        <v>3338647859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3340602137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7" t="s">
        <v>796</v>
      </c>
      <c r="K33" s="237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8"/>
      <c r="K34" s="238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39"/>
      <c r="K35" s="239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2022-10-10T13:45:09Z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