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Reports\Fall enrollment Report\Fall2019\"/>
    </mc:Choice>
  </mc:AlternateContent>
  <bookViews>
    <workbookView xWindow="930" yWindow="0" windowWidth="18270" windowHeight="10035" tabRatio="752" firstSheet="1" activeTab="4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 " sheetId="43" r:id="rId5"/>
  </sheets>
  <definedNames>
    <definedName name="_xlnm.Print_Titles" localSheetId="2">'5yrs enrollment by college'!#REF!</definedName>
    <definedName name="_xlnm.Print_Titles" localSheetId="3">'5yrs program by college'!$101:$101</definedName>
  </definedNames>
  <calcPr calcId="152511"/>
</workbook>
</file>

<file path=xl/calcChain.xml><?xml version="1.0" encoding="utf-8"?>
<calcChain xmlns="http://schemas.openxmlformats.org/spreadsheetml/2006/main">
  <c r="E5" i="43" l="1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4" i="43"/>
  <c r="B19" i="43"/>
  <c r="B20" i="42" l="1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5" i="42"/>
  <c r="G20" i="42"/>
  <c r="H20" i="42" l="1"/>
  <c r="F20" i="42" l="1"/>
  <c r="E20" i="42"/>
  <c r="D20" i="42"/>
  <c r="C20" i="42"/>
  <c r="C20" i="41"/>
  <c r="B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20" i="41" l="1"/>
  <c r="E44" i="43" l="1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43" i="43"/>
  <c r="D80" i="43"/>
  <c r="D66" i="43"/>
  <c r="D67" i="43"/>
  <c r="D68" i="43"/>
  <c r="D69" i="43"/>
  <c r="D70" i="43"/>
  <c r="D71" i="43"/>
  <c r="D72" i="43"/>
  <c r="D73" i="43"/>
  <c r="D74" i="43"/>
  <c r="D75" i="43"/>
  <c r="D76" i="43"/>
  <c r="D77" i="43"/>
  <c r="D78" i="43"/>
  <c r="D79" i="43"/>
  <c r="D65" i="43"/>
  <c r="B80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23" i="43"/>
  <c r="D58" i="43" l="1"/>
  <c r="B58" i="43" l="1"/>
  <c r="E58" i="43" s="1"/>
  <c r="B38" i="43" l="1"/>
  <c r="E38" i="43" l="1"/>
  <c r="E19" i="43"/>
  <c r="F39" i="42"/>
  <c r="E39" i="42"/>
  <c r="D39" i="42"/>
  <c r="C39" i="42"/>
  <c r="B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C40" i="41"/>
  <c r="B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B21" i="12"/>
  <c r="B37" i="12"/>
  <c r="G39" i="42" l="1"/>
  <c r="D40" i="41"/>
  <c r="F58" i="42" l="1"/>
  <c r="E58" i="42"/>
  <c r="G44" i="42"/>
  <c r="G45" i="42"/>
  <c r="G46" i="42"/>
  <c r="G47" i="42"/>
  <c r="G48" i="42"/>
  <c r="G49" i="42"/>
  <c r="G50" i="42"/>
  <c r="G51" i="42"/>
  <c r="G52" i="42"/>
  <c r="G53" i="42"/>
  <c r="G54" i="42"/>
  <c r="G55" i="42"/>
  <c r="G56" i="42"/>
  <c r="G57" i="42"/>
  <c r="G43" i="4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41" i="12"/>
  <c r="D41" i="12"/>
  <c r="E41" i="12"/>
  <c r="F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41" i="12"/>
  <c r="C37" i="12"/>
  <c r="D37" i="12"/>
  <c r="E37" i="12"/>
  <c r="F37" i="12"/>
  <c r="F18" i="12"/>
  <c r="C18" i="12"/>
  <c r="D18" i="12"/>
  <c r="D56" i="12" s="1"/>
  <c r="E18" i="12"/>
  <c r="B18" i="12"/>
  <c r="D58" i="42"/>
  <c r="C58" i="42"/>
  <c r="B58" i="42"/>
  <c r="C59" i="41"/>
  <c r="B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59" i="41" l="1"/>
  <c r="F56" i="12"/>
  <c r="C56" i="12"/>
  <c r="E56" i="12"/>
  <c r="G58" i="42"/>
  <c r="I23" i="3"/>
  <c r="I22" i="3"/>
  <c r="I21" i="3"/>
  <c r="I20" i="3"/>
  <c r="I19" i="3"/>
  <c r="I18" i="3"/>
  <c r="I12" i="3"/>
  <c r="I13" i="3"/>
  <c r="I14" i="3"/>
  <c r="I15" i="3"/>
  <c r="I5" i="3"/>
  <c r="I6" i="3"/>
  <c r="I7" i="3"/>
  <c r="I8" i="3"/>
  <c r="I9" i="3"/>
  <c r="I10" i="3"/>
  <c r="I11" i="3"/>
  <c r="C79" i="41"/>
  <c r="B79" i="41"/>
  <c r="D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L23" i="3"/>
  <c r="L22" i="3"/>
  <c r="L21" i="3"/>
  <c r="L20" i="3"/>
  <c r="L19" i="3"/>
  <c r="L18" i="3"/>
  <c r="L17" i="3"/>
  <c r="L16" i="3"/>
  <c r="L15" i="3"/>
  <c r="E77" i="42"/>
  <c r="D77" i="42"/>
  <c r="C77" i="42"/>
  <c r="B77" i="42"/>
  <c r="F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C98" i="41"/>
  <c r="B98" i="41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B40" i="12"/>
  <c r="E98" i="42"/>
  <c r="D98" i="42"/>
  <c r="C98" i="42"/>
  <c r="B98" i="42"/>
  <c r="F97" i="42"/>
  <c r="F96" i="42"/>
  <c r="F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C21" i="12"/>
  <c r="C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77" i="42" l="1"/>
  <c r="D98" i="41"/>
  <c r="D79" i="41"/>
  <c r="F98" i="42"/>
  <c r="D40" i="12"/>
  <c r="D21" i="12"/>
  <c r="E40" i="12" l="1"/>
  <c r="E21" i="12"/>
  <c r="F40" i="12" l="1"/>
  <c r="F21" i="12"/>
</calcChain>
</file>

<file path=xl/sharedStrings.xml><?xml version="1.0" encoding="utf-8"?>
<sst xmlns="http://schemas.openxmlformats.org/spreadsheetml/2006/main" count="390" uniqueCount="49">
  <si>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</si>
  <si>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</si>
  <si>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</si>
  <si>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</si>
  <si>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</si>
  <si>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</si>
  <si>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</si>
  <si>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</si>
  <si>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</si>
  <si>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</si>
  <si>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</si>
  <si>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</si>
  <si>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</si>
  <si>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</si>
  <si>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</si>
  <si>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</si>
  <si>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</si>
  <si>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</si>
  <si>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</si>
  <si>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</si>
  <si>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</si>
  <si>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</si>
  <si>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</si>
  <si>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</si>
  <si>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</si>
  <si>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</si>
  <si>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</si>
  <si>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</si>
  <si>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</si>
  <si>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</si>
  <si>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Career Option</t>
  </si>
  <si>
    <t>CTE</t>
  </si>
  <si>
    <t>Combination</t>
  </si>
  <si>
    <t>Table A1-6 (continued)</t>
  </si>
  <si>
    <t>Fall 2017</t>
  </si>
  <si>
    <t>Fall 2015</t>
  </si>
  <si>
    <t>Fall 2016</t>
  </si>
  <si>
    <t>General Studies</t>
  </si>
  <si>
    <t>No POS</t>
  </si>
  <si>
    <t>Two or More Programs</t>
  </si>
  <si>
    <t>Fall 2018</t>
  </si>
  <si>
    <t>Hours</t>
  </si>
  <si>
    <t>FT(%)</t>
  </si>
  <si>
    <t>PT(%)</t>
  </si>
  <si>
    <t>Change (%)</t>
  </si>
  <si>
    <t>TABLE A-3: SUMMARY OF FALL SEMESTER HOURS BY COLLEGE</t>
  </si>
  <si>
    <t>Transfer Major College Parallel</t>
  </si>
  <si>
    <t>Fall 2019</t>
  </si>
  <si>
    <t>General College Parallel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</si>
</sst>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19" sqref="K19"/>
    </sheetView>
  </sheetViews>
  <sheetFormatPr defaultColWidth="9.140625" defaultRowHeight="12.75"/>
  <cols>
    <col min="1" max="1" width="7.7109375" style="20" customWidth="1"/>
    <col min="2" max="4" width="7.7109375" style="19" customWidth="1"/>
    <col min="5" max="5" width="7.7109375" style="14" customWidth="1"/>
    <col min="6" max="11" width="7.7109375" style="8" customWidth="1"/>
    <col min="12" max="12" width="8" style="8" bestFit="1" customWidth="1"/>
    <col min="13" max="16384" width="9.140625" style="8"/>
  </cols>
  <sheetData>
    <row r="1" spans="1:12" ht="14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3">
        <v>1965</v>
      </c>
      <c r="B4" s="34">
        <v>9110</v>
      </c>
      <c r="C4" s="34">
        <v>8269</v>
      </c>
      <c r="D4" s="34">
        <f t="shared" ref="D4:D13" si="0">B4-C4</f>
        <v>841</v>
      </c>
      <c r="E4" s="35">
        <v>1985</v>
      </c>
      <c r="F4" s="34">
        <v>40858</v>
      </c>
      <c r="G4" s="34">
        <v>25667</v>
      </c>
      <c r="H4" s="34">
        <f t="shared" ref="H4:H23" si="1">F4-G4</f>
        <v>15191</v>
      </c>
      <c r="I4" s="35">
        <v>2005</v>
      </c>
      <c r="J4" s="34">
        <v>82499</v>
      </c>
      <c r="K4" s="34">
        <v>41435</v>
      </c>
      <c r="L4" s="34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3">
        <v>1967</v>
      </c>
      <c r="B6" s="34">
        <v>15411</v>
      </c>
      <c r="C6" s="34">
        <v>13667</v>
      </c>
      <c r="D6" s="34">
        <f t="shared" si="0"/>
        <v>1744</v>
      </c>
      <c r="E6" s="35">
        <v>1987</v>
      </c>
      <c r="F6" s="34">
        <v>44703</v>
      </c>
      <c r="G6" s="34">
        <v>26571</v>
      </c>
      <c r="H6" s="34">
        <f t="shared" si="1"/>
        <v>18132</v>
      </c>
      <c r="I6" s="36">
        <f t="shared" si="3"/>
        <v>2007</v>
      </c>
      <c r="J6" s="34">
        <v>87072</v>
      </c>
      <c r="K6" s="34">
        <v>42307</v>
      </c>
      <c r="L6" s="34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3">
        <v>1969</v>
      </c>
      <c r="B8" s="34">
        <v>18427</v>
      </c>
      <c r="C8" s="34">
        <v>16831</v>
      </c>
      <c r="D8" s="34">
        <f t="shared" si="0"/>
        <v>1596</v>
      </c>
      <c r="E8" s="35">
        <v>1989</v>
      </c>
      <c r="F8" s="34">
        <v>49351</v>
      </c>
      <c r="G8" s="34">
        <v>28614</v>
      </c>
      <c r="H8" s="34">
        <f t="shared" si="1"/>
        <v>20737</v>
      </c>
      <c r="I8" s="36">
        <f t="shared" si="3"/>
        <v>2009</v>
      </c>
      <c r="J8" s="34">
        <v>100736</v>
      </c>
      <c r="K8" s="34">
        <v>50683</v>
      </c>
      <c r="L8" s="34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3">
        <v>1971</v>
      </c>
      <c r="B10" s="34">
        <v>20844</v>
      </c>
      <c r="C10" s="34">
        <v>18309</v>
      </c>
      <c r="D10" s="34">
        <f t="shared" si="0"/>
        <v>2535</v>
      </c>
      <c r="E10" s="35">
        <v>1991</v>
      </c>
      <c r="F10" s="34">
        <v>54160</v>
      </c>
      <c r="G10" s="34">
        <v>30095</v>
      </c>
      <c r="H10" s="34">
        <f t="shared" si="1"/>
        <v>24065</v>
      </c>
      <c r="I10" s="36">
        <f t="shared" si="3"/>
        <v>2011</v>
      </c>
      <c r="J10" s="34">
        <v>105975</v>
      </c>
      <c r="K10" s="34">
        <v>51107</v>
      </c>
      <c r="L10" s="34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3">
        <v>1973</v>
      </c>
      <c r="B12" s="34">
        <v>25452</v>
      </c>
      <c r="C12" s="34">
        <v>20952</v>
      </c>
      <c r="D12" s="34">
        <f t="shared" si="0"/>
        <v>4500</v>
      </c>
      <c r="E12" s="35">
        <v>1993</v>
      </c>
      <c r="F12" s="34">
        <v>58173</v>
      </c>
      <c r="G12" s="34">
        <v>31711</v>
      </c>
      <c r="H12" s="34">
        <f t="shared" si="1"/>
        <v>26462</v>
      </c>
      <c r="I12" s="36">
        <f t="shared" si="3"/>
        <v>2013</v>
      </c>
      <c r="J12" s="37">
        <v>94234</v>
      </c>
      <c r="K12" s="37">
        <v>42186</v>
      </c>
      <c r="L12" s="34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3">
        <v>1975</v>
      </c>
      <c r="B14" s="34">
        <v>32792</v>
      </c>
      <c r="C14" s="34">
        <v>24324</v>
      </c>
      <c r="D14" s="34">
        <f t="shared" ref="D14:D23" si="4">B14-C14</f>
        <v>8468</v>
      </c>
      <c r="E14" s="35">
        <v>1995</v>
      </c>
      <c r="F14" s="34">
        <v>59111</v>
      </c>
      <c r="G14" s="34">
        <v>31417</v>
      </c>
      <c r="H14" s="34">
        <f t="shared" si="1"/>
        <v>27694</v>
      </c>
      <c r="I14" s="36">
        <f t="shared" si="3"/>
        <v>2015</v>
      </c>
      <c r="J14" s="37">
        <v>93074</v>
      </c>
      <c r="K14" s="37">
        <v>37580</v>
      </c>
      <c r="L14" s="34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3">
        <v>1977</v>
      </c>
      <c r="B16" s="34">
        <v>32477</v>
      </c>
      <c r="C16" s="34">
        <v>22888</v>
      </c>
      <c r="D16" s="34">
        <f t="shared" si="4"/>
        <v>9589</v>
      </c>
      <c r="E16" s="35">
        <v>1997</v>
      </c>
      <c r="F16" s="34">
        <v>60620</v>
      </c>
      <c r="G16" s="34">
        <v>32889</v>
      </c>
      <c r="H16" s="34">
        <f t="shared" si="1"/>
        <v>27731</v>
      </c>
      <c r="I16" s="36">
        <v>2017</v>
      </c>
      <c r="J16" s="37">
        <v>90531</v>
      </c>
      <c r="K16" s="37">
        <v>34195</v>
      </c>
      <c r="L16" s="34">
        <f t="shared" ref="L16:L23" si="5">IF(J16-K16=0," ",J16-K16)</f>
        <v>56336</v>
      </c>
    </row>
    <row r="17" spans="1:1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2">
      <c r="A18" s="33">
        <v>1979</v>
      </c>
      <c r="B18" s="34">
        <v>34051</v>
      </c>
      <c r="C18" s="34">
        <v>22610</v>
      </c>
      <c r="D18" s="34">
        <f t="shared" si="4"/>
        <v>11441</v>
      </c>
      <c r="E18" s="35">
        <v>1999</v>
      </c>
      <c r="F18" s="34">
        <v>63809</v>
      </c>
      <c r="G18" s="34">
        <v>33283</v>
      </c>
      <c r="H18" s="34">
        <f t="shared" si="1"/>
        <v>30526</v>
      </c>
      <c r="I18" s="36">
        <f t="shared" si="3"/>
        <v>2019</v>
      </c>
      <c r="J18" s="37">
        <v>88375</v>
      </c>
      <c r="K18" s="37">
        <v>31580</v>
      </c>
      <c r="L18" s="34">
        <f t="shared" si="5"/>
        <v>56795</v>
      </c>
    </row>
    <row r="19" spans="1:1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 t="str">
        <f t="shared" si="3"/>
        <v/>
      </c>
      <c r="J19" s="21"/>
      <c r="K19" s="21"/>
      <c r="L19" s="6" t="str">
        <f t="shared" si="5"/>
        <v xml:space="preserve"> </v>
      </c>
    </row>
    <row r="20" spans="1:12">
      <c r="A20" s="33">
        <v>1981</v>
      </c>
      <c r="B20" s="34">
        <v>38900</v>
      </c>
      <c r="C20" s="34">
        <v>25416</v>
      </c>
      <c r="D20" s="34">
        <f t="shared" si="4"/>
        <v>13484</v>
      </c>
      <c r="E20" s="35">
        <v>2001</v>
      </c>
      <c r="F20" s="34">
        <v>68790</v>
      </c>
      <c r="G20" s="34">
        <v>35857</v>
      </c>
      <c r="H20" s="34">
        <f t="shared" si="1"/>
        <v>32933</v>
      </c>
      <c r="I20" s="36" t="str">
        <f t="shared" si="3"/>
        <v/>
      </c>
      <c r="J20" s="37"/>
      <c r="K20" s="37"/>
      <c r="L20" s="34" t="str">
        <f t="shared" si="5"/>
        <v xml:space="preserve"> </v>
      </c>
    </row>
    <row r="21" spans="1:1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 t="str">
        <f t="shared" si="3"/>
        <v/>
      </c>
      <c r="J21" s="21"/>
      <c r="K21" s="21"/>
      <c r="L21" s="6" t="str">
        <f t="shared" si="5"/>
        <v xml:space="preserve"> </v>
      </c>
    </row>
    <row r="22" spans="1:12">
      <c r="A22" s="33">
        <v>1983</v>
      </c>
      <c r="B22" s="34">
        <v>41820</v>
      </c>
      <c r="C22" s="34">
        <v>26957</v>
      </c>
      <c r="D22" s="34">
        <f t="shared" si="4"/>
        <v>14863</v>
      </c>
      <c r="E22" s="35">
        <v>2003</v>
      </c>
      <c r="F22" s="34">
        <v>78281</v>
      </c>
      <c r="G22" s="34">
        <v>41028</v>
      </c>
      <c r="H22" s="34">
        <f t="shared" si="1"/>
        <v>37253</v>
      </c>
      <c r="I22" s="36" t="str">
        <f t="shared" si="3"/>
        <v/>
      </c>
      <c r="J22" s="37"/>
      <c r="K22" s="37"/>
      <c r="L22" s="34" t="str">
        <f t="shared" si="5"/>
        <v xml:space="preserve"> </v>
      </c>
    </row>
    <row r="23" spans="1:1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 ht="14.25">
      <c r="A25" s="29"/>
      <c r="B25" s="30"/>
      <c r="C25" s="30"/>
      <c r="D25" s="30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6" zoomScaleNormal="100" workbookViewId="0">
      <selection activeCell="F43" sqref="F43"/>
    </sheetView>
  </sheetViews>
  <sheetFormatPr defaultRowHeight="15"/>
  <cols>
    <col min="1" max="1" width="15" bestFit="1" customWidth="1"/>
    <col min="2" max="2" width="8.5703125" customWidth="1"/>
    <col min="3" max="4" width="8.85546875" bestFit="1" customWidth="1"/>
    <col min="5" max="6" width="7.42578125" bestFit="1" customWidth="1"/>
  </cols>
  <sheetData>
    <row r="1" spans="1:6">
      <c r="A1" s="31" t="s">
        <v>5</v>
      </c>
      <c r="B1" s="31"/>
      <c r="C1" s="31"/>
      <c r="D1" s="31"/>
      <c r="E1" s="31"/>
      <c r="F1" s="31"/>
    </row>
    <row r="2" spans="1:6">
      <c r="A2" s="4" t="s">
        <v>6</v>
      </c>
      <c r="B2" s="4" t="s">
        <v>35</v>
      </c>
      <c r="C2" s="4" t="s">
        <v>36</v>
      </c>
      <c r="D2" s="4" t="s">
        <v>34</v>
      </c>
      <c r="E2" s="4" t="s">
        <v>40</v>
      </c>
      <c r="F2" s="4" t="s">
        <v>47</v>
      </c>
    </row>
    <row r="3" spans="1:6">
      <c r="A3" s="38" t="s">
        <v>7</v>
      </c>
      <c r="B3" s="39">
        <v>4865</v>
      </c>
      <c r="C3" s="39">
        <v>4730</v>
      </c>
      <c r="D3" s="39">
        <v>4545</v>
      </c>
      <c r="E3" s="39">
        <v>4418</v>
      </c>
      <c r="F3" s="39">
        <v>4410</v>
      </c>
    </row>
    <row r="4" spans="1:6">
      <c r="A4" s="2" t="s">
        <v>8</v>
      </c>
      <c r="B4" s="3">
        <v>2947</v>
      </c>
      <c r="C4" s="3">
        <v>3023</v>
      </c>
      <c r="D4" s="3">
        <v>2947</v>
      </c>
      <c r="E4" s="3">
        <v>2995</v>
      </c>
      <c r="F4" s="3">
        <v>2894</v>
      </c>
    </row>
    <row r="5" spans="1:6">
      <c r="A5" s="38" t="s">
        <v>9</v>
      </c>
      <c r="B5" s="39">
        <v>2366</v>
      </c>
      <c r="C5" s="39">
        <v>2160</v>
      </c>
      <c r="D5" s="39">
        <v>2067</v>
      </c>
      <c r="E5" s="39">
        <v>2120</v>
      </c>
      <c r="F5" s="39">
        <v>2069</v>
      </c>
    </row>
    <row r="6" spans="1:6">
      <c r="A6" s="2" t="s">
        <v>10</v>
      </c>
      <c r="B6" s="3">
        <v>1624</v>
      </c>
      <c r="C6" s="3">
        <v>1638</v>
      </c>
      <c r="D6" s="3">
        <v>1642</v>
      </c>
      <c r="E6" s="3">
        <v>1747</v>
      </c>
      <c r="F6" s="3">
        <v>1773</v>
      </c>
    </row>
    <row r="7" spans="1:6">
      <c r="A7" s="38" t="s">
        <v>11</v>
      </c>
      <c r="B7" s="39">
        <v>5634</v>
      </c>
      <c r="C7" s="39">
        <v>5718</v>
      </c>
      <c r="D7" s="39">
        <v>5489</v>
      </c>
      <c r="E7" s="39">
        <v>5350</v>
      </c>
      <c r="F7" s="39">
        <v>4998</v>
      </c>
    </row>
    <row r="8" spans="1:6" ht="15" customHeight="1">
      <c r="A8" s="2" t="s">
        <v>12</v>
      </c>
      <c r="B8" s="3">
        <v>2761</v>
      </c>
      <c r="C8" s="3">
        <v>2873</v>
      </c>
      <c r="D8" s="3">
        <v>2888</v>
      </c>
      <c r="E8" s="3">
        <v>2754</v>
      </c>
      <c r="F8" s="3">
        <v>2708</v>
      </c>
    </row>
    <row r="9" spans="1:6">
      <c r="A9" s="38" t="s">
        <v>13</v>
      </c>
      <c r="B9" s="39">
        <v>5371</v>
      </c>
      <c r="C9" s="39">
        <v>5531</v>
      </c>
      <c r="D9" s="39">
        <v>5605</v>
      </c>
      <c r="E9" s="39">
        <v>5234</v>
      </c>
      <c r="F9" s="39">
        <v>5112</v>
      </c>
    </row>
    <row r="10" spans="1:6">
      <c r="A10" s="2" t="s">
        <v>14</v>
      </c>
      <c r="B10" s="3">
        <v>8383</v>
      </c>
      <c r="C10" s="3">
        <v>7872</v>
      </c>
      <c r="D10" s="3">
        <v>7666</v>
      </c>
      <c r="E10" s="3">
        <v>7771</v>
      </c>
      <c r="F10" s="3">
        <v>8002</v>
      </c>
    </row>
    <row r="11" spans="1:6">
      <c r="A11" s="38" t="s">
        <v>15</v>
      </c>
      <c r="B11" s="39">
        <v>14814</v>
      </c>
      <c r="C11" s="39">
        <v>14745</v>
      </c>
      <c r="D11" s="39">
        <v>14480</v>
      </c>
      <c r="E11" s="39">
        <v>14322</v>
      </c>
      <c r="F11" s="39">
        <v>14182</v>
      </c>
    </row>
    <row r="12" spans="1:6">
      <c r="A12" s="2" t="s">
        <v>16</v>
      </c>
      <c r="B12" s="3">
        <v>22298</v>
      </c>
      <c r="C12" s="3">
        <v>22446</v>
      </c>
      <c r="D12" s="3">
        <v>22982</v>
      </c>
      <c r="E12" s="3">
        <v>23474</v>
      </c>
      <c r="F12" s="3">
        <v>23258</v>
      </c>
    </row>
    <row r="13" spans="1:6">
      <c r="A13" s="38" t="s">
        <v>17</v>
      </c>
      <c r="B13" s="39">
        <v>6152</v>
      </c>
      <c r="C13" s="39">
        <v>5660</v>
      </c>
      <c r="D13" s="39">
        <v>5730</v>
      </c>
      <c r="E13" s="39">
        <v>5673</v>
      </c>
      <c r="F13" s="39">
        <v>5976</v>
      </c>
    </row>
    <row r="14" spans="1:6">
      <c r="A14" s="2" t="s">
        <v>18</v>
      </c>
      <c r="B14" s="3">
        <v>6562</v>
      </c>
      <c r="C14" s="3">
        <v>6178</v>
      </c>
      <c r="D14" s="3">
        <v>6168</v>
      </c>
      <c r="E14" s="3">
        <v>6023</v>
      </c>
      <c r="F14" s="3">
        <v>5322</v>
      </c>
    </row>
    <row r="15" spans="1:6">
      <c r="A15" s="38" t="s">
        <v>19</v>
      </c>
      <c r="B15" s="39">
        <v>1656</v>
      </c>
      <c r="C15" s="39">
        <v>1646</v>
      </c>
      <c r="D15" s="39">
        <v>1574</v>
      </c>
      <c r="E15" s="39">
        <v>1547</v>
      </c>
      <c r="F15" s="39">
        <v>1581</v>
      </c>
    </row>
    <row r="16" spans="1:6">
      <c r="A16" s="2" t="s">
        <v>20</v>
      </c>
      <c r="B16" s="3">
        <v>4773</v>
      </c>
      <c r="C16" s="3">
        <v>4366</v>
      </c>
      <c r="D16" s="3">
        <v>4090</v>
      </c>
      <c r="E16" s="3">
        <v>3918</v>
      </c>
      <c r="F16" s="3">
        <v>3612</v>
      </c>
    </row>
    <row r="17" spans="1:6">
      <c r="A17" s="38" t="s">
        <v>21</v>
      </c>
      <c r="B17" s="39">
        <v>2868</v>
      </c>
      <c r="C17" s="39">
        <v>2844</v>
      </c>
      <c r="D17" s="39">
        <v>2658</v>
      </c>
      <c r="E17" s="39">
        <v>2548</v>
      </c>
      <c r="F17" s="39">
        <v>2478</v>
      </c>
    </row>
    <row r="18" spans="1:6">
      <c r="A18" s="4" t="s">
        <v>2</v>
      </c>
      <c r="B18" s="5">
        <f>SUM(B3:B17)</f>
        <v>93074</v>
      </c>
      <c r="C18" s="5">
        <f t="shared" ref="C18:F18" si="0">SUM(C3:C17)</f>
        <v>91430</v>
      </c>
      <c r="D18" s="5">
        <f t="shared" si="0"/>
        <v>90531</v>
      </c>
      <c r="E18" s="5">
        <f t="shared" si="0"/>
        <v>89894</v>
      </c>
      <c r="F18" s="5">
        <f t="shared" si="0"/>
        <v>88375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1" t="s">
        <v>22</v>
      </c>
      <c r="B20" s="31"/>
      <c r="C20" s="31"/>
      <c r="D20" s="31"/>
      <c r="E20" s="31"/>
      <c r="F20" s="31"/>
    </row>
    <row r="21" spans="1:6">
      <c r="A21" s="4" t="s">
        <v>6</v>
      </c>
      <c r="B21" s="4" t="str">
        <f>B2</f>
        <v>Fall 2015</v>
      </c>
      <c r="C21" s="4" t="str">
        <f>C2</f>
        <v>Fall 2016</v>
      </c>
      <c r="D21" s="4" t="str">
        <f>D2</f>
        <v>Fall 2017</v>
      </c>
      <c r="E21" s="4" t="str">
        <f>E2</f>
        <v>Fall 2018</v>
      </c>
      <c r="F21" s="4" t="str">
        <f>F2</f>
        <v>Fall 2019</v>
      </c>
    </row>
    <row r="22" spans="1:6">
      <c r="A22" s="38" t="s">
        <v>7</v>
      </c>
      <c r="B22" s="39">
        <v>39768</v>
      </c>
      <c r="C22" s="39">
        <v>37232.75</v>
      </c>
      <c r="D22" s="39">
        <v>35259.25</v>
      </c>
      <c r="E22" s="39">
        <v>34220.5</v>
      </c>
      <c r="F22" s="39">
        <v>33925</v>
      </c>
    </row>
    <row r="23" spans="1:6">
      <c r="A23" s="2" t="s">
        <v>8</v>
      </c>
      <c r="B23" s="3">
        <v>28220</v>
      </c>
      <c r="C23" s="3">
        <v>28066</v>
      </c>
      <c r="D23" s="3">
        <v>27704</v>
      </c>
      <c r="E23" s="3">
        <v>28953</v>
      </c>
      <c r="F23" s="3">
        <v>28110</v>
      </c>
    </row>
    <row r="24" spans="1:6">
      <c r="A24" s="38" t="s">
        <v>9</v>
      </c>
      <c r="B24" s="39">
        <v>23379</v>
      </c>
      <c r="C24" s="39">
        <v>21809</v>
      </c>
      <c r="D24" s="39">
        <v>21017</v>
      </c>
      <c r="E24" s="39">
        <v>21173</v>
      </c>
      <c r="F24" s="39">
        <v>19922</v>
      </c>
    </row>
    <row r="25" spans="1:6">
      <c r="A25" s="2" t="s">
        <v>10</v>
      </c>
      <c r="B25" s="3">
        <v>13874</v>
      </c>
      <c r="C25" s="3">
        <v>14113</v>
      </c>
      <c r="D25" s="3">
        <v>13862</v>
      </c>
      <c r="E25" s="3">
        <v>14604.5</v>
      </c>
      <c r="F25" s="3">
        <v>15179</v>
      </c>
    </row>
    <row r="26" spans="1:6">
      <c r="A26" s="38" t="s">
        <v>11</v>
      </c>
      <c r="B26" s="39">
        <v>57874</v>
      </c>
      <c r="C26" s="39">
        <v>57840</v>
      </c>
      <c r="D26" s="39">
        <v>55321</v>
      </c>
      <c r="E26" s="39">
        <v>52723.5</v>
      </c>
      <c r="F26" s="39">
        <v>51009.5</v>
      </c>
    </row>
    <row r="27" spans="1:6">
      <c r="A27" s="2" t="s">
        <v>12</v>
      </c>
      <c r="B27" s="3">
        <v>27865</v>
      </c>
      <c r="C27" s="3">
        <v>28445</v>
      </c>
      <c r="D27" s="3">
        <v>28003</v>
      </c>
      <c r="E27" s="3">
        <v>27048</v>
      </c>
      <c r="F27" s="3">
        <v>26599.5</v>
      </c>
    </row>
    <row r="28" spans="1:6">
      <c r="A28" s="38" t="s">
        <v>13</v>
      </c>
      <c r="B28" s="39">
        <v>52251</v>
      </c>
      <c r="C28" s="39">
        <v>52874</v>
      </c>
      <c r="D28" s="39">
        <v>52096</v>
      </c>
      <c r="E28" s="39">
        <v>48803</v>
      </c>
      <c r="F28" s="39">
        <v>46501</v>
      </c>
    </row>
    <row r="29" spans="1:6">
      <c r="A29" s="2" t="s">
        <v>14</v>
      </c>
      <c r="B29" s="3">
        <v>65842</v>
      </c>
      <c r="C29" s="3">
        <v>64817.75</v>
      </c>
      <c r="D29" s="3">
        <v>62037.25</v>
      </c>
      <c r="E29" s="3">
        <v>61736</v>
      </c>
      <c r="F29" s="3">
        <v>61765</v>
      </c>
    </row>
    <row r="30" spans="1:6">
      <c r="A30" s="38" t="s">
        <v>15</v>
      </c>
      <c r="B30" s="39">
        <v>135816</v>
      </c>
      <c r="C30" s="39">
        <v>134392.5</v>
      </c>
      <c r="D30" s="39">
        <v>129528</v>
      </c>
      <c r="E30" s="39">
        <v>127010</v>
      </c>
      <c r="F30" s="39">
        <v>124619</v>
      </c>
    </row>
    <row r="31" spans="1:6">
      <c r="A31" s="2" t="s">
        <v>16</v>
      </c>
      <c r="B31" s="3">
        <v>179193</v>
      </c>
      <c r="C31" s="3">
        <v>179641</v>
      </c>
      <c r="D31" s="3">
        <v>179675</v>
      </c>
      <c r="E31" s="3">
        <v>182697</v>
      </c>
      <c r="F31" s="3">
        <v>178597</v>
      </c>
    </row>
    <row r="32" spans="1:6">
      <c r="A32" s="38" t="s">
        <v>17</v>
      </c>
      <c r="B32" s="39">
        <v>53607</v>
      </c>
      <c r="C32" s="39">
        <v>47728</v>
      </c>
      <c r="D32" s="39">
        <v>47548</v>
      </c>
      <c r="E32" s="39">
        <v>47002</v>
      </c>
      <c r="F32" s="39">
        <v>47964</v>
      </c>
    </row>
    <row r="33" spans="1:7">
      <c r="A33" s="2" t="s">
        <v>18</v>
      </c>
      <c r="B33" s="3">
        <v>66909</v>
      </c>
      <c r="C33" s="3">
        <v>62223</v>
      </c>
      <c r="D33" s="3">
        <v>60102.5</v>
      </c>
      <c r="E33" s="3">
        <v>58240</v>
      </c>
      <c r="F33" s="3">
        <v>54002</v>
      </c>
      <c r="G33" s="1"/>
    </row>
    <row r="34" spans="1:7">
      <c r="A34" s="38" t="s">
        <v>19</v>
      </c>
      <c r="B34" s="39">
        <v>16401</v>
      </c>
      <c r="C34" s="39">
        <v>15643.5</v>
      </c>
      <c r="D34" s="39">
        <v>15104.5</v>
      </c>
      <c r="E34" s="39">
        <v>14837</v>
      </c>
      <c r="F34" s="39">
        <v>14531</v>
      </c>
      <c r="G34" s="1"/>
    </row>
    <row r="35" spans="1:7">
      <c r="A35" s="2" t="s">
        <v>20</v>
      </c>
      <c r="B35" s="3">
        <v>35428</v>
      </c>
      <c r="C35" s="3">
        <v>33618</v>
      </c>
      <c r="D35" s="3">
        <v>30598</v>
      </c>
      <c r="E35" s="3">
        <v>29183.5</v>
      </c>
      <c r="F35" s="3">
        <v>27195.5</v>
      </c>
      <c r="G35" s="1"/>
    </row>
    <row r="36" spans="1:7">
      <c r="A36" s="38" t="s">
        <v>21</v>
      </c>
      <c r="B36" s="39">
        <v>26882</v>
      </c>
      <c r="C36" s="39">
        <v>27044.799999999999</v>
      </c>
      <c r="D36" s="39">
        <v>25179.5</v>
      </c>
      <c r="E36" s="39">
        <v>24532.5</v>
      </c>
      <c r="F36" s="39">
        <v>24204</v>
      </c>
      <c r="G36" s="1"/>
    </row>
    <row r="37" spans="1:7">
      <c r="A37" s="4" t="s">
        <v>2</v>
      </c>
      <c r="B37" s="5">
        <f>SUM(B22:B36)</f>
        <v>823309</v>
      </c>
      <c r="C37" s="5">
        <f>SUM(C22:C36)</f>
        <v>805488.3</v>
      </c>
      <c r="D37" s="5">
        <f>SUM(D22:D36)</f>
        <v>783035</v>
      </c>
      <c r="E37" s="5">
        <f>SUM(E22:E36)</f>
        <v>772763.5</v>
      </c>
      <c r="F37" s="5">
        <f>SUM(F22:F36)</f>
        <v>754123.5</v>
      </c>
      <c r="G37" s="16"/>
    </row>
    <row r="38" spans="1:7" s="1" customFormat="1"/>
    <row r="39" spans="1:7">
      <c r="A39" s="31" t="s">
        <v>23</v>
      </c>
      <c r="B39" s="31"/>
      <c r="C39" s="31"/>
      <c r="D39" s="31"/>
      <c r="E39" s="31"/>
      <c r="F39" s="31"/>
      <c r="G39" s="1"/>
    </row>
    <row r="40" spans="1:7">
      <c r="A40" s="4" t="s">
        <v>6</v>
      </c>
      <c r="B40" s="4" t="str">
        <f>B2</f>
        <v>Fall 2015</v>
      </c>
      <c r="C40" s="4" t="str">
        <f>C2</f>
        <v>Fall 2016</v>
      </c>
      <c r="D40" s="4" t="str">
        <f>D2</f>
        <v>Fall 2017</v>
      </c>
      <c r="E40" s="4" t="str">
        <f>E2</f>
        <v>Fall 2018</v>
      </c>
      <c r="F40" s="4" t="str">
        <f>F2</f>
        <v>Fall 2019</v>
      </c>
      <c r="G40" s="1"/>
    </row>
    <row r="41" spans="1:7">
      <c r="A41" s="38" t="s">
        <v>7</v>
      </c>
      <c r="B41" s="42">
        <f t="shared" ref="B41:F50" si="1">B22/B3</f>
        <v>8.1743062692702981</v>
      </c>
      <c r="C41" s="42">
        <f t="shared" si="1"/>
        <v>7.8716173361522195</v>
      </c>
      <c r="D41" s="42">
        <f t="shared" si="1"/>
        <v>7.7578107810781081</v>
      </c>
      <c r="E41" s="42">
        <f t="shared" si="1"/>
        <v>7.7456994114984159</v>
      </c>
      <c r="F41" s="42">
        <f t="shared" si="1"/>
        <v>7.6927437641723353</v>
      </c>
      <c r="G41" s="1"/>
    </row>
    <row r="42" spans="1:7">
      <c r="A42" s="2" t="s">
        <v>8</v>
      </c>
      <c r="B42" s="43">
        <f t="shared" si="1"/>
        <v>9.5758398371224978</v>
      </c>
      <c r="C42" s="43">
        <f t="shared" si="1"/>
        <v>9.2841548130995708</v>
      </c>
      <c r="D42" s="43">
        <f t="shared" si="1"/>
        <v>9.4007465218866653</v>
      </c>
      <c r="E42" s="43">
        <f t="shared" si="1"/>
        <v>9.6671118530884801</v>
      </c>
      <c r="F42" s="43">
        <f t="shared" si="1"/>
        <v>9.7131997235659995</v>
      </c>
      <c r="G42" s="1"/>
    </row>
    <row r="43" spans="1:7">
      <c r="A43" s="38" t="s">
        <v>9</v>
      </c>
      <c r="B43" s="42">
        <f t="shared" si="1"/>
        <v>9.8812341504649197</v>
      </c>
      <c r="C43" s="42">
        <f t="shared" si="1"/>
        <v>10.09675925925926</v>
      </c>
      <c r="D43" s="42">
        <f t="shared" si="1"/>
        <v>10.167876149008224</v>
      </c>
      <c r="E43" s="42">
        <f t="shared" si="1"/>
        <v>9.9872641509433961</v>
      </c>
      <c r="F43" s="42">
        <f t="shared" si="1"/>
        <v>9.6288061865635566</v>
      </c>
      <c r="G43" s="1"/>
    </row>
    <row r="44" spans="1:7">
      <c r="A44" s="2" t="s">
        <v>10</v>
      </c>
      <c r="B44" s="43">
        <f t="shared" si="1"/>
        <v>8.5431034482758612</v>
      </c>
      <c r="C44" s="43">
        <f t="shared" si="1"/>
        <v>8.6159951159951156</v>
      </c>
      <c r="D44" s="43">
        <f t="shared" si="1"/>
        <v>8.4421437271619979</v>
      </c>
      <c r="E44" s="43">
        <f t="shared" si="1"/>
        <v>8.3597595878649109</v>
      </c>
      <c r="F44" s="43">
        <f t="shared" si="1"/>
        <v>8.561195713479977</v>
      </c>
      <c r="G44" s="1"/>
    </row>
    <row r="45" spans="1:7">
      <c r="A45" s="38" t="s">
        <v>11</v>
      </c>
      <c r="B45" s="42">
        <f t="shared" si="1"/>
        <v>10.272275470358537</v>
      </c>
      <c r="C45" s="42">
        <f t="shared" si="1"/>
        <v>10.115424973767052</v>
      </c>
      <c r="D45" s="42">
        <f t="shared" si="1"/>
        <v>10.078520677719075</v>
      </c>
      <c r="E45" s="42">
        <f t="shared" si="1"/>
        <v>9.8548598130841114</v>
      </c>
      <c r="F45" s="42">
        <f t="shared" si="1"/>
        <v>10.205982392957182</v>
      </c>
      <c r="G45" s="1"/>
    </row>
    <row r="46" spans="1:7">
      <c r="A46" s="2" t="s">
        <v>12</v>
      </c>
      <c r="B46" s="43">
        <f t="shared" si="1"/>
        <v>10.092357841361826</v>
      </c>
      <c r="C46" s="43">
        <f t="shared" si="1"/>
        <v>9.9008005569091537</v>
      </c>
      <c r="D46" s="43">
        <f t="shared" si="1"/>
        <v>9.6963296398891963</v>
      </c>
      <c r="E46" s="43">
        <f t="shared" si="1"/>
        <v>9.8213507625272332</v>
      </c>
      <c r="F46" s="43">
        <f t="shared" si="1"/>
        <v>9.8225627769571648</v>
      </c>
      <c r="G46" s="1"/>
    </row>
    <row r="47" spans="1:7">
      <c r="A47" s="38" t="s">
        <v>13</v>
      </c>
      <c r="B47" s="42">
        <f t="shared" si="1"/>
        <v>9.7283559858499355</v>
      </c>
      <c r="C47" s="42">
        <f t="shared" si="1"/>
        <v>9.5595733140480927</v>
      </c>
      <c r="D47" s="42">
        <f t="shared" si="1"/>
        <v>9.2945584299732378</v>
      </c>
      <c r="E47" s="42">
        <f t="shared" si="1"/>
        <v>9.3242262132212463</v>
      </c>
      <c r="F47" s="42">
        <f t="shared" si="1"/>
        <v>9.0964397496087646</v>
      </c>
      <c r="G47" s="1"/>
    </row>
    <row r="48" spans="1:7">
      <c r="A48" s="2" t="s">
        <v>14</v>
      </c>
      <c r="B48" s="43">
        <f t="shared" si="1"/>
        <v>7.8542287963736133</v>
      </c>
      <c r="C48" s="43">
        <f t="shared" si="1"/>
        <v>8.2339621443089435</v>
      </c>
      <c r="D48" s="43">
        <f t="shared" si="1"/>
        <v>8.0925189146882346</v>
      </c>
      <c r="E48" s="43">
        <f t="shared" si="1"/>
        <v>7.9444086990091369</v>
      </c>
      <c r="F48" s="43">
        <f t="shared" si="1"/>
        <v>7.7186953261684579</v>
      </c>
      <c r="G48" s="1"/>
    </row>
    <row r="49" spans="1:6">
      <c r="A49" s="38" t="s">
        <v>15</v>
      </c>
      <c r="B49" s="42">
        <f t="shared" si="1"/>
        <v>9.1680842446334552</v>
      </c>
      <c r="C49" s="42">
        <f t="shared" si="1"/>
        <v>9.1144455747711088</v>
      </c>
      <c r="D49" s="42">
        <f t="shared" si="1"/>
        <v>8.9453038674033145</v>
      </c>
      <c r="E49" s="42">
        <f t="shared" si="1"/>
        <v>8.868174835916772</v>
      </c>
      <c r="F49" s="42">
        <f t="shared" si="1"/>
        <v>8.7871245240445628</v>
      </c>
    </row>
    <row r="50" spans="1:6">
      <c r="A50" s="2" t="s">
        <v>16</v>
      </c>
      <c r="B50" s="43">
        <f t="shared" si="1"/>
        <v>8.0362812808323625</v>
      </c>
      <c r="C50" s="43">
        <f t="shared" si="1"/>
        <v>8.0032522498440706</v>
      </c>
      <c r="D50" s="43">
        <f t="shared" si="1"/>
        <v>7.8180750152293097</v>
      </c>
      <c r="E50" s="43">
        <f t="shared" si="1"/>
        <v>7.7829513504302632</v>
      </c>
      <c r="F50" s="43">
        <f t="shared" si="1"/>
        <v>7.6789491787771951</v>
      </c>
    </row>
    <row r="51" spans="1:6">
      <c r="A51" s="38" t="s">
        <v>17</v>
      </c>
      <c r="B51" s="42">
        <f t="shared" ref="B51:F56" si="2">B32/B13</f>
        <v>8.7137516254876459</v>
      </c>
      <c r="C51" s="42">
        <f t="shared" si="2"/>
        <v>8.4325088339222614</v>
      </c>
      <c r="D51" s="42">
        <f t="shared" si="2"/>
        <v>8.2980802792321118</v>
      </c>
      <c r="E51" s="42">
        <f t="shared" si="2"/>
        <v>8.2852106469240265</v>
      </c>
      <c r="F51" s="42">
        <f t="shared" si="2"/>
        <v>8.0261044176706822</v>
      </c>
    </row>
    <row r="52" spans="1:6">
      <c r="A52" s="2" t="s">
        <v>18</v>
      </c>
      <c r="B52" s="43">
        <f t="shared" si="2"/>
        <v>10.196434014020117</v>
      </c>
      <c r="C52" s="43">
        <f t="shared" si="2"/>
        <v>10.071706053739074</v>
      </c>
      <c r="D52" s="43">
        <f t="shared" si="2"/>
        <v>9.7442444876783405</v>
      </c>
      <c r="E52" s="43">
        <f t="shared" si="2"/>
        <v>9.6695998671758261</v>
      </c>
      <c r="F52" s="43">
        <f t="shared" si="2"/>
        <v>10.146937241638481</v>
      </c>
    </row>
    <row r="53" spans="1:6">
      <c r="A53" s="38" t="s">
        <v>19</v>
      </c>
      <c r="B53" s="42">
        <f t="shared" si="2"/>
        <v>9.9039855072463769</v>
      </c>
      <c r="C53" s="42">
        <f t="shared" si="2"/>
        <v>9.503948967193196</v>
      </c>
      <c r="D53" s="42">
        <f t="shared" si="2"/>
        <v>9.5962515883100377</v>
      </c>
      <c r="E53" s="42">
        <f t="shared" si="2"/>
        <v>9.5908209437621199</v>
      </c>
      <c r="F53" s="42">
        <f t="shared" si="2"/>
        <v>9.1910183428209997</v>
      </c>
    </row>
    <row r="54" spans="1:6">
      <c r="A54" s="2" t="s">
        <v>20</v>
      </c>
      <c r="B54" s="43">
        <f t="shared" si="2"/>
        <v>7.4225853760737479</v>
      </c>
      <c r="C54" s="43">
        <f t="shared" si="2"/>
        <v>7.6999541914796152</v>
      </c>
      <c r="D54" s="43">
        <f t="shared" si="2"/>
        <v>7.481173594132029</v>
      </c>
      <c r="E54" s="43">
        <f t="shared" si="2"/>
        <v>7.448570699336396</v>
      </c>
      <c r="F54" s="43">
        <f t="shared" si="2"/>
        <v>7.5292081949058689</v>
      </c>
    </row>
    <row r="55" spans="1:6">
      <c r="A55" s="38" t="s">
        <v>21</v>
      </c>
      <c r="B55" s="42">
        <f t="shared" si="2"/>
        <v>9.3730822873082289</v>
      </c>
      <c r="C55" s="42">
        <f t="shared" si="2"/>
        <v>9.5094233473980303</v>
      </c>
      <c r="D55" s="42">
        <f t="shared" si="2"/>
        <v>9.4731000752445453</v>
      </c>
      <c r="E55" s="42">
        <f t="shared" si="2"/>
        <v>9.628139717425432</v>
      </c>
      <c r="F55" s="42">
        <f t="shared" si="2"/>
        <v>9.7675544794188855</v>
      </c>
    </row>
    <row r="56" spans="1:6">
      <c r="A56" s="4" t="s">
        <v>2</v>
      </c>
      <c r="B56" s="44">
        <f t="shared" si="2"/>
        <v>8.845746395341342</v>
      </c>
      <c r="C56" s="44">
        <f t="shared" si="2"/>
        <v>8.8098906267089578</v>
      </c>
      <c r="D56" s="44">
        <f t="shared" si="2"/>
        <v>8.6493576785852362</v>
      </c>
      <c r="E56" s="44">
        <f t="shared" si="2"/>
        <v>8.5963857432086677</v>
      </c>
      <c r="F56" s="44">
        <f t="shared" si="2"/>
        <v>8.533222065063649</v>
      </c>
    </row>
    <row r="57" spans="1:6" ht="15.75">
      <c r="A57" s="32"/>
      <c r="B57" s="32"/>
      <c r="C57" s="32"/>
      <c r="D57" s="32"/>
      <c r="E57" s="32"/>
      <c r="F57" s="32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zoomScaleNormal="100" workbookViewId="0">
      <selection activeCell="G7" sqref="G7"/>
    </sheetView>
  </sheetViews>
  <sheetFormatPr defaultColWidth="9.140625" defaultRowHeight="12"/>
  <cols>
    <col min="1" max="1" width="15" style="2" bestFit="1" customWidth="1"/>
    <col min="2" max="2" width="7.7109375" style="2" bestFit="1" customWidth="1"/>
    <col min="3" max="3" width="8.140625" style="2" bestFit="1" customWidth="1"/>
    <col min="4" max="4" width="6.42578125" style="2" bestFit="1" customWidth="1"/>
    <col min="5" max="16384" width="9.140625" style="2"/>
  </cols>
  <sheetData>
    <row r="1" spans="1:4" ht="14.25" customHeight="1">
      <c r="A1" s="31" t="s">
        <v>24</v>
      </c>
      <c r="B1" s="31"/>
      <c r="C1" s="31"/>
      <c r="D1" s="31"/>
    </row>
    <row r="2" spans="1:4" ht="14.25" customHeight="1">
      <c r="A2" s="31"/>
      <c r="B2" s="31"/>
      <c r="C2" s="31"/>
      <c r="D2" s="31"/>
    </row>
    <row r="3" spans="1:4" ht="14.25" customHeight="1">
      <c r="A3" s="57" t="s">
        <v>47</v>
      </c>
      <c r="B3" s="57"/>
      <c r="C3" s="57"/>
      <c r="D3" s="57"/>
    </row>
    <row r="4" spans="1:4" ht="14.25" customHeight="1">
      <c r="A4" s="25" t="s">
        <v>6</v>
      </c>
      <c r="B4" s="26" t="s">
        <v>25</v>
      </c>
      <c r="C4" s="26" t="s">
        <v>26</v>
      </c>
      <c r="D4" s="26" t="s">
        <v>2</v>
      </c>
    </row>
    <row r="5" spans="1:4" ht="14.25" customHeight="1">
      <c r="A5" s="40" t="s">
        <v>7</v>
      </c>
      <c r="B5" s="37">
        <v>1125</v>
      </c>
      <c r="C5" s="37">
        <v>3285</v>
      </c>
      <c r="D5" s="37">
        <f>SUM(B5:C5)</f>
        <v>4410</v>
      </c>
    </row>
    <row r="6" spans="1:4" ht="14.25" customHeight="1">
      <c r="A6" s="24" t="s">
        <v>8</v>
      </c>
      <c r="B6" s="27">
        <v>1389</v>
      </c>
      <c r="C6" s="27">
        <v>1505</v>
      </c>
      <c r="D6" s="27">
        <f t="shared" ref="D6:D20" si="0">SUM(B6:C6)</f>
        <v>2894</v>
      </c>
    </row>
    <row r="7" spans="1:4" ht="14.25" customHeight="1">
      <c r="A7" s="40" t="s">
        <v>9</v>
      </c>
      <c r="B7" s="37">
        <v>948</v>
      </c>
      <c r="C7" s="37">
        <v>1121</v>
      </c>
      <c r="D7" s="37">
        <f t="shared" si="0"/>
        <v>2069</v>
      </c>
    </row>
    <row r="8" spans="1:4" ht="14.25" customHeight="1">
      <c r="A8" s="24" t="s">
        <v>10</v>
      </c>
      <c r="B8" s="27">
        <v>605</v>
      </c>
      <c r="C8" s="27">
        <v>1168</v>
      </c>
      <c r="D8" s="27">
        <f t="shared" si="0"/>
        <v>1773</v>
      </c>
    </row>
    <row r="9" spans="1:4" ht="14.25" customHeight="1">
      <c r="A9" s="40" t="s">
        <v>11</v>
      </c>
      <c r="B9" s="37">
        <v>2500</v>
      </c>
      <c r="C9" s="37">
        <v>2498</v>
      </c>
      <c r="D9" s="37">
        <f t="shared" si="0"/>
        <v>4998</v>
      </c>
    </row>
    <row r="10" spans="1:4" ht="14.25" customHeight="1">
      <c r="A10" s="24" t="s">
        <v>12</v>
      </c>
      <c r="B10" s="27">
        <v>1286</v>
      </c>
      <c r="C10" s="27">
        <v>1422</v>
      </c>
      <c r="D10" s="27">
        <f t="shared" si="0"/>
        <v>2708</v>
      </c>
    </row>
    <row r="11" spans="1:4" ht="14.25" customHeight="1">
      <c r="A11" s="40" t="s">
        <v>13</v>
      </c>
      <c r="B11" s="37">
        <v>2096</v>
      </c>
      <c r="C11" s="37">
        <v>3016</v>
      </c>
      <c r="D11" s="37">
        <f t="shared" si="0"/>
        <v>5112</v>
      </c>
    </row>
    <row r="12" spans="1:4" ht="14.25" customHeight="1">
      <c r="A12" s="24" t="s">
        <v>14</v>
      </c>
      <c r="B12" s="27">
        <v>2269</v>
      </c>
      <c r="C12" s="27">
        <v>5733</v>
      </c>
      <c r="D12" s="27">
        <f t="shared" si="0"/>
        <v>8002</v>
      </c>
    </row>
    <row r="13" spans="1:4" ht="14.25" customHeight="1">
      <c r="A13" s="40" t="s">
        <v>15</v>
      </c>
      <c r="B13" s="37">
        <v>5177</v>
      </c>
      <c r="C13" s="37">
        <v>9005</v>
      </c>
      <c r="D13" s="37">
        <f t="shared" si="0"/>
        <v>14182</v>
      </c>
    </row>
    <row r="14" spans="1:4" ht="14.25" customHeight="1">
      <c r="A14" s="24" t="s">
        <v>16</v>
      </c>
      <c r="B14" s="27">
        <v>6146</v>
      </c>
      <c r="C14" s="27">
        <v>17112</v>
      </c>
      <c r="D14" s="27">
        <f t="shared" si="0"/>
        <v>23258</v>
      </c>
    </row>
    <row r="15" spans="1:4" ht="14.25" customHeight="1">
      <c r="A15" s="40" t="s">
        <v>17</v>
      </c>
      <c r="B15" s="37">
        <v>1792</v>
      </c>
      <c r="C15" s="37">
        <v>4184</v>
      </c>
      <c r="D15" s="37">
        <f t="shared" si="0"/>
        <v>5976</v>
      </c>
    </row>
    <row r="16" spans="1:4" ht="14.25" customHeight="1">
      <c r="A16" s="24" t="s">
        <v>18</v>
      </c>
      <c r="B16" s="27">
        <v>2535</v>
      </c>
      <c r="C16" s="27">
        <v>2787</v>
      </c>
      <c r="D16" s="27">
        <f t="shared" si="0"/>
        <v>5322</v>
      </c>
    </row>
    <row r="17" spans="1:4" ht="14.25" customHeight="1">
      <c r="A17" s="40" t="s">
        <v>19</v>
      </c>
      <c r="B17" s="37">
        <v>677</v>
      </c>
      <c r="C17" s="37">
        <v>904</v>
      </c>
      <c r="D17" s="37">
        <f t="shared" si="0"/>
        <v>1581</v>
      </c>
    </row>
    <row r="18" spans="1:4" ht="14.25" customHeight="1">
      <c r="A18" s="24" t="s">
        <v>20</v>
      </c>
      <c r="B18" s="27">
        <v>1870</v>
      </c>
      <c r="C18" s="27">
        <v>1742</v>
      </c>
      <c r="D18" s="27">
        <f t="shared" si="0"/>
        <v>3612</v>
      </c>
    </row>
    <row r="19" spans="1:4" ht="14.25" customHeight="1">
      <c r="A19" s="40" t="s">
        <v>21</v>
      </c>
      <c r="B19" s="37">
        <v>1165</v>
      </c>
      <c r="C19" s="37">
        <v>1313</v>
      </c>
      <c r="D19" s="37">
        <f t="shared" si="0"/>
        <v>2478</v>
      </c>
    </row>
    <row r="20" spans="1:4" ht="14.25" customHeight="1">
      <c r="A20" s="45" t="s">
        <v>2</v>
      </c>
      <c r="B20" s="46">
        <f>SUM(B5:B19)</f>
        <v>31580</v>
      </c>
      <c r="C20" s="46">
        <f>SUM(C5:C19)</f>
        <v>56795</v>
      </c>
      <c r="D20" s="46">
        <f t="shared" si="0"/>
        <v>88375</v>
      </c>
    </row>
    <row r="21" spans="1:4" ht="14.25" customHeight="1">
      <c r="A21" s="31"/>
      <c r="B21" s="31"/>
      <c r="C21" s="31"/>
      <c r="D21" s="31"/>
    </row>
    <row r="22" spans="1:4" ht="14.25" customHeight="1">
      <c r="A22" s="31"/>
      <c r="B22" s="31"/>
      <c r="C22" s="31"/>
      <c r="D22" s="31"/>
    </row>
    <row r="23" spans="1:4" ht="14.25" customHeight="1">
      <c r="A23" s="57" t="s">
        <v>40</v>
      </c>
      <c r="B23" s="57"/>
      <c r="C23" s="57"/>
      <c r="D23" s="57"/>
    </row>
    <row r="24" spans="1:4" ht="14.25" customHeight="1">
      <c r="A24" s="25" t="s">
        <v>6</v>
      </c>
      <c r="B24" s="26" t="s">
        <v>25</v>
      </c>
      <c r="C24" s="26" t="s">
        <v>26</v>
      </c>
      <c r="D24" s="26" t="s">
        <v>2</v>
      </c>
    </row>
    <row r="25" spans="1:4" ht="14.25" customHeight="1">
      <c r="A25" s="40" t="s">
        <v>7</v>
      </c>
      <c r="B25" s="37">
        <v>1134</v>
      </c>
      <c r="C25" s="37">
        <v>3284</v>
      </c>
      <c r="D25" s="37">
        <f>SUM(B25:C25)</f>
        <v>4418</v>
      </c>
    </row>
    <row r="26" spans="1:4" ht="14.25" customHeight="1">
      <c r="A26" s="24" t="s">
        <v>8</v>
      </c>
      <c r="B26" s="27">
        <v>1412</v>
      </c>
      <c r="C26" s="27">
        <v>1583</v>
      </c>
      <c r="D26" s="27">
        <f t="shared" ref="D26:D40" si="1">SUM(B26:C26)</f>
        <v>2995</v>
      </c>
    </row>
    <row r="27" spans="1:4" ht="14.25" customHeight="1">
      <c r="A27" s="40" t="s">
        <v>9</v>
      </c>
      <c r="B27" s="37">
        <v>1024</v>
      </c>
      <c r="C27" s="37">
        <v>1096</v>
      </c>
      <c r="D27" s="37">
        <f t="shared" si="1"/>
        <v>2120</v>
      </c>
    </row>
    <row r="28" spans="1:4" ht="14.25" customHeight="1">
      <c r="A28" s="24" t="s">
        <v>10</v>
      </c>
      <c r="B28" s="27">
        <v>579</v>
      </c>
      <c r="C28" s="27">
        <v>1168</v>
      </c>
      <c r="D28" s="27">
        <f t="shared" si="1"/>
        <v>1747</v>
      </c>
    </row>
    <row r="29" spans="1:4" ht="14.25" customHeight="1">
      <c r="A29" s="40" t="s">
        <v>11</v>
      </c>
      <c r="B29" s="37">
        <v>2691</v>
      </c>
      <c r="C29" s="37">
        <v>2659</v>
      </c>
      <c r="D29" s="37">
        <f t="shared" si="1"/>
        <v>5350</v>
      </c>
    </row>
    <row r="30" spans="1:4" ht="14.25" customHeight="1">
      <c r="A30" s="24" t="s">
        <v>12</v>
      </c>
      <c r="B30" s="27">
        <v>1335</v>
      </c>
      <c r="C30" s="27">
        <v>1419</v>
      </c>
      <c r="D30" s="27">
        <f t="shared" si="1"/>
        <v>2754</v>
      </c>
    </row>
    <row r="31" spans="1:4" ht="14.25" customHeight="1">
      <c r="A31" s="40" t="s">
        <v>13</v>
      </c>
      <c r="B31" s="37">
        <v>2258</v>
      </c>
      <c r="C31" s="37">
        <v>2976</v>
      </c>
      <c r="D31" s="37">
        <f t="shared" si="1"/>
        <v>5234</v>
      </c>
    </row>
    <row r="32" spans="1:4" ht="14.25" customHeight="1">
      <c r="A32" s="24" t="s">
        <v>14</v>
      </c>
      <c r="B32" s="27">
        <v>2403</v>
      </c>
      <c r="C32" s="27">
        <v>5368</v>
      </c>
      <c r="D32" s="27">
        <f t="shared" si="1"/>
        <v>7771</v>
      </c>
    </row>
    <row r="33" spans="1:4" ht="14.25" customHeight="1">
      <c r="A33" s="40" t="s">
        <v>15</v>
      </c>
      <c r="B33" s="37">
        <v>5414</v>
      </c>
      <c r="C33" s="37">
        <v>8908</v>
      </c>
      <c r="D33" s="37">
        <f t="shared" si="1"/>
        <v>14322</v>
      </c>
    </row>
    <row r="34" spans="1:4" ht="14.25" customHeight="1">
      <c r="A34" s="24" t="s">
        <v>16</v>
      </c>
      <c r="B34" s="27">
        <v>6430</v>
      </c>
      <c r="C34" s="27">
        <v>17044</v>
      </c>
      <c r="D34" s="27">
        <f t="shared" si="1"/>
        <v>23474</v>
      </c>
    </row>
    <row r="35" spans="1:4" ht="14.25" customHeight="1">
      <c r="A35" s="40" t="s">
        <v>17</v>
      </c>
      <c r="B35" s="37">
        <v>1786</v>
      </c>
      <c r="C35" s="37">
        <v>3887</v>
      </c>
      <c r="D35" s="37">
        <f t="shared" si="1"/>
        <v>5673</v>
      </c>
    </row>
    <row r="36" spans="1:4" ht="14.25" customHeight="1">
      <c r="A36" s="24" t="s">
        <v>18</v>
      </c>
      <c r="B36" s="27">
        <v>2705</v>
      </c>
      <c r="C36" s="27">
        <v>3318</v>
      </c>
      <c r="D36" s="27">
        <f t="shared" si="1"/>
        <v>6023</v>
      </c>
    </row>
    <row r="37" spans="1:4" ht="14.25" customHeight="1">
      <c r="A37" s="40" t="s">
        <v>19</v>
      </c>
      <c r="B37" s="37">
        <v>683</v>
      </c>
      <c r="C37" s="37">
        <v>864</v>
      </c>
      <c r="D37" s="37">
        <f t="shared" si="1"/>
        <v>1547</v>
      </c>
    </row>
    <row r="38" spans="1:4" ht="14.25" customHeight="1">
      <c r="A38" s="24" t="s">
        <v>20</v>
      </c>
      <c r="B38" s="27">
        <v>1977</v>
      </c>
      <c r="C38" s="27">
        <v>1941</v>
      </c>
      <c r="D38" s="27">
        <f t="shared" si="1"/>
        <v>3918</v>
      </c>
    </row>
    <row r="39" spans="1:4" ht="14.25" customHeight="1">
      <c r="A39" s="40" t="s">
        <v>21</v>
      </c>
      <c r="B39" s="37">
        <v>1174</v>
      </c>
      <c r="C39" s="37">
        <v>1374</v>
      </c>
      <c r="D39" s="37">
        <f t="shared" si="1"/>
        <v>2548</v>
      </c>
    </row>
    <row r="40" spans="1:4" ht="14.25" customHeight="1">
      <c r="A40" s="45" t="s">
        <v>2</v>
      </c>
      <c r="B40" s="46">
        <f>SUM(B25:B39)</f>
        <v>33005</v>
      </c>
      <c r="C40" s="46">
        <f>SUM(C25:C39)</f>
        <v>56889</v>
      </c>
      <c r="D40" s="46">
        <f t="shared" si="1"/>
        <v>89894</v>
      </c>
    </row>
    <row r="41" spans="1:4" ht="14.25" customHeight="1">
      <c r="A41" s="31"/>
      <c r="B41" s="31"/>
      <c r="C41" s="31"/>
      <c r="D41" s="31"/>
    </row>
    <row r="42" spans="1:4" ht="14.25" customHeight="1">
      <c r="A42" s="57" t="s">
        <v>34</v>
      </c>
      <c r="B42" s="57"/>
      <c r="C42" s="57"/>
      <c r="D42" s="57"/>
    </row>
    <row r="43" spans="1:4" ht="14.25" customHeight="1">
      <c r="A43" s="25" t="s">
        <v>6</v>
      </c>
      <c r="B43" s="26" t="s">
        <v>25</v>
      </c>
      <c r="C43" s="26" t="s">
        <v>26</v>
      </c>
      <c r="D43" s="26" t="s">
        <v>2</v>
      </c>
    </row>
    <row r="44" spans="1:4" ht="14.25" customHeight="1">
      <c r="A44" s="40" t="s">
        <v>7</v>
      </c>
      <c r="B44" s="37">
        <v>1221</v>
      </c>
      <c r="C44" s="37">
        <v>3324</v>
      </c>
      <c r="D44" s="37">
        <f>SUM(B44:C44)</f>
        <v>4545</v>
      </c>
    </row>
    <row r="45" spans="1:4" ht="14.25" customHeight="1">
      <c r="A45" s="24" t="s">
        <v>8</v>
      </c>
      <c r="B45" s="27">
        <v>1346</v>
      </c>
      <c r="C45" s="27">
        <v>1601</v>
      </c>
      <c r="D45" s="27">
        <f t="shared" ref="D45:D59" si="2">SUM(B45:C45)</f>
        <v>2947</v>
      </c>
    </row>
    <row r="46" spans="1:4" ht="14.25" customHeight="1">
      <c r="A46" s="40" t="s">
        <v>9</v>
      </c>
      <c r="B46" s="37">
        <v>1001</v>
      </c>
      <c r="C46" s="37">
        <v>1066</v>
      </c>
      <c r="D46" s="37">
        <f t="shared" si="2"/>
        <v>2067</v>
      </c>
    </row>
    <row r="47" spans="1:4" ht="14.25" customHeight="1">
      <c r="A47" s="24" t="s">
        <v>10</v>
      </c>
      <c r="B47" s="24">
        <v>559</v>
      </c>
      <c r="C47" s="27">
        <v>1083</v>
      </c>
      <c r="D47" s="27">
        <f t="shared" si="2"/>
        <v>1642</v>
      </c>
    </row>
    <row r="48" spans="1:4" ht="14.25" customHeight="1">
      <c r="A48" s="40" t="s">
        <v>11</v>
      </c>
      <c r="B48" s="37">
        <v>2774</v>
      </c>
      <c r="C48" s="37">
        <v>2715</v>
      </c>
      <c r="D48" s="37">
        <f t="shared" si="2"/>
        <v>5489</v>
      </c>
    </row>
    <row r="49" spans="1:4" ht="14.25" customHeight="1">
      <c r="A49" s="24" t="s">
        <v>12</v>
      </c>
      <c r="B49" s="27">
        <v>1391</v>
      </c>
      <c r="C49" s="27">
        <v>1497</v>
      </c>
      <c r="D49" s="27">
        <f t="shared" si="2"/>
        <v>2888</v>
      </c>
    </row>
    <row r="50" spans="1:4" ht="14.25" customHeight="1">
      <c r="A50" s="40" t="s">
        <v>13</v>
      </c>
      <c r="B50" s="37">
        <v>2525</v>
      </c>
      <c r="C50" s="37">
        <v>3080</v>
      </c>
      <c r="D50" s="37">
        <f t="shared" si="2"/>
        <v>5605</v>
      </c>
    </row>
    <row r="51" spans="1:4" ht="14.25" customHeight="1">
      <c r="A51" s="24" t="s">
        <v>14</v>
      </c>
      <c r="B51" s="27">
        <v>2421</v>
      </c>
      <c r="C51" s="27">
        <v>5245</v>
      </c>
      <c r="D51" s="27">
        <f t="shared" si="2"/>
        <v>7666</v>
      </c>
    </row>
    <row r="52" spans="1:4" ht="14.25" customHeight="1">
      <c r="A52" s="40" t="s">
        <v>15</v>
      </c>
      <c r="B52" s="37">
        <v>5639</v>
      </c>
      <c r="C52" s="37">
        <v>8841</v>
      </c>
      <c r="D52" s="37">
        <f t="shared" si="2"/>
        <v>14480</v>
      </c>
    </row>
    <row r="53" spans="1:4" ht="14.25" customHeight="1">
      <c r="A53" s="24" t="s">
        <v>16</v>
      </c>
      <c r="B53" s="27">
        <v>6476</v>
      </c>
      <c r="C53" s="27">
        <v>16506</v>
      </c>
      <c r="D53" s="27">
        <f t="shared" si="2"/>
        <v>22982</v>
      </c>
    </row>
    <row r="54" spans="1:4" ht="14.25" customHeight="1">
      <c r="A54" s="40" t="s">
        <v>17</v>
      </c>
      <c r="B54" s="37">
        <v>1898</v>
      </c>
      <c r="C54" s="37">
        <v>3832</v>
      </c>
      <c r="D54" s="37">
        <f t="shared" si="2"/>
        <v>5730</v>
      </c>
    </row>
    <row r="55" spans="1:4" ht="14.25" customHeight="1">
      <c r="A55" s="24" t="s">
        <v>18</v>
      </c>
      <c r="B55" s="27">
        <v>2897</v>
      </c>
      <c r="C55" s="27">
        <v>3271</v>
      </c>
      <c r="D55" s="27">
        <f t="shared" si="2"/>
        <v>6168</v>
      </c>
    </row>
    <row r="56" spans="1:4" ht="14.25" customHeight="1">
      <c r="A56" s="40" t="s">
        <v>19</v>
      </c>
      <c r="B56" s="40">
        <v>685</v>
      </c>
      <c r="C56" s="40">
        <v>889</v>
      </c>
      <c r="D56" s="37">
        <f t="shared" si="2"/>
        <v>1574</v>
      </c>
    </row>
    <row r="57" spans="1:4" ht="14.25" customHeight="1">
      <c r="A57" s="24" t="s">
        <v>20</v>
      </c>
      <c r="B57" s="27">
        <v>2149</v>
      </c>
      <c r="C57" s="27">
        <v>1941</v>
      </c>
      <c r="D57" s="27">
        <f t="shared" si="2"/>
        <v>4090</v>
      </c>
    </row>
    <row r="58" spans="1:4" ht="14.25" customHeight="1">
      <c r="A58" s="40" t="s">
        <v>21</v>
      </c>
      <c r="B58" s="37">
        <v>1213</v>
      </c>
      <c r="C58" s="37">
        <v>1445</v>
      </c>
      <c r="D58" s="37">
        <f t="shared" si="2"/>
        <v>2658</v>
      </c>
    </row>
    <row r="59" spans="1:4" ht="14.25" customHeight="1">
      <c r="A59" s="45" t="s">
        <v>2</v>
      </c>
      <c r="B59" s="46">
        <f>SUM(B44:B58)</f>
        <v>34195</v>
      </c>
      <c r="C59" s="46">
        <f>SUM(C44:C58)</f>
        <v>56336</v>
      </c>
      <c r="D59" s="46">
        <f t="shared" si="2"/>
        <v>90531</v>
      </c>
    </row>
    <row r="60" spans="1:4" ht="14.25" customHeight="1">
      <c r="A60" s="45"/>
      <c r="B60" s="46"/>
      <c r="C60" s="46"/>
      <c r="D60" s="46"/>
    </row>
    <row r="61" spans="1:4" ht="14.25" customHeight="1">
      <c r="A61" s="31" t="s">
        <v>27</v>
      </c>
      <c r="B61" s="31"/>
      <c r="C61" s="31"/>
      <c r="D61" s="31"/>
    </row>
    <row r="62" spans="1:4" ht="14.25" customHeight="1">
      <c r="A62" s="57" t="s">
        <v>36</v>
      </c>
      <c r="B62" s="57"/>
      <c r="C62" s="57"/>
      <c r="D62" s="57"/>
    </row>
    <row r="63" spans="1:4" ht="14.25" customHeight="1">
      <c r="A63" s="25" t="s">
        <v>6</v>
      </c>
      <c r="B63" s="26" t="s">
        <v>25</v>
      </c>
      <c r="C63" s="26" t="s">
        <v>26</v>
      </c>
      <c r="D63" s="26" t="s">
        <v>2</v>
      </c>
    </row>
    <row r="64" spans="1:4" ht="14.25" customHeight="1">
      <c r="A64" s="40" t="s">
        <v>7</v>
      </c>
      <c r="B64" s="37">
        <v>1307</v>
      </c>
      <c r="C64" s="37">
        <v>3423</v>
      </c>
      <c r="D64" s="37">
        <f>SUM(B64:C64)</f>
        <v>4730</v>
      </c>
    </row>
    <row r="65" spans="1:4" ht="14.25" customHeight="1">
      <c r="A65" s="24" t="s">
        <v>8</v>
      </c>
      <c r="B65" s="27">
        <v>1370</v>
      </c>
      <c r="C65" s="27">
        <v>1653</v>
      </c>
      <c r="D65" s="27">
        <f t="shared" ref="D65:D79" si="3">SUM(B65:C65)</f>
        <v>3023</v>
      </c>
    </row>
    <row r="66" spans="1:4" ht="14.25" customHeight="1">
      <c r="A66" s="40" t="s">
        <v>9</v>
      </c>
      <c r="B66" s="37">
        <v>1050</v>
      </c>
      <c r="C66" s="37">
        <v>1110</v>
      </c>
      <c r="D66" s="37">
        <f t="shared" si="3"/>
        <v>2160</v>
      </c>
    </row>
    <row r="67" spans="1:4" ht="14.25" customHeight="1">
      <c r="A67" s="24" t="s">
        <v>10</v>
      </c>
      <c r="B67" s="24">
        <v>588</v>
      </c>
      <c r="C67" s="27">
        <v>1050</v>
      </c>
      <c r="D67" s="27">
        <f t="shared" si="3"/>
        <v>1638</v>
      </c>
    </row>
    <row r="68" spans="1:4" ht="14.25" customHeight="1">
      <c r="A68" s="40" t="s">
        <v>11</v>
      </c>
      <c r="B68" s="37">
        <v>2899</v>
      </c>
      <c r="C68" s="37">
        <v>2819</v>
      </c>
      <c r="D68" s="37">
        <f t="shared" si="3"/>
        <v>5718</v>
      </c>
    </row>
    <row r="69" spans="1:4" ht="14.25" customHeight="1">
      <c r="A69" s="24" t="s">
        <v>12</v>
      </c>
      <c r="B69" s="27">
        <v>1428</v>
      </c>
      <c r="C69" s="27">
        <v>1445</v>
      </c>
      <c r="D69" s="27">
        <f t="shared" si="3"/>
        <v>2873</v>
      </c>
    </row>
    <row r="70" spans="1:4" ht="14.25" customHeight="1">
      <c r="A70" s="40" t="s">
        <v>13</v>
      </c>
      <c r="B70" s="37">
        <v>2620</v>
      </c>
      <c r="C70" s="37">
        <v>2911</v>
      </c>
      <c r="D70" s="37">
        <f t="shared" si="3"/>
        <v>5531</v>
      </c>
    </row>
    <row r="71" spans="1:4" ht="14.25" customHeight="1">
      <c r="A71" s="24" t="s">
        <v>14</v>
      </c>
      <c r="B71" s="27">
        <v>2635</v>
      </c>
      <c r="C71" s="27">
        <v>5237</v>
      </c>
      <c r="D71" s="27">
        <f t="shared" si="3"/>
        <v>7872</v>
      </c>
    </row>
    <row r="72" spans="1:4" ht="14.25" customHeight="1">
      <c r="A72" s="40" t="s">
        <v>15</v>
      </c>
      <c r="B72" s="37">
        <v>6083</v>
      </c>
      <c r="C72" s="37">
        <v>8662</v>
      </c>
      <c r="D72" s="37">
        <f t="shared" si="3"/>
        <v>14745</v>
      </c>
    </row>
    <row r="73" spans="1:4" ht="14.25" customHeight="1">
      <c r="A73" s="24" t="s">
        <v>16</v>
      </c>
      <c r="B73" s="27">
        <v>6644</v>
      </c>
      <c r="C73" s="27">
        <v>15802</v>
      </c>
      <c r="D73" s="27">
        <f t="shared" si="3"/>
        <v>22446</v>
      </c>
    </row>
    <row r="74" spans="1:4" ht="14.25" customHeight="1">
      <c r="A74" s="40" t="s">
        <v>17</v>
      </c>
      <c r="B74" s="37">
        <v>1988</v>
      </c>
      <c r="C74" s="37">
        <v>3672</v>
      </c>
      <c r="D74" s="37">
        <f t="shared" si="3"/>
        <v>5660</v>
      </c>
    </row>
    <row r="75" spans="1:4" ht="14.25" customHeight="1">
      <c r="A75" s="24" t="s">
        <v>18</v>
      </c>
      <c r="B75" s="27">
        <v>3087</v>
      </c>
      <c r="C75" s="27">
        <v>3091</v>
      </c>
      <c r="D75" s="27">
        <f t="shared" si="3"/>
        <v>6178</v>
      </c>
    </row>
    <row r="76" spans="1:4" ht="14.25" customHeight="1">
      <c r="A76" s="40" t="s">
        <v>19</v>
      </c>
      <c r="B76" s="40">
        <v>728</v>
      </c>
      <c r="C76" s="40">
        <v>918</v>
      </c>
      <c r="D76" s="37">
        <f t="shared" si="3"/>
        <v>1646</v>
      </c>
    </row>
    <row r="77" spans="1:4" ht="14.25" customHeight="1">
      <c r="A77" s="24" t="s">
        <v>20</v>
      </c>
      <c r="B77" s="27">
        <v>2412</v>
      </c>
      <c r="C77" s="27">
        <v>1954</v>
      </c>
      <c r="D77" s="27">
        <f t="shared" si="3"/>
        <v>4366</v>
      </c>
    </row>
    <row r="78" spans="1:4" ht="14.25" customHeight="1">
      <c r="A78" s="40" t="s">
        <v>21</v>
      </c>
      <c r="B78" s="37">
        <v>1312</v>
      </c>
      <c r="C78" s="37">
        <v>1532</v>
      </c>
      <c r="D78" s="37">
        <f t="shared" si="3"/>
        <v>2844</v>
      </c>
    </row>
    <row r="79" spans="1:4" ht="14.25" customHeight="1">
      <c r="A79" s="45" t="s">
        <v>2</v>
      </c>
      <c r="B79" s="46">
        <f>SUM(B64:B78)</f>
        <v>36151</v>
      </c>
      <c r="C79" s="46">
        <f>SUM(C64:C78)</f>
        <v>55279</v>
      </c>
      <c r="D79" s="46">
        <f t="shared" si="3"/>
        <v>91430</v>
      </c>
    </row>
    <row r="80" spans="1:4" ht="14.25" customHeight="1">
      <c r="A80" s="31"/>
      <c r="B80" s="31"/>
      <c r="C80" s="31"/>
      <c r="D80" s="31"/>
    </row>
    <row r="81" spans="1:4" ht="14.25" customHeight="1">
      <c r="A81" s="57" t="s">
        <v>35</v>
      </c>
      <c r="B81" s="57"/>
      <c r="C81" s="57"/>
      <c r="D81" s="57"/>
    </row>
    <row r="82" spans="1:4" ht="14.25" customHeight="1">
      <c r="A82" s="25" t="s">
        <v>6</v>
      </c>
      <c r="B82" s="26" t="s">
        <v>25</v>
      </c>
      <c r="C82" s="26" t="s">
        <v>26</v>
      </c>
      <c r="D82" s="26" t="s">
        <v>2</v>
      </c>
    </row>
    <row r="83" spans="1:4" ht="14.25" customHeight="1">
      <c r="A83" s="40" t="s">
        <v>7</v>
      </c>
      <c r="B83" s="37">
        <v>1477</v>
      </c>
      <c r="C83" s="37">
        <v>3388</v>
      </c>
      <c r="D83" s="37">
        <f t="shared" ref="D83:D98" si="4">SUM(B83:C83)</f>
        <v>4865</v>
      </c>
    </row>
    <row r="84" spans="1:4" ht="14.25" customHeight="1">
      <c r="A84" s="24" t="s">
        <v>8</v>
      </c>
      <c r="B84" s="27">
        <v>1379</v>
      </c>
      <c r="C84" s="27">
        <v>1568</v>
      </c>
      <c r="D84" s="27">
        <f t="shared" si="4"/>
        <v>2947</v>
      </c>
    </row>
    <row r="85" spans="1:4" ht="14.25" customHeight="1">
      <c r="A85" s="40" t="s">
        <v>9</v>
      </c>
      <c r="B85" s="37">
        <v>1114</v>
      </c>
      <c r="C85" s="37">
        <v>1252</v>
      </c>
      <c r="D85" s="37">
        <f t="shared" si="4"/>
        <v>2366</v>
      </c>
    </row>
    <row r="86" spans="1:4" ht="14.25" customHeight="1">
      <c r="A86" s="24" t="s">
        <v>10</v>
      </c>
      <c r="B86" s="24">
        <v>573</v>
      </c>
      <c r="C86" s="27">
        <v>1051</v>
      </c>
      <c r="D86" s="27">
        <f t="shared" si="4"/>
        <v>1624</v>
      </c>
    </row>
    <row r="87" spans="1:4" ht="14.25" customHeight="1">
      <c r="A87" s="40" t="s">
        <v>11</v>
      </c>
      <c r="B87" s="37">
        <v>2969</v>
      </c>
      <c r="C87" s="37">
        <v>2665</v>
      </c>
      <c r="D87" s="37">
        <f t="shared" si="4"/>
        <v>5634</v>
      </c>
    </row>
    <row r="88" spans="1:4" ht="14.25" customHeight="1">
      <c r="A88" s="24" t="s">
        <v>12</v>
      </c>
      <c r="B88" s="27">
        <v>1395</v>
      </c>
      <c r="C88" s="27">
        <v>1366</v>
      </c>
      <c r="D88" s="27">
        <f t="shared" si="4"/>
        <v>2761</v>
      </c>
    </row>
    <row r="89" spans="1:4" ht="14.25" customHeight="1">
      <c r="A89" s="40" t="s">
        <v>13</v>
      </c>
      <c r="B89" s="37">
        <v>2567</v>
      </c>
      <c r="C89" s="37">
        <v>2804</v>
      </c>
      <c r="D89" s="37">
        <f t="shared" si="4"/>
        <v>5371</v>
      </c>
    </row>
    <row r="90" spans="1:4" ht="14.25" customHeight="1">
      <c r="A90" s="24" t="s">
        <v>14</v>
      </c>
      <c r="B90" s="27">
        <v>2605</v>
      </c>
      <c r="C90" s="27">
        <v>5778</v>
      </c>
      <c r="D90" s="27">
        <f t="shared" si="4"/>
        <v>8383</v>
      </c>
    </row>
    <row r="91" spans="1:4" ht="14.25" customHeight="1">
      <c r="A91" s="40" t="s">
        <v>15</v>
      </c>
      <c r="B91" s="37">
        <v>6229</v>
      </c>
      <c r="C91" s="37">
        <v>8585</v>
      </c>
      <c r="D91" s="37">
        <f t="shared" si="4"/>
        <v>14814</v>
      </c>
    </row>
    <row r="92" spans="1:4" ht="14.25" customHeight="1">
      <c r="A92" s="24" t="s">
        <v>16</v>
      </c>
      <c r="B92" s="27">
        <v>6931</v>
      </c>
      <c r="C92" s="27">
        <v>15367</v>
      </c>
      <c r="D92" s="27">
        <f t="shared" si="4"/>
        <v>22298</v>
      </c>
    </row>
    <row r="93" spans="1:4" ht="14.25" customHeight="1">
      <c r="A93" s="40" t="s">
        <v>17</v>
      </c>
      <c r="B93" s="37">
        <v>2292</v>
      </c>
      <c r="C93" s="37">
        <v>3860</v>
      </c>
      <c r="D93" s="37">
        <f t="shared" si="4"/>
        <v>6152</v>
      </c>
    </row>
    <row r="94" spans="1:4" ht="14.25" customHeight="1">
      <c r="A94" s="24" t="s">
        <v>18</v>
      </c>
      <c r="B94" s="27">
        <v>3337</v>
      </c>
      <c r="C94" s="27">
        <v>3225</v>
      </c>
      <c r="D94" s="27">
        <f t="shared" si="4"/>
        <v>6562</v>
      </c>
    </row>
    <row r="95" spans="1:4" ht="14.25" customHeight="1">
      <c r="A95" s="40" t="s">
        <v>19</v>
      </c>
      <c r="B95" s="40">
        <v>793</v>
      </c>
      <c r="C95" s="40">
        <v>863</v>
      </c>
      <c r="D95" s="37">
        <f t="shared" si="4"/>
        <v>1656</v>
      </c>
    </row>
    <row r="96" spans="1:4" ht="14.25" customHeight="1">
      <c r="A96" s="24" t="s">
        <v>20</v>
      </c>
      <c r="B96" s="27">
        <v>2639</v>
      </c>
      <c r="C96" s="27">
        <v>2134</v>
      </c>
      <c r="D96" s="27">
        <f t="shared" si="4"/>
        <v>4773</v>
      </c>
    </row>
    <row r="97" spans="1:4" ht="14.25" customHeight="1">
      <c r="A97" s="40" t="s">
        <v>21</v>
      </c>
      <c r="B97" s="37">
        <v>1280</v>
      </c>
      <c r="C97" s="37">
        <v>1588</v>
      </c>
      <c r="D97" s="37">
        <f t="shared" si="4"/>
        <v>2868</v>
      </c>
    </row>
    <row r="98" spans="1:4" ht="14.25" customHeight="1">
      <c r="A98" s="45" t="s">
        <v>2</v>
      </c>
      <c r="B98" s="46">
        <f>SUM(B83:B97)</f>
        <v>37580</v>
      </c>
      <c r="C98" s="46">
        <f>SUM(C83:C97)</f>
        <v>55494</v>
      </c>
      <c r="D98" s="46">
        <f t="shared" si="4"/>
        <v>93074</v>
      </c>
    </row>
    <row r="99" spans="1:4" ht="14.25" customHeight="1">
      <c r="A99" s="24"/>
      <c r="B99" s="27"/>
      <c r="C99" s="27"/>
      <c r="D99" s="27"/>
    </row>
    <row r="100" spans="1:4">
      <c r="A100" s="24"/>
      <c r="B100" s="27"/>
      <c r="C100" s="27"/>
      <c r="D100" s="27"/>
    </row>
  </sheetData>
  <mergeCells count="5">
    <mergeCell ref="A3:D3"/>
    <mergeCell ref="A23:D23"/>
    <mergeCell ref="A42:D42"/>
    <mergeCell ref="A62:D62"/>
    <mergeCell ref="A81:D81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zoomScaleNormal="100" workbookViewId="0">
      <selection activeCell="M10" sqref="M10"/>
    </sheetView>
  </sheetViews>
  <sheetFormatPr defaultColWidth="9.140625" defaultRowHeight="12"/>
  <cols>
    <col min="1" max="1" width="11.5703125" style="3" customWidth="1"/>
    <col min="2" max="2" width="12" style="3" customWidth="1"/>
    <col min="3" max="4" width="11.5703125" style="3" customWidth="1"/>
    <col min="5" max="7" width="11.5703125" style="2" customWidth="1"/>
    <col min="8" max="16384" width="9.140625" style="2"/>
  </cols>
  <sheetData>
    <row r="1" spans="1:8" ht="14.25">
      <c r="A1" s="31" t="s">
        <v>28</v>
      </c>
      <c r="B1" s="31"/>
      <c r="C1" s="31"/>
      <c r="D1" s="31"/>
      <c r="E1" s="31"/>
      <c r="F1" s="31"/>
    </row>
    <row r="2" spans="1:8">
      <c r="A2" s="58" t="s">
        <v>47</v>
      </c>
      <c r="B2" s="58"/>
      <c r="C2" s="58"/>
      <c r="D2" s="58"/>
      <c r="E2" s="58"/>
      <c r="F2" s="58"/>
    </row>
    <row r="3" spans="1:8" ht="24" customHeight="1">
      <c r="A3" s="60" t="s">
        <v>6</v>
      </c>
      <c r="B3" s="59" t="s">
        <v>29</v>
      </c>
      <c r="C3" s="59"/>
      <c r="D3" s="59" t="s">
        <v>31</v>
      </c>
      <c r="E3" s="59" t="s">
        <v>37</v>
      </c>
      <c r="F3" s="59" t="s">
        <v>38</v>
      </c>
      <c r="G3" s="59" t="s">
        <v>39</v>
      </c>
      <c r="H3" s="59" t="s">
        <v>2</v>
      </c>
    </row>
    <row r="4" spans="1:8" ht="48">
      <c r="A4" s="60"/>
      <c r="B4" s="48" t="s">
        <v>48</v>
      </c>
      <c r="C4" s="48" t="s">
        <v>46</v>
      </c>
      <c r="D4" s="59"/>
      <c r="E4" s="59"/>
      <c r="F4" s="59"/>
      <c r="G4" s="59"/>
      <c r="H4" s="59"/>
    </row>
    <row r="5" spans="1:8">
      <c r="A5" s="38" t="s">
        <v>7</v>
      </c>
      <c r="B5" s="41">
        <v>994</v>
      </c>
      <c r="C5" s="41">
        <v>21</v>
      </c>
      <c r="D5" s="41">
        <v>1016</v>
      </c>
      <c r="E5" s="41">
        <v>2</v>
      </c>
      <c r="F5" s="41">
        <v>2377</v>
      </c>
      <c r="G5" s="41">
        <v>0</v>
      </c>
      <c r="H5" s="41">
        <f>SUM(B5:G5)</f>
        <v>4410</v>
      </c>
    </row>
    <row r="6" spans="1:8">
      <c r="A6" s="2" t="s">
        <v>8</v>
      </c>
      <c r="B6" s="23">
        <v>995</v>
      </c>
      <c r="C6" s="23">
        <v>72</v>
      </c>
      <c r="D6" s="23">
        <v>677</v>
      </c>
      <c r="E6" s="23">
        <v>0</v>
      </c>
      <c r="F6" s="23">
        <v>1147</v>
      </c>
      <c r="G6" s="23">
        <v>3</v>
      </c>
      <c r="H6" s="23">
        <f>SUM(B6:G6)</f>
        <v>2894</v>
      </c>
    </row>
    <row r="7" spans="1:8">
      <c r="A7" s="38" t="s">
        <v>9</v>
      </c>
      <c r="B7" s="41">
        <v>492</v>
      </c>
      <c r="C7" s="41">
        <v>0</v>
      </c>
      <c r="D7" s="41">
        <v>639</v>
      </c>
      <c r="E7" s="41">
        <v>0</v>
      </c>
      <c r="F7" s="41">
        <v>935</v>
      </c>
      <c r="G7" s="41">
        <v>3</v>
      </c>
      <c r="H7" s="41">
        <f>SUM(B7:G7)</f>
        <v>2069</v>
      </c>
    </row>
    <row r="8" spans="1:8">
      <c r="A8" s="2" t="s">
        <v>10</v>
      </c>
      <c r="B8" s="23">
        <v>239</v>
      </c>
      <c r="C8" s="23">
        <v>0</v>
      </c>
      <c r="D8" s="23">
        <v>552</v>
      </c>
      <c r="E8" s="23">
        <v>0</v>
      </c>
      <c r="F8" s="23">
        <v>982</v>
      </c>
      <c r="G8" s="23">
        <v>0</v>
      </c>
      <c r="H8" s="23">
        <f>SUM(B8:G8)</f>
        <v>1773</v>
      </c>
    </row>
    <row r="9" spans="1:8">
      <c r="A9" s="38" t="s">
        <v>11</v>
      </c>
      <c r="B9" s="41">
        <v>1579</v>
      </c>
      <c r="C9" s="41">
        <v>0</v>
      </c>
      <c r="D9" s="41">
        <v>856</v>
      </c>
      <c r="E9" s="41">
        <v>2</v>
      </c>
      <c r="F9" s="41">
        <v>2559</v>
      </c>
      <c r="G9" s="41">
        <v>2</v>
      </c>
      <c r="H9" s="41">
        <f>SUM(B9:G9)</f>
        <v>4998</v>
      </c>
    </row>
    <row r="10" spans="1:8">
      <c r="A10" s="2" t="s">
        <v>12</v>
      </c>
      <c r="B10" s="23">
        <v>1017</v>
      </c>
      <c r="C10" s="23">
        <v>0</v>
      </c>
      <c r="D10" s="23">
        <v>447</v>
      </c>
      <c r="E10" s="23">
        <v>0</v>
      </c>
      <c r="F10" s="23">
        <v>1244</v>
      </c>
      <c r="G10" s="23">
        <v>0</v>
      </c>
      <c r="H10" s="23">
        <f>SUM(B10:G10)</f>
        <v>2708</v>
      </c>
    </row>
    <row r="11" spans="1:8">
      <c r="A11" s="38" t="s">
        <v>13</v>
      </c>
      <c r="B11" s="41">
        <v>1705</v>
      </c>
      <c r="C11" s="41">
        <v>6</v>
      </c>
      <c r="D11" s="41">
        <v>1299</v>
      </c>
      <c r="E11" s="41">
        <v>0</v>
      </c>
      <c r="F11" s="41">
        <v>2102</v>
      </c>
      <c r="G11" s="41">
        <v>0</v>
      </c>
      <c r="H11" s="41">
        <f>SUM(B11:G11)</f>
        <v>5112</v>
      </c>
    </row>
    <row r="12" spans="1:8">
      <c r="A12" s="2" t="s">
        <v>14</v>
      </c>
      <c r="B12" s="23">
        <v>4460</v>
      </c>
      <c r="C12" s="23">
        <v>0</v>
      </c>
      <c r="D12" s="23">
        <v>2109</v>
      </c>
      <c r="E12" s="23">
        <v>0</v>
      </c>
      <c r="F12" s="23">
        <v>1432</v>
      </c>
      <c r="G12" s="23">
        <v>1</v>
      </c>
      <c r="H12" s="23">
        <f>SUM(B12:G12)</f>
        <v>8002</v>
      </c>
    </row>
    <row r="13" spans="1:8">
      <c r="A13" s="38" t="s">
        <v>15</v>
      </c>
      <c r="B13" s="41">
        <v>3755</v>
      </c>
      <c r="C13" s="41">
        <v>0</v>
      </c>
      <c r="D13" s="41">
        <v>5185</v>
      </c>
      <c r="E13" s="41">
        <v>0</v>
      </c>
      <c r="F13" s="41">
        <v>5242</v>
      </c>
      <c r="G13" s="41">
        <v>0</v>
      </c>
      <c r="H13" s="41">
        <f>SUM(B13:G13)</f>
        <v>14182</v>
      </c>
    </row>
    <row r="14" spans="1:8">
      <c r="A14" s="2" t="s">
        <v>16</v>
      </c>
      <c r="B14" s="23">
        <v>15874</v>
      </c>
      <c r="C14" s="23">
        <v>115</v>
      </c>
      <c r="D14" s="23">
        <v>5698</v>
      </c>
      <c r="E14" s="23">
        <v>1571</v>
      </c>
      <c r="F14" s="23">
        <v>0</v>
      </c>
      <c r="G14" s="23">
        <v>0</v>
      </c>
      <c r="H14" s="23">
        <f>SUM(B14:G14)</f>
        <v>23258</v>
      </c>
    </row>
    <row r="15" spans="1:8">
      <c r="A15" s="38" t="s">
        <v>17</v>
      </c>
      <c r="B15" s="41">
        <v>1172</v>
      </c>
      <c r="C15" s="41">
        <v>0</v>
      </c>
      <c r="D15" s="41">
        <v>1787</v>
      </c>
      <c r="E15" s="41">
        <v>7</v>
      </c>
      <c r="F15" s="41">
        <v>3010</v>
      </c>
      <c r="G15" s="41">
        <v>0</v>
      </c>
      <c r="H15" s="41">
        <f>SUM(B15:G15)</f>
        <v>5976</v>
      </c>
    </row>
    <row r="16" spans="1:8">
      <c r="A16" s="2" t="s">
        <v>18</v>
      </c>
      <c r="B16" s="23">
        <v>1905</v>
      </c>
      <c r="C16" s="23">
        <v>0</v>
      </c>
      <c r="D16" s="23">
        <v>1656</v>
      </c>
      <c r="E16" s="23">
        <v>106</v>
      </c>
      <c r="F16" s="23">
        <v>1655</v>
      </c>
      <c r="G16" s="23">
        <v>0</v>
      </c>
      <c r="H16" s="23">
        <f>SUM(B16:G16)</f>
        <v>5322</v>
      </c>
    </row>
    <row r="17" spans="1:8">
      <c r="A17" s="38" t="s">
        <v>19</v>
      </c>
      <c r="B17" s="41">
        <v>453</v>
      </c>
      <c r="C17" s="41">
        <v>0</v>
      </c>
      <c r="D17" s="41">
        <v>452</v>
      </c>
      <c r="E17" s="41">
        <v>1</v>
      </c>
      <c r="F17" s="41">
        <v>675</v>
      </c>
      <c r="G17" s="41">
        <v>0</v>
      </c>
      <c r="H17" s="41">
        <f>SUM(B17:G17)</f>
        <v>1581</v>
      </c>
    </row>
    <row r="18" spans="1:8">
      <c r="A18" s="2" t="s">
        <v>20</v>
      </c>
      <c r="B18" s="23">
        <v>822</v>
      </c>
      <c r="C18" s="23">
        <v>35</v>
      </c>
      <c r="D18" s="23">
        <v>1143</v>
      </c>
      <c r="E18" s="23">
        <v>0</v>
      </c>
      <c r="F18" s="23">
        <v>1612</v>
      </c>
      <c r="G18" s="23">
        <v>0</v>
      </c>
      <c r="H18" s="23">
        <f>SUM(B18:G18)</f>
        <v>3612</v>
      </c>
    </row>
    <row r="19" spans="1:8">
      <c r="A19" s="38" t="s">
        <v>21</v>
      </c>
      <c r="B19" s="41">
        <v>755</v>
      </c>
      <c r="C19" s="41">
        <v>0</v>
      </c>
      <c r="D19" s="41">
        <v>579</v>
      </c>
      <c r="E19" s="41">
        <v>0</v>
      </c>
      <c r="F19" s="41">
        <v>1144</v>
      </c>
      <c r="G19" s="41">
        <v>0</v>
      </c>
      <c r="H19" s="41">
        <f>SUM(B19:G19)</f>
        <v>2478</v>
      </c>
    </row>
    <row r="20" spans="1:8">
      <c r="A20" s="49" t="s">
        <v>2</v>
      </c>
      <c r="B20" s="50">
        <f>SUM(B5:B19)</f>
        <v>36217</v>
      </c>
      <c r="C20" s="50">
        <f>SUM(C5:C19)</f>
        <v>249</v>
      </c>
      <c r="D20" s="50">
        <f>SUM(D5:D19)</f>
        <v>24095</v>
      </c>
      <c r="E20" s="50">
        <f>SUM(E5:E19)</f>
        <v>1689</v>
      </c>
      <c r="F20" s="50">
        <f>SUM(F5:F19)</f>
        <v>26116</v>
      </c>
      <c r="G20" s="51">
        <f>SUM(G5:G19)</f>
        <v>9</v>
      </c>
      <c r="H20" s="51">
        <f>SUM(H5:H19)</f>
        <v>88375</v>
      </c>
    </row>
    <row r="21" spans="1:8" ht="14.25">
      <c r="A21" s="31"/>
      <c r="B21" s="31"/>
      <c r="C21" s="31"/>
      <c r="D21" s="31"/>
      <c r="E21" s="31"/>
      <c r="F21" s="31"/>
    </row>
    <row r="22" spans="1:8">
      <c r="A22" s="58" t="s">
        <v>40</v>
      </c>
      <c r="B22" s="58"/>
      <c r="C22" s="58"/>
      <c r="D22" s="58"/>
      <c r="E22" s="58"/>
      <c r="F22" s="58"/>
    </row>
    <row r="23" spans="1:8" ht="24">
      <c r="A23" s="47" t="s">
        <v>6</v>
      </c>
      <c r="B23" s="48" t="s">
        <v>29</v>
      </c>
      <c r="C23" s="48" t="s">
        <v>31</v>
      </c>
      <c r="D23" s="48" t="s">
        <v>37</v>
      </c>
      <c r="E23" s="48" t="s">
        <v>38</v>
      </c>
      <c r="F23" s="48" t="s">
        <v>39</v>
      </c>
      <c r="G23" s="48" t="s">
        <v>2</v>
      </c>
    </row>
    <row r="24" spans="1:8">
      <c r="A24" s="38" t="s">
        <v>7</v>
      </c>
      <c r="B24" s="41">
        <v>1022</v>
      </c>
      <c r="C24" s="41">
        <v>1039</v>
      </c>
      <c r="D24" s="41">
        <v>3</v>
      </c>
      <c r="E24" s="41">
        <v>2354</v>
      </c>
      <c r="F24" s="41">
        <v>0</v>
      </c>
      <c r="G24" s="41">
        <f>SUM(B24:F24)</f>
        <v>4418</v>
      </c>
    </row>
    <row r="25" spans="1:8">
      <c r="A25" s="2" t="s">
        <v>8</v>
      </c>
      <c r="B25" s="23">
        <v>1134</v>
      </c>
      <c r="C25" s="23">
        <v>631</v>
      </c>
      <c r="D25" s="23">
        <v>0</v>
      </c>
      <c r="E25" s="23">
        <v>1230</v>
      </c>
      <c r="F25" s="23">
        <v>0</v>
      </c>
      <c r="G25" s="23">
        <f t="shared" ref="G25:G39" si="0">SUM(B25:F25)</f>
        <v>2995</v>
      </c>
    </row>
    <row r="26" spans="1:8">
      <c r="A26" s="38" t="s">
        <v>9</v>
      </c>
      <c r="B26" s="41">
        <v>502</v>
      </c>
      <c r="C26" s="41">
        <v>673</v>
      </c>
      <c r="D26" s="41">
        <v>0</v>
      </c>
      <c r="E26" s="41">
        <v>940</v>
      </c>
      <c r="F26" s="41">
        <v>5</v>
      </c>
      <c r="G26" s="41">
        <f t="shared" si="0"/>
        <v>2120</v>
      </c>
    </row>
    <row r="27" spans="1:8">
      <c r="A27" s="2" t="s">
        <v>10</v>
      </c>
      <c r="B27" s="23">
        <v>240</v>
      </c>
      <c r="C27" s="23">
        <v>513</v>
      </c>
      <c r="D27" s="23">
        <v>0</v>
      </c>
      <c r="E27" s="23">
        <v>994</v>
      </c>
      <c r="F27" s="23">
        <v>0</v>
      </c>
      <c r="G27" s="23">
        <f t="shared" si="0"/>
        <v>1747</v>
      </c>
    </row>
    <row r="28" spans="1:8">
      <c r="A28" s="38" t="s">
        <v>11</v>
      </c>
      <c r="B28" s="41">
        <v>3900</v>
      </c>
      <c r="C28" s="41">
        <v>1347</v>
      </c>
      <c r="D28" s="41">
        <v>7</v>
      </c>
      <c r="E28" s="41">
        <v>96</v>
      </c>
      <c r="F28" s="41">
        <v>0</v>
      </c>
      <c r="G28" s="41">
        <f t="shared" si="0"/>
        <v>5350</v>
      </c>
    </row>
    <row r="29" spans="1:8">
      <c r="A29" s="2" t="s">
        <v>12</v>
      </c>
      <c r="B29" s="23">
        <v>1078</v>
      </c>
      <c r="C29" s="23">
        <v>475</v>
      </c>
      <c r="D29" s="23">
        <v>0</v>
      </c>
      <c r="E29" s="23">
        <v>1201</v>
      </c>
      <c r="F29" s="23">
        <v>0</v>
      </c>
      <c r="G29" s="23">
        <f t="shared" si="0"/>
        <v>2754</v>
      </c>
    </row>
    <row r="30" spans="1:8">
      <c r="A30" s="38" t="s">
        <v>13</v>
      </c>
      <c r="B30" s="41">
        <v>1826</v>
      </c>
      <c r="C30" s="41">
        <v>1397</v>
      </c>
      <c r="D30" s="41">
        <v>0</v>
      </c>
      <c r="E30" s="41">
        <v>2011</v>
      </c>
      <c r="F30" s="41">
        <v>0</v>
      </c>
      <c r="G30" s="41">
        <f t="shared" si="0"/>
        <v>5234</v>
      </c>
    </row>
    <row r="31" spans="1:8">
      <c r="A31" s="2" t="s">
        <v>14</v>
      </c>
      <c r="B31" s="23">
        <v>4356</v>
      </c>
      <c r="C31" s="23">
        <v>2196</v>
      </c>
      <c r="D31" s="23">
        <v>0</v>
      </c>
      <c r="E31" s="23">
        <v>1219</v>
      </c>
      <c r="F31" s="23">
        <v>0</v>
      </c>
      <c r="G31" s="23">
        <f t="shared" si="0"/>
        <v>7771</v>
      </c>
    </row>
    <row r="32" spans="1:8">
      <c r="A32" s="38" t="s">
        <v>15</v>
      </c>
      <c r="B32" s="41">
        <v>3904</v>
      </c>
      <c r="C32" s="41">
        <v>5307</v>
      </c>
      <c r="D32" s="41">
        <v>0</v>
      </c>
      <c r="E32" s="41">
        <v>5111</v>
      </c>
      <c r="F32" s="41">
        <v>0</v>
      </c>
      <c r="G32" s="41">
        <f t="shared" si="0"/>
        <v>14322</v>
      </c>
    </row>
    <row r="33" spans="1:7">
      <c r="A33" s="2" t="s">
        <v>16</v>
      </c>
      <c r="B33" s="23">
        <v>6431</v>
      </c>
      <c r="C33" s="23">
        <v>5075</v>
      </c>
      <c r="D33" s="23">
        <v>1616</v>
      </c>
      <c r="E33" s="23">
        <v>10352</v>
      </c>
      <c r="F33" s="23">
        <v>0</v>
      </c>
      <c r="G33" s="23">
        <f t="shared" si="0"/>
        <v>23474</v>
      </c>
    </row>
    <row r="34" spans="1:7">
      <c r="A34" s="38" t="s">
        <v>17</v>
      </c>
      <c r="B34" s="41">
        <v>1130</v>
      </c>
      <c r="C34" s="41">
        <v>1674</v>
      </c>
      <c r="D34" s="41">
        <v>16</v>
      </c>
      <c r="E34" s="41">
        <v>2853</v>
      </c>
      <c r="F34" s="41">
        <v>0</v>
      </c>
      <c r="G34" s="41">
        <f t="shared" si="0"/>
        <v>5673</v>
      </c>
    </row>
    <row r="35" spans="1:7">
      <c r="A35" s="2" t="s">
        <v>18</v>
      </c>
      <c r="B35" s="23">
        <v>2014</v>
      </c>
      <c r="C35" s="23">
        <v>1738</v>
      </c>
      <c r="D35" s="23">
        <v>113</v>
      </c>
      <c r="E35" s="23">
        <v>2158</v>
      </c>
      <c r="F35" s="23">
        <v>0</v>
      </c>
      <c r="G35" s="23">
        <f t="shared" si="0"/>
        <v>6023</v>
      </c>
    </row>
    <row r="36" spans="1:7">
      <c r="A36" s="38" t="s">
        <v>19</v>
      </c>
      <c r="B36" s="41">
        <v>475</v>
      </c>
      <c r="C36" s="41">
        <v>415</v>
      </c>
      <c r="D36" s="41">
        <v>2</v>
      </c>
      <c r="E36" s="41">
        <v>655</v>
      </c>
      <c r="F36" s="41">
        <v>0</v>
      </c>
      <c r="G36" s="41">
        <f t="shared" si="0"/>
        <v>1547</v>
      </c>
    </row>
    <row r="37" spans="1:7">
      <c r="A37" s="2" t="s">
        <v>20</v>
      </c>
      <c r="B37" s="23">
        <v>895</v>
      </c>
      <c r="C37" s="23">
        <v>1741</v>
      </c>
      <c r="D37" s="23">
        <v>0</v>
      </c>
      <c r="E37" s="23">
        <v>1282</v>
      </c>
      <c r="F37" s="23">
        <v>0</v>
      </c>
      <c r="G37" s="23">
        <f t="shared" si="0"/>
        <v>3918</v>
      </c>
    </row>
    <row r="38" spans="1:7">
      <c r="A38" s="38" t="s">
        <v>21</v>
      </c>
      <c r="B38" s="41">
        <v>658</v>
      </c>
      <c r="C38" s="41">
        <v>588</v>
      </c>
      <c r="D38" s="41">
        <v>0</v>
      </c>
      <c r="E38" s="41">
        <v>1302</v>
      </c>
      <c r="F38" s="41">
        <v>0</v>
      </c>
      <c r="G38" s="41">
        <f t="shared" si="0"/>
        <v>2548</v>
      </c>
    </row>
    <row r="39" spans="1:7">
      <c r="A39" s="49" t="s">
        <v>2</v>
      </c>
      <c r="B39" s="50">
        <f>SUM(B24:B38)</f>
        <v>29565</v>
      </c>
      <c r="C39" s="50">
        <f>SUM(C24:C38)</f>
        <v>24809</v>
      </c>
      <c r="D39" s="50">
        <f>SUM(D24:D38)</f>
        <v>1757</v>
      </c>
      <c r="E39" s="50">
        <f>SUM(E24:E38)</f>
        <v>33758</v>
      </c>
      <c r="F39" s="50">
        <f>SUM(F24:F38)</f>
        <v>5</v>
      </c>
      <c r="G39" s="51">
        <f t="shared" si="0"/>
        <v>89894</v>
      </c>
    </row>
    <row r="40" spans="1:7" ht="14.25">
      <c r="A40" s="31"/>
      <c r="B40" s="31"/>
      <c r="C40" s="31"/>
      <c r="D40" s="31"/>
      <c r="E40" s="31"/>
      <c r="F40" s="31"/>
    </row>
    <row r="41" spans="1:7">
      <c r="A41" s="58" t="s">
        <v>34</v>
      </c>
      <c r="B41" s="58"/>
      <c r="C41" s="58"/>
      <c r="D41" s="58"/>
      <c r="E41" s="58"/>
      <c r="F41" s="58"/>
    </row>
    <row r="42" spans="1:7" ht="21.75" customHeight="1">
      <c r="A42" s="47" t="s">
        <v>6</v>
      </c>
      <c r="B42" s="48" t="s">
        <v>29</v>
      </c>
      <c r="C42" s="48" t="s">
        <v>31</v>
      </c>
      <c r="D42" s="48" t="s">
        <v>37</v>
      </c>
      <c r="E42" s="48" t="s">
        <v>38</v>
      </c>
      <c r="F42" s="48" t="s">
        <v>39</v>
      </c>
      <c r="G42" s="48" t="s">
        <v>2</v>
      </c>
    </row>
    <row r="43" spans="1:7">
      <c r="A43" s="38" t="s">
        <v>7</v>
      </c>
      <c r="B43" s="41">
        <v>1082</v>
      </c>
      <c r="C43" s="41">
        <v>1131</v>
      </c>
      <c r="D43" s="41">
        <v>1</v>
      </c>
      <c r="E43" s="41">
        <v>2331</v>
      </c>
      <c r="F43" s="41">
        <v>0</v>
      </c>
      <c r="G43" s="41">
        <f>SUM(B43:F43)</f>
        <v>4545</v>
      </c>
    </row>
    <row r="44" spans="1:7">
      <c r="A44" s="2" t="s">
        <v>8</v>
      </c>
      <c r="B44" s="23">
        <v>1126</v>
      </c>
      <c r="C44" s="23">
        <v>553</v>
      </c>
      <c r="D44" s="23">
        <v>1</v>
      </c>
      <c r="E44" s="23">
        <v>1267</v>
      </c>
      <c r="F44" s="23">
        <v>0</v>
      </c>
      <c r="G44" s="23">
        <f t="shared" ref="G44:G58" si="1">SUM(B44:F44)</f>
        <v>2947</v>
      </c>
    </row>
    <row r="45" spans="1:7">
      <c r="A45" s="38" t="s">
        <v>9</v>
      </c>
      <c r="B45" s="41">
        <v>505</v>
      </c>
      <c r="C45" s="41">
        <v>695</v>
      </c>
      <c r="D45" s="41">
        <v>0</v>
      </c>
      <c r="E45" s="41">
        <v>860</v>
      </c>
      <c r="F45" s="41">
        <v>7</v>
      </c>
      <c r="G45" s="41">
        <f t="shared" si="1"/>
        <v>2067</v>
      </c>
    </row>
    <row r="46" spans="1:7">
      <c r="A46" s="2" t="s">
        <v>10</v>
      </c>
      <c r="B46" s="23">
        <v>258</v>
      </c>
      <c r="C46" s="23">
        <v>505</v>
      </c>
      <c r="D46" s="23">
        <v>0</v>
      </c>
      <c r="E46" s="23">
        <v>879</v>
      </c>
      <c r="F46" s="23">
        <v>0</v>
      </c>
      <c r="G46" s="23">
        <f t="shared" si="1"/>
        <v>1642</v>
      </c>
    </row>
    <row r="47" spans="1:7">
      <c r="A47" s="38" t="s">
        <v>11</v>
      </c>
      <c r="B47" s="41">
        <v>1794</v>
      </c>
      <c r="C47" s="41">
        <v>1405</v>
      </c>
      <c r="D47" s="41">
        <v>4</v>
      </c>
      <c r="E47" s="41">
        <v>2285</v>
      </c>
      <c r="F47" s="41">
        <v>1</v>
      </c>
      <c r="G47" s="41">
        <f t="shared" si="1"/>
        <v>5489</v>
      </c>
    </row>
    <row r="48" spans="1:7">
      <c r="A48" s="2" t="s">
        <v>12</v>
      </c>
      <c r="B48" s="23">
        <v>1160</v>
      </c>
      <c r="C48" s="23">
        <v>510</v>
      </c>
      <c r="D48" s="23">
        <v>1</v>
      </c>
      <c r="E48" s="23">
        <v>1217</v>
      </c>
      <c r="F48" s="23">
        <v>0</v>
      </c>
      <c r="G48" s="23">
        <f t="shared" si="1"/>
        <v>2888</v>
      </c>
    </row>
    <row r="49" spans="1:7">
      <c r="A49" s="38" t="s">
        <v>13</v>
      </c>
      <c r="B49" s="41">
        <v>1948</v>
      </c>
      <c r="C49" s="41">
        <v>1556</v>
      </c>
      <c r="D49" s="41">
        <v>0</v>
      </c>
      <c r="E49" s="41">
        <v>2101</v>
      </c>
      <c r="F49" s="41">
        <v>0</v>
      </c>
      <c r="G49" s="41">
        <f t="shared" si="1"/>
        <v>5605</v>
      </c>
    </row>
    <row r="50" spans="1:7">
      <c r="A50" s="2" t="s">
        <v>14</v>
      </c>
      <c r="B50" s="23">
        <v>4234</v>
      </c>
      <c r="C50" s="23">
        <v>2347</v>
      </c>
      <c r="D50" s="23">
        <v>0</v>
      </c>
      <c r="E50" s="23">
        <v>1085</v>
      </c>
      <c r="F50" s="23">
        <v>0</v>
      </c>
      <c r="G50" s="23">
        <f t="shared" si="1"/>
        <v>7666</v>
      </c>
    </row>
    <row r="51" spans="1:7">
      <c r="A51" s="38" t="s">
        <v>15</v>
      </c>
      <c r="B51" s="41">
        <v>3988</v>
      </c>
      <c r="C51" s="41">
        <v>5393</v>
      </c>
      <c r="D51" s="41">
        <v>0</v>
      </c>
      <c r="E51" s="41">
        <v>5099</v>
      </c>
      <c r="F51" s="41">
        <v>0</v>
      </c>
      <c r="G51" s="41">
        <f t="shared" si="1"/>
        <v>14480</v>
      </c>
    </row>
    <row r="52" spans="1:7">
      <c r="A52" s="2" t="s">
        <v>16</v>
      </c>
      <c r="B52" s="23">
        <v>6372</v>
      </c>
      <c r="C52" s="23">
        <v>5308</v>
      </c>
      <c r="D52" s="23">
        <v>1645</v>
      </c>
      <c r="E52" s="23">
        <v>9544</v>
      </c>
      <c r="F52" s="23">
        <v>113</v>
      </c>
      <c r="G52" s="23">
        <f t="shared" si="1"/>
        <v>22982</v>
      </c>
    </row>
    <row r="53" spans="1:7">
      <c r="A53" s="38" t="s">
        <v>17</v>
      </c>
      <c r="B53" s="41">
        <v>1387</v>
      </c>
      <c r="C53" s="41">
        <v>1787</v>
      </c>
      <c r="D53" s="41">
        <v>9</v>
      </c>
      <c r="E53" s="41">
        <v>2547</v>
      </c>
      <c r="F53" s="41">
        <v>0</v>
      </c>
      <c r="G53" s="41">
        <f t="shared" si="1"/>
        <v>5730</v>
      </c>
    </row>
    <row r="54" spans="1:7">
      <c r="A54" s="2" t="s">
        <v>18</v>
      </c>
      <c r="B54" s="23">
        <v>2181</v>
      </c>
      <c r="C54" s="23">
        <v>1847</v>
      </c>
      <c r="D54" s="23">
        <v>79</v>
      </c>
      <c r="E54" s="23">
        <v>2061</v>
      </c>
      <c r="F54" s="23">
        <v>0</v>
      </c>
      <c r="G54" s="23">
        <f t="shared" si="1"/>
        <v>6168</v>
      </c>
    </row>
    <row r="55" spans="1:7">
      <c r="A55" s="38" t="s">
        <v>19</v>
      </c>
      <c r="B55" s="41">
        <v>581</v>
      </c>
      <c r="C55" s="41">
        <v>441</v>
      </c>
      <c r="D55" s="41">
        <v>0</v>
      </c>
      <c r="E55" s="41">
        <v>552</v>
      </c>
      <c r="F55" s="41">
        <v>0</v>
      </c>
      <c r="G55" s="41">
        <f t="shared" si="1"/>
        <v>1574</v>
      </c>
    </row>
    <row r="56" spans="1:7">
      <c r="A56" s="2" t="s">
        <v>20</v>
      </c>
      <c r="B56" s="23">
        <v>966</v>
      </c>
      <c r="C56" s="23">
        <v>2194</v>
      </c>
      <c r="D56" s="23">
        <v>0</v>
      </c>
      <c r="E56" s="23">
        <v>930</v>
      </c>
      <c r="F56" s="23">
        <v>0</v>
      </c>
      <c r="G56" s="23">
        <f t="shared" si="1"/>
        <v>4090</v>
      </c>
    </row>
    <row r="57" spans="1:7">
      <c r="A57" s="38" t="s">
        <v>21</v>
      </c>
      <c r="B57" s="41">
        <v>691</v>
      </c>
      <c r="C57" s="41">
        <v>590</v>
      </c>
      <c r="D57" s="41">
        <v>0</v>
      </c>
      <c r="E57" s="41">
        <v>1376</v>
      </c>
      <c r="F57" s="41">
        <v>1</v>
      </c>
      <c r="G57" s="41">
        <f t="shared" si="1"/>
        <v>2658</v>
      </c>
    </row>
    <row r="58" spans="1:7">
      <c r="A58" s="49" t="s">
        <v>2</v>
      </c>
      <c r="B58" s="50">
        <f>SUM(B43:B57)</f>
        <v>28273</v>
      </c>
      <c r="C58" s="50">
        <f>SUM(C43:C57)</f>
        <v>26262</v>
      </c>
      <c r="D58" s="50">
        <f>SUM(D43:D57)</f>
        <v>1740</v>
      </c>
      <c r="E58" s="50">
        <f>SUM(E43:E57)</f>
        <v>34134</v>
      </c>
      <c r="F58" s="50">
        <f>SUM(F43:F57)</f>
        <v>122</v>
      </c>
      <c r="G58" s="51">
        <f t="shared" si="1"/>
        <v>90531</v>
      </c>
    </row>
    <row r="59" spans="1:7">
      <c r="A59" s="2"/>
      <c r="B59" s="2"/>
      <c r="C59" s="2"/>
      <c r="D59" s="2"/>
    </row>
    <row r="60" spans="1:7">
      <c r="A60" s="58" t="s">
        <v>36</v>
      </c>
      <c r="B60" s="58"/>
      <c r="C60" s="58"/>
      <c r="D60" s="58"/>
      <c r="E60" s="58"/>
      <c r="F60" s="58"/>
    </row>
    <row r="61" spans="1:7">
      <c r="A61" s="4" t="s">
        <v>6</v>
      </c>
      <c r="B61" s="22" t="s">
        <v>29</v>
      </c>
      <c r="C61" s="22" t="s">
        <v>30</v>
      </c>
      <c r="D61" s="22" t="s">
        <v>31</v>
      </c>
      <c r="E61" s="22" t="s">
        <v>32</v>
      </c>
      <c r="F61" s="22" t="s">
        <v>2</v>
      </c>
    </row>
    <row r="62" spans="1:7">
      <c r="A62" s="38" t="s">
        <v>7</v>
      </c>
      <c r="B62" s="41">
        <v>3570</v>
      </c>
      <c r="C62" s="41">
        <v>0</v>
      </c>
      <c r="D62" s="41">
        <v>1158</v>
      </c>
      <c r="E62" s="41">
        <v>2</v>
      </c>
      <c r="F62" s="41">
        <f t="shared" ref="F62:F76" si="2">SUM(B62:E62)</f>
        <v>4730</v>
      </c>
    </row>
    <row r="63" spans="1:7">
      <c r="A63" s="2" t="s">
        <v>8</v>
      </c>
      <c r="B63" s="23">
        <v>2443</v>
      </c>
      <c r="C63" s="23">
        <v>0</v>
      </c>
      <c r="D63" s="23">
        <v>580</v>
      </c>
      <c r="E63" s="23">
        <v>0</v>
      </c>
      <c r="F63" s="23">
        <f t="shared" si="2"/>
        <v>3023</v>
      </c>
    </row>
    <row r="64" spans="1:7">
      <c r="A64" s="38" t="s">
        <v>9</v>
      </c>
      <c r="B64" s="41">
        <v>1446</v>
      </c>
      <c r="C64" s="41">
        <v>0</v>
      </c>
      <c r="D64" s="41">
        <v>707</v>
      </c>
      <c r="E64" s="41">
        <v>7</v>
      </c>
      <c r="F64" s="41">
        <f t="shared" si="2"/>
        <v>2160</v>
      </c>
    </row>
    <row r="65" spans="1:6">
      <c r="A65" s="2" t="s">
        <v>10</v>
      </c>
      <c r="B65" s="23">
        <v>1107</v>
      </c>
      <c r="C65" s="23">
        <v>0</v>
      </c>
      <c r="D65" s="23">
        <v>531</v>
      </c>
      <c r="E65" s="23">
        <v>0</v>
      </c>
      <c r="F65" s="23">
        <f t="shared" si="2"/>
        <v>1638</v>
      </c>
    </row>
    <row r="66" spans="1:6">
      <c r="A66" s="38" t="s">
        <v>11</v>
      </c>
      <c r="B66" s="41">
        <v>4191</v>
      </c>
      <c r="C66" s="41">
        <v>0</v>
      </c>
      <c r="D66" s="41">
        <v>1526</v>
      </c>
      <c r="E66" s="41">
        <v>1</v>
      </c>
      <c r="F66" s="41">
        <f t="shared" si="2"/>
        <v>5718</v>
      </c>
    </row>
    <row r="67" spans="1:6">
      <c r="A67" s="2" t="s">
        <v>12</v>
      </c>
      <c r="B67" s="23">
        <v>2358</v>
      </c>
      <c r="C67" s="23">
        <v>0</v>
      </c>
      <c r="D67" s="23">
        <v>515</v>
      </c>
      <c r="E67" s="23">
        <v>0</v>
      </c>
      <c r="F67" s="23">
        <f t="shared" si="2"/>
        <v>2873</v>
      </c>
    </row>
    <row r="68" spans="1:6">
      <c r="A68" s="38" t="s">
        <v>13</v>
      </c>
      <c r="B68" s="41">
        <v>3911</v>
      </c>
      <c r="C68" s="41">
        <v>0</v>
      </c>
      <c r="D68" s="41">
        <v>1620</v>
      </c>
      <c r="E68" s="41">
        <v>0</v>
      </c>
      <c r="F68" s="41">
        <f t="shared" si="2"/>
        <v>5531</v>
      </c>
    </row>
    <row r="69" spans="1:6">
      <c r="A69" s="2" t="s">
        <v>14</v>
      </c>
      <c r="B69" s="23">
        <v>5382</v>
      </c>
      <c r="C69" s="23">
        <v>0</v>
      </c>
      <c r="D69" s="23">
        <v>2489</v>
      </c>
      <c r="E69" s="23">
        <v>1</v>
      </c>
      <c r="F69" s="23">
        <f t="shared" si="2"/>
        <v>7872</v>
      </c>
    </row>
    <row r="70" spans="1:6">
      <c r="A70" s="38" t="s">
        <v>15</v>
      </c>
      <c r="B70" s="41">
        <v>9159</v>
      </c>
      <c r="C70" s="41">
        <v>0</v>
      </c>
      <c r="D70" s="41">
        <v>5586</v>
      </c>
      <c r="E70" s="41">
        <v>0</v>
      </c>
      <c r="F70" s="41">
        <f t="shared" si="2"/>
        <v>14745</v>
      </c>
    </row>
    <row r="71" spans="1:6">
      <c r="A71" s="2" t="s">
        <v>16</v>
      </c>
      <c r="B71" s="23">
        <v>17746</v>
      </c>
      <c r="C71" s="23">
        <v>240</v>
      </c>
      <c r="D71" s="23">
        <v>4460</v>
      </c>
      <c r="E71" s="23">
        <v>0</v>
      </c>
      <c r="F71" s="23">
        <f t="shared" si="2"/>
        <v>22446</v>
      </c>
    </row>
    <row r="72" spans="1:6">
      <c r="A72" s="38" t="s">
        <v>17</v>
      </c>
      <c r="B72" s="41">
        <v>3791</v>
      </c>
      <c r="C72" s="41">
        <v>0</v>
      </c>
      <c r="D72" s="41">
        <v>1869</v>
      </c>
      <c r="E72" s="41">
        <v>0</v>
      </c>
      <c r="F72" s="41">
        <f t="shared" si="2"/>
        <v>5660</v>
      </c>
    </row>
    <row r="73" spans="1:6">
      <c r="A73" s="2" t="s">
        <v>18</v>
      </c>
      <c r="B73" s="23">
        <v>4357</v>
      </c>
      <c r="C73" s="23">
        <v>0</v>
      </c>
      <c r="D73" s="23">
        <v>1821</v>
      </c>
      <c r="E73" s="23">
        <v>0</v>
      </c>
      <c r="F73" s="23">
        <f t="shared" si="2"/>
        <v>6178</v>
      </c>
    </row>
    <row r="74" spans="1:6">
      <c r="A74" s="38" t="s">
        <v>19</v>
      </c>
      <c r="B74" s="41">
        <v>1134</v>
      </c>
      <c r="C74" s="41">
        <v>0</v>
      </c>
      <c r="D74" s="41">
        <v>512</v>
      </c>
      <c r="E74" s="41">
        <v>0</v>
      </c>
      <c r="F74" s="41">
        <f t="shared" si="2"/>
        <v>1646</v>
      </c>
    </row>
    <row r="75" spans="1:6">
      <c r="A75" s="2" t="s">
        <v>20</v>
      </c>
      <c r="B75" s="23">
        <v>1966</v>
      </c>
      <c r="C75" s="23">
        <v>0</v>
      </c>
      <c r="D75" s="23">
        <v>2400</v>
      </c>
      <c r="E75" s="23">
        <v>0</v>
      </c>
      <c r="F75" s="23">
        <f t="shared" si="2"/>
        <v>4366</v>
      </c>
    </row>
    <row r="76" spans="1:6">
      <c r="A76" s="38" t="s">
        <v>21</v>
      </c>
      <c r="B76" s="41">
        <v>2201</v>
      </c>
      <c r="C76" s="41">
        <v>0</v>
      </c>
      <c r="D76" s="41">
        <v>643</v>
      </c>
      <c r="E76" s="41">
        <v>0</v>
      </c>
      <c r="F76" s="41">
        <f t="shared" si="2"/>
        <v>2844</v>
      </c>
    </row>
    <row r="77" spans="1:6" ht="15.75" customHeight="1">
      <c r="A77" s="2" t="s">
        <v>2</v>
      </c>
      <c r="B77" s="23">
        <f>SUM(B62:B76)</f>
        <v>64762</v>
      </c>
      <c r="C77" s="23">
        <f>SUM(C62:C76)</f>
        <v>240</v>
      </c>
      <c r="D77" s="23">
        <f>SUM(D62:D76)</f>
        <v>26417</v>
      </c>
      <c r="E77" s="23">
        <f>SUM(E62:E76)</f>
        <v>11</v>
      </c>
      <c r="F77" s="23">
        <f t="shared" ref="F77" si="3">SUM(B77:E77)</f>
        <v>91430</v>
      </c>
    </row>
    <row r="78" spans="1:6" ht="15.75" customHeight="1">
      <c r="A78" s="2"/>
      <c r="B78" s="23"/>
      <c r="C78" s="23"/>
      <c r="D78" s="23"/>
      <c r="E78" s="23"/>
      <c r="F78" s="23"/>
    </row>
    <row r="79" spans="1:6" ht="15.75" customHeight="1">
      <c r="A79" s="2"/>
      <c r="B79" s="23"/>
      <c r="C79" s="23"/>
      <c r="D79" s="23"/>
      <c r="E79" s="23"/>
      <c r="F79" s="23"/>
    </row>
    <row r="80" spans="1:6" ht="14.25">
      <c r="A80" s="31" t="s">
        <v>33</v>
      </c>
      <c r="B80" s="23"/>
      <c r="C80" s="23"/>
      <c r="D80" s="23"/>
      <c r="E80" s="23"/>
      <c r="F80" s="23"/>
    </row>
    <row r="81" spans="1:6">
      <c r="A81" s="58" t="s">
        <v>35</v>
      </c>
      <c r="B81" s="58"/>
      <c r="C81" s="58"/>
      <c r="D81" s="58"/>
      <c r="E81" s="58"/>
      <c r="F81" s="58"/>
    </row>
    <row r="82" spans="1:6">
      <c r="A82" s="4" t="s">
        <v>6</v>
      </c>
      <c r="B82" s="22" t="s">
        <v>29</v>
      </c>
      <c r="C82" s="22" t="s">
        <v>30</v>
      </c>
      <c r="D82" s="22" t="s">
        <v>31</v>
      </c>
      <c r="E82" s="22" t="s">
        <v>32</v>
      </c>
      <c r="F82" s="22" t="s">
        <v>2</v>
      </c>
    </row>
    <row r="83" spans="1:6">
      <c r="A83" s="38" t="s">
        <v>7</v>
      </c>
      <c r="B83" s="41">
        <v>3286</v>
      </c>
      <c r="C83" s="41">
        <v>0</v>
      </c>
      <c r="D83" s="41">
        <v>1579</v>
      </c>
      <c r="E83" s="41">
        <v>0</v>
      </c>
      <c r="F83" s="41">
        <f t="shared" ref="F83:F97" si="4">SUM(B83:E83)</f>
        <v>4865</v>
      </c>
    </row>
    <row r="84" spans="1:6">
      <c r="A84" s="2" t="s">
        <v>8</v>
      </c>
      <c r="B84" s="23">
        <v>2271</v>
      </c>
      <c r="C84" s="23">
        <v>1</v>
      </c>
      <c r="D84" s="23">
        <v>675</v>
      </c>
      <c r="E84" s="23">
        <v>0</v>
      </c>
      <c r="F84" s="23">
        <f t="shared" si="4"/>
        <v>2947</v>
      </c>
    </row>
    <row r="85" spans="1:6">
      <c r="A85" s="38" t="s">
        <v>9</v>
      </c>
      <c r="B85" s="41">
        <v>1537</v>
      </c>
      <c r="C85" s="41">
        <v>16</v>
      </c>
      <c r="D85" s="41">
        <v>798</v>
      </c>
      <c r="E85" s="41">
        <v>15</v>
      </c>
      <c r="F85" s="41">
        <f t="shared" si="4"/>
        <v>2366</v>
      </c>
    </row>
    <row r="86" spans="1:6">
      <c r="A86" s="2" t="s">
        <v>10</v>
      </c>
      <c r="B86" s="23">
        <v>1108</v>
      </c>
      <c r="C86" s="23">
        <v>3</v>
      </c>
      <c r="D86" s="23">
        <v>513</v>
      </c>
      <c r="E86" s="23">
        <v>0</v>
      </c>
      <c r="F86" s="23">
        <f t="shared" si="4"/>
        <v>1624</v>
      </c>
    </row>
    <row r="87" spans="1:6">
      <c r="A87" s="38" t="s">
        <v>11</v>
      </c>
      <c r="B87" s="41">
        <v>4160</v>
      </c>
      <c r="C87" s="41">
        <v>178</v>
      </c>
      <c r="D87" s="41">
        <v>1295</v>
      </c>
      <c r="E87" s="41">
        <v>1</v>
      </c>
      <c r="F87" s="41">
        <f t="shared" si="4"/>
        <v>5634</v>
      </c>
    </row>
    <row r="88" spans="1:6">
      <c r="A88" s="2" t="s">
        <v>12</v>
      </c>
      <c r="B88" s="23">
        <v>2229</v>
      </c>
      <c r="C88" s="23">
        <v>35</v>
      </c>
      <c r="D88" s="23">
        <v>497</v>
      </c>
      <c r="E88" s="23">
        <v>0</v>
      </c>
      <c r="F88" s="23">
        <f t="shared" si="4"/>
        <v>2761</v>
      </c>
    </row>
    <row r="89" spans="1:6">
      <c r="A89" s="38" t="s">
        <v>13</v>
      </c>
      <c r="B89" s="41">
        <v>3752</v>
      </c>
      <c r="C89" s="41">
        <v>0</v>
      </c>
      <c r="D89" s="41">
        <v>1619</v>
      </c>
      <c r="E89" s="41">
        <v>0</v>
      </c>
      <c r="F89" s="41">
        <f t="shared" si="4"/>
        <v>5371</v>
      </c>
    </row>
    <row r="90" spans="1:6">
      <c r="A90" s="2" t="s">
        <v>14</v>
      </c>
      <c r="B90" s="23">
        <v>5066</v>
      </c>
      <c r="C90" s="23">
        <v>0</v>
      </c>
      <c r="D90" s="23">
        <v>3317</v>
      </c>
      <c r="E90" s="23">
        <v>0</v>
      </c>
      <c r="F90" s="23">
        <f t="shared" si="4"/>
        <v>8383</v>
      </c>
    </row>
    <row r="91" spans="1:6">
      <c r="A91" s="38" t="s">
        <v>15</v>
      </c>
      <c r="B91" s="41">
        <v>9513</v>
      </c>
      <c r="C91" s="41">
        <v>1</v>
      </c>
      <c r="D91" s="41">
        <v>5300</v>
      </c>
      <c r="E91" s="41">
        <v>0</v>
      </c>
      <c r="F91" s="41">
        <f t="shared" si="4"/>
        <v>14814</v>
      </c>
    </row>
    <row r="92" spans="1:6">
      <c r="A92" s="2" t="s">
        <v>16</v>
      </c>
      <c r="B92" s="23">
        <v>17047</v>
      </c>
      <c r="C92" s="23">
        <v>816</v>
      </c>
      <c r="D92" s="23">
        <v>4435</v>
      </c>
      <c r="E92" s="23">
        <v>0</v>
      </c>
      <c r="F92" s="23">
        <f t="shared" si="4"/>
        <v>22298</v>
      </c>
    </row>
    <row r="93" spans="1:6">
      <c r="A93" s="38" t="s">
        <v>17</v>
      </c>
      <c r="B93" s="41">
        <v>4047</v>
      </c>
      <c r="C93" s="41">
        <v>0</v>
      </c>
      <c r="D93" s="41">
        <v>2105</v>
      </c>
      <c r="E93" s="41">
        <v>0</v>
      </c>
      <c r="F93" s="41">
        <f t="shared" si="4"/>
        <v>6152</v>
      </c>
    </row>
    <row r="94" spans="1:6">
      <c r="A94" s="2" t="s">
        <v>18</v>
      </c>
      <c r="B94" s="23">
        <v>4623</v>
      </c>
      <c r="C94" s="23">
        <v>0</v>
      </c>
      <c r="D94" s="23">
        <v>1939</v>
      </c>
      <c r="E94" s="23">
        <v>0</v>
      </c>
      <c r="F94" s="23">
        <f t="shared" si="4"/>
        <v>6562</v>
      </c>
    </row>
    <row r="95" spans="1:6">
      <c r="A95" s="38" t="s">
        <v>19</v>
      </c>
      <c r="B95" s="41">
        <v>1155</v>
      </c>
      <c r="C95" s="41">
        <v>0</v>
      </c>
      <c r="D95" s="41">
        <v>501</v>
      </c>
      <c r="E95" s="41">
        <v>0</v>
      </c>
      <c r="F95" s="41">
        <f t="shared" si="4"/>
        <v>1656</v>
      </c>
    </row>
    <row r="96" spans="1:6">
      <c r="A96" s="2" t="s">
        <v>20</v>
      </c>
      <c r="B96" s="23">
        <v>2234</v>
      </c>
      <c r="C96" s="23">
        <v>0</v>
      </c>
      <c r="D96" s="23">
        <v>2539</v>
      </c>
      <c r="E96" s="23">
        <v>0</v>
      </c>
      <c r="F96" s="23">
        <f t="shared" si="4"/>
        <v>4773</v>
      </c>
    </row>
    <row r="97" spans="1:6">
      <c r="A97" s="38" t="s">
        <v>21</v>
      </c>
      <c r="B97" s="41">
        <v>2207</v>
      </c>
      <c r="C97" s="41">
        <v>31</v>
      </c>
      <c r="D97" s="41">
        <v>630</v>
      </c>
      <c r="E97" s="41">
        <v>0</v>
      </c>
      <c r="F97" s="41">
        <f t="shared" si="4"/>
        <v>2868</v>
      </c>
    </row>
    <row r="98" spans="1:6">
      <c r="A98" s="2" t="s">
        <v>2</v>
      </c>
      <c r="B98" s="23">
        <f>SUM(B83:B97)</f>
        <v>64235</v>
      </c>
      <c r="C98" s="23">
        <f>SUM(C83:C97)</f>
        <v>1081</v>
      </c>
      <c r="D98" s="23">
        <f>SUM(D83:D97)</f>
        <v>27742</v>
      </c>
      <c r="E98" s="23">
        <f>SUM(E83:E97)</f>
        <v>16</v>
      </c>
      <c r="F98" s="23">
        <f t="shared" ref="F98" si="5">SUM(B98:E98)</f>
        <v>93074</v>
      </c>
    </row>
    <row r="99" spans="1:6">
      <c r="A99" s="2"/>
      <c r="B99" s="23"/>
      <c r="C99" s="23"/>
      <c r="D99" s="23"/>
      <c r="E99" s="23"/>
      <c r="F99" s="23"/>
    </row>
    <row r="100" spans="1:6">
      <c r="A100" s="2"/>
      <c r="B100" s="23"/>
      <c r="C100" s="23"/>
      <c r="D100" s="23"/>
      <c r="E100" s="23"/>
      <c r="F100" s="23"/>
    </row>
    <row r="101" spans="1:6">
      <c r="A101" s="2"/>
      <c r="B101" s="23"/>
      <c r="C101" s="23"/>
      <c r="D101" s="23"/>
      <c r="E101" s="23"/>
      <c r="F101" s="23"/>
    </row>
    <row r="102" spans="1:6">
      <c r="A102" s="2"/>
      <c r="B102" s="23"/>
      <c r="C102" s="23"/>
      <c r="D102" s="23"/>
      <c r="E102" s="23"/>
      <c r="F102" s="23"/>
    </row>
  </sheetData>
  <mergeCells count="12">
    <mergeCell ref="G3:G4"/>
    <mergeCell ref="H3:H4"/>
    <mergeCell ref="A3:A4"/>
    <mergeCell ref="A2:F2"/>
    <mergeCell ref="B3:C3"/>
    <mergeCell ref="D3:D4"/>
    <mergeCell ref="E3:E4"/>
    <mergeCell ref="F3:F4"/>
    <mergeCell ref="A22:F22"/>
    <mergeCell ref="A41:F41"/>
    <mergeCell ref="A60:F60"/>
    <mergeCell ref="A81:F81"/>
  </mergeCells>
  <pageMargins left="0.7" right="0.7" top="0.75" bottom="0.75" header="0.3" footer="0.3"/>
  <pageSetup orientation="portrait" r:id="rId1"/>
  <rowBreaks count="1" manualBreakCount="1"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H44" sqref="H44"/>
    </sheetView>
  </sheetViews>
  <sheetFormatPr defaultRowHeight="15"/>
  <cols>
    <col min="1" max="1" width="10.28515625" customWidth="1"/>
    <col min="2" max="2" width="11.85546875" customWidth="1"/>
    <col min="3" max="3" width="10.140625" customWidth="1"/>
    <col min="5" max="5" width="10.42578125" customWidth="1"/>
  </cols>
  <sheetData>
    <row r="1" spans="1:5" s="1" customFormat="1">
      <c r="A1" s="31" t="s">
        <v>45</v>
      </c>
    </row>
    <row r="2" spans="1:5" s="1" customFormat="1">
      <c r="A2" s="58" t="s">
        <v>47</v>
      </c>
      <c r="B2" s="58"/>
      <c r="C2" s="58"/>
      <c r="D2" s="58"/>
      <c r="E2" s="58"/>
    </row>
    <row r="3" spans="1:5" s="1" customFormat="1">
      <c r="A3" s="4" t="s">
        <v>6</v>
      </c>
      <c r="B3" s="22" t="s">
        <v>41</v>
      </c>
      <c r="C3" s="22" t="s">
        <v>42</v>
      </c>
      <c r="D3" s="22" t="s">
        <v>43</v>
      </c>
      <c r="E3" s="22" t="s">
        <v>44</v>
      </c>
    </row>
    <row r="4" spans="1:5" s="1" customFormat="1">
      <c r="A4" s="38" t="s">
        <v>7</v>
      </c>
      <c r="B4" s="41">
        <v>33925</v>
      </c>
      <c r="C4" s="41">
        <v>47.596168017686075</v>
      </c>
      <c r="D4" s="41">
        <v>52.403831982313932</v>
      </c>
      <c r="E4" s="52">
        <f>((B4-B23)/B23)*100</f>
        <v>-0.86351748221095548</v>
      </c>
    </row>
    <row r="5" spans="1:5" s="1" customFormat="1">
      <c r="A5" s="2" t="s">
        <v>8</v>
      </c>
      <c r="B5" s="23">
        <v>28110</v>
      </c>
      <c r="C5" s="23">
        <v>71.334044823906083</v>
      </c>
      <c r="D5" s="23">
        <v>28.665955176093917</v>
      </c>
      <c r="E5" s="53">
        <f t="shared" ref="E5:E19" si="0">((B5-B24)/B24)*100</f>
        <v>-2.9116153766449071</v>
      </c>
    </row>
    <row r="6" spans="1:5" s="1" customFormat="1">
      <c r="A6" s="38" t="s">
        <v>9</v>
      </c>
      <c r="B6" s="41">
        <v>19922</v>
      </c>
      <c r="C6" s="41">
        <v>72.778837466117864</v>
      </c>
      <c r="D6" s="41">
        <v>27.221162533882143</v>
      </c>
      <c r="E6" s="52">
        <f t="shared" si="0"/>
        <v>-5.9084683323100178</v>
      </c>
    </row>
    <row r="7" spans="1:5" s="1" customFormat="1">
      <c r="A7" s="2" t="s">
        <v>10</v>
      </c>
      <c r="B7" s="23">
        <v>15179</v>
      </c>
      <c r="C7" s="23">
        <v>60.942749851768895</v>
      </c>
      <c r="D7" s="23">
        <v>39.057250148231113</v>
      </c>
      <c r="E7" s="53">
        <f t="shared" si="0"/>
        <v>3.9337190591940838</v>
      </c>
    </row>
    <row r="8" spans="1:5" s="1" customFormat="1">
      <c r="A8" s="38" t="s">
        <v>11</v>
      </c>
      <c r="B8" s="41">
        <v>51009.5</v>
      </c>
      <c r="C8" s="41">
        <v>73.394171673903884</v>
      </c>
      <c r="D8" s="41">
        <v>26.60582832609612</v>
      </c>
      <c r="E8" s="52">
        <f t="shared" si="0"/>
        <v>-3.2509222642654603</v>
      </c>
    </row>
    <row r="9" spans="1:5" s="1" customFormat="1">
      <c r="A9" s="2" t="s">
        <v>12</v>
      </c>
      <c r="B9" s="23">
        <v>26599.5</v>
      </c>
      <c r="C9" s="23">
        <v>70.471249459576313</v>
      </c>
      <c r="D9" s="23">
        <v>29.528750540423694</v>
      </c>
      <c r="E9" s="53">
        <f t="shared" si="0"/>
        <v>-1.6581632653061225</v>
      </c>
    </row>
    <row r="10" spans="1:5" s="1" customFormat="1">
      <c r="A10" s="38" t="s">
        <v>13</v>
      </c>
      <c r="B10" s="41">
        <v>46501</v>
      </c>
      <c r="C10" s="41">
        <v>64.458828842390474</v>
      </c>
      <c r="D10" s="41">
        <v>35.541171157609512</v>
      </c>
      <c r="E10" s="52">
        <f t="shared" si="0"/>
        <v>-4.7169231399709037</v>
      </c>
    </row>
    <row r="11" spans="1:5" s="1" customFormat="1">
      <c r="A11" s="2" t="s">
        <v>14</v>
      </c>
      <c r="B11" s="23">
        <v>61765</v>
      </c>
      <c r="C11" s="23">
        <v>49.30138427912248</v>
      </c>
      <c r="D11" s="23">
        <v>50.698615720877513</v>
      </c>
      <c r="E11" s="53">
        <f t="shared" si="0"/>
        <v>4.6974212776985873E-2</v>
      </c>
    </row>
    <row r="12" spans="1:5" s="1" customFormat="1">
      <c r="A12" s="38" t="s">
        <v>15</v>
      </c>
      <c r="B12" s="41">
        <v>124619</v>
      </c>
      <c r="C12" s="41">
        <v>57.162230478498465</v>
      </c>
      <c r="D12" s="41">
        <v>42.837769521501535</v>
      </c>
      <c r="E12" s="52">
        <f t="shared" si="0"/>
        <v>-1.8825289347295489</v>
      </c>
    </row>
    <row r="13" spans="1:5" s="1" customFormat="1">
      <c r="A13" s="2" t="s">
        <v>16</v>
      </c>
      <c r="B13" s="23">
        <v>178597</v>
      </c>
      <c r="C13" s="23">
        <v>47.304266029104632</v>
      </c>
      <c r="D13" s="23">
        <v>52.695733970895361</v>
      </c>
      <c r="E13" s="53">
        <f t="shared" si="0"/>
        <v>-2.244152887020586</v>
      </c>
    </row>
    <row r="14" spans="1:5" s="1" customFormat="1">
      <c r="A14" s="38" t="s">
        <v>17</v>
      </c>
      <c r="B14" s="41">
        <v>47964</v>
      </c>
      <c r="C14" s="41">
        <v>53.592277541489452</v>
      </c>
      <c r="D14" s="41">
        <v>46.407722458510548</v>
      </c>
      <c r="E14" s="52">
        <f t="shared" si="0"/>
        <v>2.0467214161099525</v>
      </c>
    </row>
    <row r="15" spans="1:5" s="1" customFormat="1">
      <c r="A15" s="2" t="s">
        <v>18</v>
      </c>
      <c r="B15" s="23">
        <v>54002</v>
      </c>
      <c r="C15" s="23">
        <v>67.202140661456994</v>
      </c>
      <c r="D15" s="23">
        <v>32.79785933854302</v>
      </c>
      <c r="E15" s="53">
        <f t="shared" si="0"/>
        <v>-7.2767857142857144</v>
      </c>
    </row>
    <row r="16" spans="1:5" s="1" customFormat="1">
      <c r="A16" s="38" t="s">
        <v>19</v>
      </c>
      <c r="B16" s="41">
        <v>14531</v>
      </c>
      <c r="C16" s="41">
        <v>66.719427431009564</v>
      </c>
      <c r="D16" s="41">
        <v>33.280572568990436</v>
      </c>
      <c r="E16" s="52">
        <f t="shared" si="0"/>
        <v>-2.0624115387207658</v>
      </c>
    </row>
    <row r="17" spans="1:6" s="1" customFormat="1">
      <c r="A17" s="2" t="s">
        <v>20</v>
      </c>
      <c r="B17" s="23">
        <v>27195.5</v>
      </c>
      <c r="C17" s="23">
        <v>70.947399385927824</v>
      </c>
      <c r="D17" s="23">
        <v>29.052600614072183</v>
      </c>
      <c r="E17" s="53">
        <f t="shared" si="0"/>
        <v>-6.8120684633440138</v>
      </c>
    </row>
    <row r="18" spans="1:6" s="1" customFormat="1">
      <c r="A18" s="38" t="s">
        <v>21</v>
      </c>
      <c r="B18" s="41">
        <v>24204</v>
      </c>
      <c r="C18" s="41">
        <v>68.839861179970256</v>
      </c>
      <c r="D18" s="41">
        <v>31.160138820029747</v>
      </c>
      <c r="E18" s="52">
        <f t="shared" si="0"/>
        <v>-1.339040048914705</v>
      </c>
    </row>
    <row r="19" spans="1:6" s="1" customFormat="1">
      <c r="A19" s="2" t="s">
        <v>2</v>
      </c>
      <c r="B19" s="23">
        <f>SUM(B4:B18)</f>
        <v>754123.5</v>
      </c>
      <c r="C19" s="61">
        <v>58.335604181543211</v>
      </c>
      <c r="D19" s="61">
        <v>41.664395818456789</v>
      </c>
      <c r="E19" s="53">
        <f t="shared" si="0"/>
        <v>-2.412122208152947</v>
      </c>
    </row>
    <row r="20" spans="1:6" s="1" customFormat="1"/>
    <row r="21" spans="1:6">
      <c r="A21" s="58" t="s">
        <v>40</v>
      </c>
      <c r="B21" s="58"/>
      <c r="C21" s="58"/>
      <c r="D21" s="58"/>
      <c r="E21" s="58"/>
      <c r="F21" s="56"/>
    </row>
    <row r="22" spans="1:6">
      <c r="A22" s="4" t="s">
        <v>6</v>
      </c>
      <c r="B22" s="22" t="s">
        <v>41</v>
      </c>
      <c r="C22" s="22" t="s">
        <v>42</v>
      </c>
      <c r="D22" s="22" t="s">
        <v>43</v>
      </c>
      <c r="E22" s="22" t="s">
        <v>44</v>
      </c>
    </row>
    <row r="23" spans="1:6">
      <c r="A23" s="38" t="s">
        <v>7</v>
      </c>
      <c r="B23" s="41">
        <v>34220.5</v>
      </c>
      <c r="C23" s="52">
        <v>47.218040000000002</v>
      </c>
      <c r="D23" s="52">
        <v>52.781959999999998</v>
      </c>
      <c r="E23" s="52">
        <f>((B23-B43)/B43)*100</f>
        <v>-2.945347287217448</v>
      </c>
    </row>
    <row r="24" spans="1:6">
      <c r="A24" s="2" t="s">
        <v>8</v>
      </c>
      <c r="B24" s="23">
        <v>28953</v>
      </c>
      <c r="C24" s="53">
        <v>70.547089999999997</v>
      </c>
      <c r="D24" s="53">
        <v>29.452909999999999</v>
      </c>
      <c r="E24" s="53">
        <f>((B24-B44)/B44)*100</f>
        <v>4.5083742419867168</v>
      </c>
    </row>
    <row r="25" spans="1:6">
      <c r="A25" s="38" t="s">
        <v>9</v>
      </c>
      <c r="B25" s="41">
        <v>21173</v>
      </c>
      <c r="C25" s="52">
        <v>74.113259999999997</v>
      </c>
      <c r="D25" s="52">
        <v>25.88674</v>
      </c>
      <c r="E25" s="52">
        <f>((B25-B45)/B45)*100</f>
        <v>0.74225626873483364</v>
      </c>
    </row>
    <row r="26" spans="1:6">
      <c r="A26" s="2" t="s">
        <v>10</v>
      </c>
      <c r="B26" s="23">
        <v>14604.5</v>
      </c>
      <c r="C26" s="53">
        <v>60.597760000000001</v>
      </c>
      <c r="D26" s="53">
        <v>39.402239999999999</v>
      </c>
      <c r="E26" s="53">
        <f>((B26-B46)/B46)*100</f>
        <v>5.3563699321887173</v>
      </c>
    </row>
    <row r="27" spans="1:6">
      <c r="A27" s="38" t="s">
        <v>11</v>
      </c>
      <c r="B27" s="41">
        <v>52723.5</v>
      </c>
      <c r="C27" s="52">
        <v>72.931430000000006</v>
      </c>
      <c r="D27" s="52">
        <v>27.068570000000001</v>
      </c>
      <c r="E27" s="52">
        <f>((B27-B47)/B47)*100</f>
        <v>-4.6953236564776484</v>
      </c>
    </row>
    <row r="28" spans="1:6">
      <c r="A28" s="2" t="s">
        <v>12</v>
      </c>
      <c r="B28" s="23">
        <v>27048</v>
      </c>
      <c r="C28" s="53">
        <v>71.543180000000007</v>
      </c>
      <c r="D28" s="53">
        <v>28.45682</v>
      </c>
      <c r="E28" s="53">
        <f>((B28-B48)/B48)*100</f>
        <v>-3.41034889119023</v>
      </c>
    </row>
    <row r="29" spans="1:6">
      <c r="A29" s="38" t="s">
        <v>13</v>
      </c>
      <c r="B29" s="41">
        <v>48803</v>
      </c>
      <c r="C29" s="52">
        <v>65.791039999999995</v>
      </c>
      <c r="D29" s="52">
        <v>34.208959999999998</v>
      </c>
      <c r="E29" s="52">
        <f>((B29-B49)/B49)*100</f>
        <v>-6.3210227272727275</v>
      </c>
    </row>
    <row r="30" spans="1:6">
      <c r="A30" s="2" t="s">
        <v>14</v>
      </c>
      <c r="B30" s="23">
        <v>61736</v>
      </c>
      <c r="C30" s="53">
        <v>52.309429999999999</v>
      </c>
      <c r="D30" s="53">
        <v>47.690570000000001</v>
      </c>
      <c r="E30" s="53">
        <f>((B30-B50)/B50)*100</f>
        <v>-0.48519431951899678</v>
      </c>
    </row>
    <row r="31" spans="1:6">
      <c r="A31" s="38" t="s">
        <v>15</v>
      </c>
      <c r="B31" s="41">
        <v>127010</v>
      </c>
      <c r="C31" s="52">
        <v>58.652859999999997</v>
      </c>
      <c r="D31" s="52">
        <v>41.347140000000003</v>
      </c>
      <c r="E31" s="52">
        <f>((B31-B51)/B51)*100</f>
        <v>-1.9439812241368661</v>
      </c>
    </row>
    <row r="32" spans="1:6">
      <c r="A32" s="2" t="s">
        <v>16</v>
      </c>
      <c r="B32" s="23">
        <v>182697</v>
      </c>
      <c r="C32" s="53">
        <v>48.264609999999998</v>
      </c>
      <c r="D32" s="53">
        <v>51.735390000000002</v>
      </c>
      <c r="E32" s="53">
        <f>((B32-B52)/B52)*100</f>
        <v>1.6819256991790734</v>
      </c>
    </row>
    <row r="33" spans="1:5">
      <c r="A33" s="38" t="s">
        <v>17</v>
      </c>
      <c r="B33" s="41">
        <v>47002</v>
      </c>
      <c r="C33" s="52">
        <v>54.701929999999997</v>
      </c>
      <c r="D33" s="52">
        <v>45.298070000000003</v>
      </c>
      <c r="E33" s="52">
        <f>((B33-B53)/B53)*100</f>
        <v>-1.148313283418861</v>
      </c>
    </row>
    <row r="34" spans="1:5">
      <c r="A34" s="2" t="s">
        <v>18</v>
      </c>
      <c r="B34" s="23">
        <v>58240</v>
      </c>
      <c r="C34" s="53">
        <v>66.094610000000003</v>
      </c>
      <c r="D34" s="53">
        <v>33.905389999999997</v>
      </c>
      <c r="E34" s="53">
        <f>((B34-B54)/B54)*100</f>
        <v>-3.0996788845814685</v>
      </c>
    </row>
    <row r="35" spans="1:5">
      <c r="A35" s="38" t="s">
        <v>19</v>
      </c>
      <c r="B35" s="41">
        <v>14837</v>
      </c>
      <c r="C35" s="52">
        <v>67.284490000000005</v>
      </c>
      <c r="D35" s="52">
        <v>32.715510000000002</v>
      </c>
      <c r="E35" s="52">
        <f>((B35-B55)/B55)*100</f>
        <v>-1.774246938099967</v>
      </c>
    </row>
    <row r="36" spans="1:5">
      <c r="A36" s="2" t="s">
        <v>20</v>
      </c>
      <c r="B36" s="23">
        <v>29183.5</v>
      </c>
      <c r="C36" s="53">
        <v>70.008740000000003</v>
      </c>
      <c r="D36" s="53">
        <v>29.99126</v>
      </c>
      <c r="E36" s="53">
        <f>((B36-B56)/B56)*100</f>
        <v>-4.6228511667429242</v>
      </c>
    </row>
    <row r="37" spans="1:5">
      <c r="A37" s="38" t="s">
        <v>21</v>
      </c>
      <c r="B37" s="41">
        <v>24532.5</v>
      </c>
      <c r="C37" s="52">
        <v>68.441860000000005</v>
      </c>
      <c r="D37" s="52">
        <v>31.558140000000002</v>
      </c>
      <c r="E37" s="52">
        <f>((B37-B57)/B57)*100</f>
        <v>-2.5714853057982525</v>
      </c>
    </row>
    <row r="38" spans="1:5">
      <c r="A38" s="2" t="s">
        <v>2</v>
      </c>
      <c r="B38" s="23">
        <f>SUM(B23:B37)</f>
        <v>772763.5</v>
      </c>
      <c r="C38" s="53">
        <v>59.2</v>
      </c>
      <c r="D38" s="53">
        <v>40.799999999999997</v>
      </c>
      <c r="E38" s="53">
        <f>((B38/B58)-1)*100</f>
        <v>-1.3118809352315908</v>
      </c>
    </row>
    <row r="41" spans="1:5">
      <c r="A41" s="58" t="s">
        <v>34</v>
      </c>
      <c r="B41" s="58"/>
      <c r="C41" s="58"/>
      <c r="D41" s="58"/>
      <c r="E41" s="58"/>
    </row>
    <row r="42" spans="1:5">
      <c r="A42" s="4" t="s">
        <v>6</v>
      </c>
      <c r="B42" s="22" t="s">
        <v>41</v>
      </c>
      <c r="C42" s="22" t="s">
        <v>42</v>
      </c>
      <c r="D42" s="22" t="s">
        <v>43</v>
      </c>
      <c r="E42" s="22" t="s">
        <v>44</v>
      </c>
    </row>
    <row r="43" spans="1:5">
      <c r="A43" s="38" t="s">
        <v>7</v>
      </c>
      <c r="B43" s="41">
        <v>35259</v>
      </c>
      <c r="C43" s="54">
        <v>49.3</v>
      </c>
      <c r="D43" s="52">
        <v>50.7</v>
      </c>
      <c r="E43" s="54">
        <f>((B43/B65)-1)*100</f>
        <v>-5.3017484489565669</v>
      </c>
    </row>
    <row r="44" spans="1:5">
      <c r="A44" s="2" t="s">
        <v>8</v>
      </c>
      <c r="B44" s="23">
        <v>27704</v>
      </c>
      <c r="C44" s="55">
        <v>69.900000000000006</v>
      </c>
      <c r="D44" s="53">
        <v>30.1</v>
      </c>
      <c r="E44" s="55">
        <f t="shared" ref="E44:E58" si="1">((B44/B66)-1)*100</f>
        <v>-1.289816860257964</v>
      </c>
    </row>
    <row r="45" spans="1:5">
      <c r="A45" s="38" t="s">
        <v>9</v>
      </c>
      <c r="B45" s="41">
        <v>21017</v>
      </c>
      <c r="C45" s="54">
        <v>74.099999999999994</v>
      </c>
      <c r="D45" s="52">
        <v>25.9</v>
      </c>
      <c r="E45" s="54">
        <f t="shared" si="1"/>
        <v>-3.631528268146178</v>
      </c>
    </row>
    <row r="46" spans="1:5">
      <c r="A46" s="2" t="s">
        <v>10</v>
      </c>
      <c r="B46" s="23">
        <v>13862</v>
      </c>
      <c r="C46" s="55">
        <v>61.7</v>
      </c>
      <c r="D46" s="53">
        <v>38.299999999999997</v>
      </c>
      <c r="E46" s="55">
        <f t="shared" si="1"/>
        <v>-1.7785020902713833</v>
      </c>
    </row>
    <row r="47" spans="1:5">
      <c r="A47" s="38" t="s">
        <v>11</v>
      </c>
      <c r="B47" s="41">
        <v>55321</v>
      </c>
      <c r="C47" s="54">
        <v>72.400000000000006</v>
      </c>
      <c r="D47" s="52">
        <v>27.6</v>
      </c>
      <c r="E47" s="54">
        <f t="shared" si="1"/>
        <v>-4.3551175656984746</v>
      </c>
    </row>
    <row r="48" spans="1:5">
      <c r="A48" s="2" t="s">
        <v>12</v>
      </c>
      <c r="B48" s="23">
        <v>28003</v>
      </c>
      <c r="C48" s="55">
        <v>72.400000000000006</v>
      </c>
      <c r="D48" s="53">
        <v>27.6</v>
      </c>
      <c r="E48" s="55">
        <f t="shared" si="1"/>
        <v>-1.5538759008613123</v>
      </c>
    </row>
    <row r="49" spans="1:5">
      <c r="A49" s="38" t="s">
        <v>13</v>
      </c>
      <c r="B49" s="41">
        <v>52096</v>
      </c>
      <c r="C49" s="54">
        <v>68.3</v>
      </c>
      <c r="D49" s="52">
        <v>31.7</v>
      </c>
      <c r="E49" s="54">
        <f t="shared" si="1"/>
        <v>-1.4714226273782938</v>
      </c>
    </row>
    <row r="50" spans="1:5">
      <c r="A50" s="2" t="s">
        <v>14</v>
      </c>
      <c r="B50" s="23">
        <v>62037</v>
      </c>
      <c r="C50" s="55">
        <v>52.6</v>
      </c>
      <c r="D50" s="53">
        <v>47.4</v>
      </c>
      <c r="E50" s="55">
        <f t="shared" si="1"/>
        <v>-4.2904748680921978</v>
      </c>
    </row>
    <row r="51" spans="1:5">
      <c r="A51" s="38" t="s">
        <v>15</v>
      </c>
      <c r="B51" s="41">
        <v>129528</v>
      </c>
      <c r="C51" s="54">
        <v>60.2</v>
      </c>
      <c r="D51" s="52">
        <v>39.799999999999997</v>
      </c>
      <c r="E51" s="54">
        <f t="shared" si="1"/>
        <v>-3.6192630513721014</v>
      </c>
    </row>
    <row r="52" spans="1:5">
      <c r="A52" s="2" t="s">
        <v>16</v>
      </c>
      <c r="B52" s="23">
        <v>179675</v>
      </c>
      <c r="C52" s="55">
        <v>49.3</v>
      </c>
      <c r="D52" s="53">
        <v>50.7</v>
      </c>
      <c r="E52" s="55">
        <f t="shared" si="1"/>
        <v>1.8926637014926584E-2</v>
      </c>
    </row>
    <row r="53" spans="1:5">
      <c r="A53" s="38" t="s">
        <v>17</v>
      </c>
      <c r="B53" s="41">
        <v>47548</v>
      </c>
      <c r="C53" s="54">
        <v>57.1</v>
      </c>
      <c r="D53" s="52">
        <v>42.9</v>
      </c>
      <c r="E53" s="54">
        <f t="shared" si="1"/>
        <v>-0.37713711029164765</v>
      </c>
    </row>
    <row r="54" spans="1:5">
      <c r="A54" s="2" t="s">
        <v>18</v>
      </c>
      <c r="B54" s="23">
        <v>60103</v>
      </c>
      <c r="C54" s="55">
        <v>68.3</v>
      </c>
      <c r="D54" s="53">
        <v>31.7</v>
      </c>
      <c r="E54" s="55">
        <f t="shared" si="1"/>
        <v>-3.4071002683895069</v>
      </c>
    </row>
    <row r="55" spans="1:5">
      <c r="A55" s="38" t="s">
        <v>19</v>
      </c>
      <c r="B55" s="41">
        <v>15105</v>
      </c>
      <c r="C55" s="54">
        <v>66.3</v>
      </c>
      <c r="D55" s="52">
        <v>33.700000000000003</v>
      </c>
      <c r="E55" s="54">
        <f t="shared" si="1"/>
        <v>-3.4392379978265053</v>
      </c>
    </row>
    <row r="56" spans="1:5">
      <c r="A56" s="2" t="s">
        <v>20</v>
      </c>
      <c r="B56" s="23">
        <v>30598</v>
      </c>
      <c r="C56" s="55">
        <v>71.900000000000006</v>
      </c>
      <c r="D56" s="53">
        <v>28.1</v>
      </c>
      <c r="E56" s="55">
        <f t="shared" si="1"/>
        <v>-8.9832827651853187</v>
      </c>
    </row>
    <row r="57" spans="1:5">
      <c r="A57" s="38" t="s">
        <v>21</v>
      </c>
      <c r="B57" s="41">
        <v>25180</v>
      </c>
      <c r="C57" s="54">
        <v>68.900000000000006</v>
      </c>
      <c r="D57" s="52">
        <v>31.1</v>
      </c>
      <c r="E57" s="54">
        <f t="shared" si="1"/>
        <v>-6.8959142170456627</v>
      </c>
    </row>
    <row r="58" spans="1:5">
      <c r="A58" s="2" t="s">
        <v>2</v>
      </c>
      <c r="B58" s="23">
        <f>SUM(B43:B57)</f>
        <v>783036</v>
      </c>
      <c r="C58" s="55">
        <v>60.5</v>
      </c>
      <c r="D58" s="53">
        <f>100-C58</f>
        <v>39.5</v>
      </c>
      <c r="E58" s="55">
        <f t="shared" si="1"/>
        <v>-2.7873785829211628</v>
      </c>
    </row>
    <row r="63" spans="1:5">
      <c r="A63" s="58" t="s">
        <v>36</v>
      </c>
      <c r="B63" s="58"/>
      <c r="C63" s="58"/>
      <c r="D63" s="58"/>
      <c r="E63" s="58"/>
    </row>
    <row r="64" spans="1:5">
      <c r="A64" s="4" t="s">
        <v>6</v>
      </c>
      <c r="B64" s="22" t="s">
        <v>41</v>
      </c>
      <c r="C64" s="22" t="s">
        <v>42</v>
      </c>
      <c r="D64" s="22" t="s">
        <v>43</v>
      </c>
      <c r="E64" s="22" t="s">
        <v>44</v>
      </c>
    </row>
    <row r="65" spans="1:5">
      <c r="A65" s="38" t="s">
        <v>7</v>
      </c>
      <c r="B65" s="41">
        <v>37233</v>
      </c>
      <c r="C65" s="54">
        <v>50.5</v>
      </c>
      <c r="D65" s="54">
        <f>100-C65</f>
        <v>49.5</v>
      </c>
      <c r="E65" s="54">
        <v>-6.4</v>
      </c>
    </row>
    <row r="66" spans="1:5">
      <c r="A66" s="2" t="s">
        <v>8</v>
      </c>
      <c r="B66" s="23">
        <v>28066</v>
      </c>
      <c r="C66" s="55">
        <v>70.3</v>
      </c>
      <c r="D66" s="55">
        <f t="shared" ref="D66:D79" si="2">100-C66</f>
        <v>29.700000000000003</v>
      </c>
      <c r="E66" s="55">
        <v>-0.5</v>
      </c>
    </row>
    <row r="67" spans="1:5">
      <c r="A67" s="38" t="s">
        <v>9</v>
      </c>
      <c r="B67" s="41">
        <v>21809</v>
      </c>
      <c r="C67" s="54">
        <v>74.099999999999994</v>
      </c>
      <c r="D67" s="54">
        <f t="shared" si="2"/>
        <v>25.900000000000006</v>
      </c>
      <c r="E67" s="54">
        <v>-6.7</v>
      </c>
    </row>
    <row r="68" spans="1:5">
      <c r="A68" s="2" t="s">
        <v>10</v>
      </c>
      <c r="B68" s="23">
        <v>14113</v>
      </c>
      <c r="C68" s="55">
        <v>64</v>
      </c>
      <c r="D68" s="55">
        <f t="shared" si="2"/>
        <v>36</v>
      </c>
      <c r="E68" s="55">
        <v>1.7</v>
      </c>
    </row>
    <row r="69" spans="1:5">
      <c r="A69" s="38" t="s">
        <v>11</v>
      </c>
      <c r="B69" s="41">
        <v>57840</v>
      </c>
      <c r="C69" s="54">
        <v>73.099999999999994</v>
      </c>
      <c r="D69" s="54">
        <f t="shared" si="2"/>
        <v>26.900000000000006</v>
      </c>
      <c r="E69" s="54">
        <v>-0.1</v>
      </c>
    </row>
    <row r="70" spans="1:5">
      <c r="A70" s="2" t="s">
        <v>12</v>
      </c>
      <c r="B70" s="23">
        <v>28445</v>
      </c>
      <c r="C70" s="55">
        <v>72.599999999999994</v>
      </c>
      <c r="D70" s="55">
        <f t="shared" si="2"/>
        <v>27.400000000000006</v>
      </c>
      <c r="E70" s="55">
        <v>2.1</v>
      </c>
    </row>
    <row r="71" spans="1:5">
      <c r="A71" s="38" t="s">
        <v>13</v>
      </c>
      <c r="B71" s="41">
        <v>52874</v>
      </c>
      <c r="C71" s="54">
        <v>69.900000000000006</v>
      </c>
      <c r="D71" s="54">
        <f t="shared" si="2"/>
        <v>30.099999999999994</v>
      </c>
      <c r="E71" s="54">
        <v>1.2</v>
      </c>
    </row>
    <row r="72" spans="1:5">
      <c r="A72" s="2" t="s">
        <v>14</v>
      </c>
      <c r="B72" s="23">
        <v>64818</v>
      </c>
      <c r="C72" s="55">
        <v>55</v>
      </c>
      <c r="D72" s="55">
        <f t="shared" si="2"/>
        <v>45</v>
      </c>
      <c r="E72" s="55">
        <v>-1.6</v>
      </c>
    </row>
    <row r="73" spans="1:5">
      <c r="A73" s="38" t="s">
        <v>15</v>
      </c>
      <c r="B73" s="41">
        <v>134392</v>
      </c>
      <c r="C73" s="54">
        <v>62.5</v>
      </c>
      <c r="D73" s="54">
        <f t="shared" si="2"/>
        <v>37.5</v>
      </c>
      <c r="E73" s="54">
        <v>-1</v>
      </c>
    </row>
    <row r="74" spans="1:5">
      <c r="A74" s="2" t="s">
        <v>16</v>
      </c>
      <c r="B74" s="23">
        <v>179641</v>
      </c>
      <c r="C74" s="55">
        <v>50.6</v>
      </c>
      <c r="D74" s="55">
        <f t="shared" si="2"/>
        <v>49.4</v>
      </c>
      <c r="E74" s="55">
        <v>0.3</v>
      </c>
    </row>
    <row r="75" spans="1:5">
      <c r="A75" s="38" t="s">
        <v>17</v>
      </c>
      <c r="B75" s="41">
        <v>47728</v>
      </c>
      <c r="C75" s="54">
        <v>58.6</v>
      </c>
      <c r="D75" s="54">
        <f t="shared" si="2"/>
        <v>41.4</v>
      </c>
      <c r="E75" s="54">
        <v>-11</v>
      </c>
    </row>
    <row r="76" spans="1:5">
      <c r="A76" s="2" t="s">
        <v>18</v>
      </c>
      <c r="B76" s="23">
        <v>62223</v>
      </c>
      <c r="C76" s="55">
        <v>71.3</v>
      </c>
      <c r="D76" s="55">
        <f t="shared" si="2"/>
        <v>28.700000000000003</v>
      </c>
      <c r="E76" s="55">
        <v>-7</v>
      </c>
    </row>
    <row r="77" spans="1:5">
      <c r="A77" s="38" t="s">
        <v>19</v>
      </c>
      <c r="B77" s="41">
        <v>15643</v>
      </c>
      <c r="C77" s="54">
        <v>67.400000000000006</v>
      </c>
      <c r="D77" s="54">
        <f t="shared" si="2"/>
        <v>32.599999999999994</v>
      </c>
      <c r="E77" s="54">
        <v>-4.5999999999999996</v>
      </c>
    </row>
    <row r="78" spans="1:5">
      <c r="A78" s="2" t="s">
        <v>20</v>
      </c>
      <c r="B78" s="23">
        <v>33618</v>
      </c>
      <c r="C78" s="55">
        <v>74.099999999999994</v>
      </c>
      <c r="D78" s="55">
        <f t="shared" si="2"/>
        <v>25.900000000000006</v>
      </c>
      <c r="E78" s="55">
        <v>-5.0999999999999996</v>
      </c>
    </row>
    <row r="79" spans="1:5">
      <c r="A79" s="38" t="s">
        <v>21</v>
      </c>
      <c r="B79" s="41">
        <v>27045</v>
      </c>
      <c r="C79" s="54">
        <v>68.8</v>
      </c>
      <c r="D79" s="54">
        <f t="shared" si="2"/>
        <v>31.200000000000003</v>
      </c>
      <c r="E79" s="54">
        <v>0.6</v>
      </c>
    </row>
    <row r="80" spans="1:5">
      <c r="A80" s="2" t="s">
        <v>2</v>
      </c>
      <c r="B80" s="23">
        <f>SUM(B65:B79)</f>
        <v>805488</v>
      </c>
      <c r="C80" s="55">
        <v>62.1</v>
      </c>
      <c r="D80" s="55">
        <f>100-C80</f>
        <v>37.9</v>
      </c>
      <c r="E80" s="53">
        <v>-2.2000000000000002</v>
      </c>
    </row>
  </sheetData>
  <mergeCells count="4">
    <mergeCell ref="A21:E21"/>
    <mergeCell ref="A41:E41"/>
    <mergeCell ref="A63:E63"/>
    <mergeCell ref="A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Enrollment since 1965</vt:lpstr>
      <vt:lpstr>Summaries</vt:lpstr>
      <vt:lpstr>5yrs enrollment by college</vt:lpstr>
      <vt:lpstr>5yrs program by college</vt:lpstr>
      <vt:lpstr>Summary of fall semester hours </vt:lpstr>
      <vt:lpstr>'5yrs program by college'!Print_Titles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Li, Dan [IDOE]</cp:lastModifiedBy>
  <cp:lastPrinted>2015-05-19T15:30:42Z</cp:lastPrinted>
  <dcterms:created xsi:type="dcterms:W3CDTF">2008-11-28T19:40:02Z</dcterms:created>
  <dcterms:modified xsi:type="dcterms:W3CDTF">2019-10-24T14:31:14Z</dcterms:modified>
</cp:coreProperties>
</file>