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9"/>
  <workbookPr/>
  <mc:AlternateContent xmlns:mc="http://schemas.openxmlformats.org/markup-compatibility/2006">
    <mc:Choice Requires="x15">
      <x15ac:absPath xmlns:x15ac="http://schemas.microsoft.com/office/spreadsheetml/2010/11/ac" url="H:\Every Student Succeeds Act\Title III - English Learners\"/>
    </mc:Choice>
  </mc:AlternateContent>
  <xr:revisionPtr revIDLastSave="0" documentId="8_{B4A3B603-B23B-4583-AFE4-E57A62C3C354}" xr6:coauthVersionLast="36" xr6:coauthVersionMax="36" xr10:uidLastSave="{00000000-0000-0000-0000-000000000000}"/>
  <bookViews>
    <workbookView xWindow="0" yWindow="0" windowWidth="6780" windowHeight="127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H3" i="1" s="1"/>
  <c r="E4" i="1"/>
  <c r="H4" i="1" s="1"/>
  <c r="E5" i="1"/>
  <c r="H5" i="1" s="1"/>
  <c r="E6" i="1"/>
  <c r="H6" i="1" s="1"/>
  <c r="E7" i="1"/>
  <c r="H7" i="1" s="1"/>
  <c r="E8" i="1"/>
  <c r="H8" i="1" s="1"/>
  <c r="E9" i="1"/>
  <c r="H9" i="1" s="1"/>
  <c r="E10" i="1"/>
  <c r="H10" i="1" s="1"/>
  <c r="E11" i="1"/>
  <c r="H11" i="1" s="1"/>
  <c r="E12" i="1"/>
  <c r="H12" i="1" s="1"/>
  <c r="E13" i="1"/>
  <c r="H13" i="1" s="1"/>
  <c r="E2" i="1"/>
  <c r="H2" i="1" s="1"/>
  <c r="F2" i="1" l="1"/>
  <c r="I2" i="1" s="1"/>
  <c r="F10" i="1"/>
  <c r="I10" i="1" s="1"/>
  <c r="F6" i="1"/>
  <c r="I6" i="1" s="1"/>
  <c r="F13" i="1"/>
  <c r="I13" i="1" s="1"/>
  <c r="F9" i="1"/>
  <c r="I9" i="1" s="1"/>
  <c r="F5" i="1"/>
  <c r="I5" i="1" s="1"/>
  <c r="F12" i="1"/>
  <c r="I12" i="1" s="1"/>
  <c r="F8" i="1"/>
  <c r="I8" i="1" s="1"/>
  <c r="F4" i="1"/>
  <c r="I4" i="1" s="1"/>
  <c r="F11" i="1"/>
  <c r="I11" i="1" s="1"/>
  <c r="F7" i="1"/>
  <c r="I7" i="1" s="1"/>
  <c r="F3" i="1"/>
  <c r="I3" i="1" s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  <c r="K2" i="1"/>
  <c r="J2" i="1"/>
</calcChain>
</file>

<file path=xl/sharedStrings.xml><?xml version="1.0" encoding="utf-8"?>
<sst xmlns="http://schemas.openxmlformats.org/spreadsheetml/2006/main" count="24" uniqueCount="22">
  <si>
    <t>AEA or District #</t>
  </si>
  <si>
    <t>AEA or District Name</t>
  </si>
  <si>
    <t>Public</t>
  </si>
  <si>
    <t>Nonpublic</t>
  </si>
  <si>
    <t>Public %</t>
  </si>
  <si>
    <t>Nonpublic %</t>
  </si>
  <si>
    <t>Total Allocations</t>
  </si>
  <si>
    <t>Public Allocation</t>
  </si>
  <si>
    <t>Nonpublic Allocation</t>
  </si>
  <si>
    <t>AEA 01 Keystone</t>
  </si>
  <si>
    <t>AEA 07 Central Rivers</t>
  </si>
  <si>
    <t>AEA 08  Prairie Lakes</t>
  </si>
  <si>
    <t>AEA 09 Mississippi Bend</t>
  </si>
  <si>
    <t xml:space="preserve">AEA 10 Grant Wood </t>
  </si>
  <si>
    <t>AEA 11 Heartland</t>
  </si>
  <si>
    <t xml:space="preserve">AEA 12 Northwest  </t>
  </si>
  <si>
    <t xml:space="preserve">AEA 13 Green Hills </t>
  </si>
  <si>
    <t>AEA 15 Great Prairie</t>
  </si>
  <si>
    <t>Council Bluffs CSD</t>
  </si>
  <si>
    <t>Des Moines Ind. CSD</t>
  </si>
  <si>
    <t>Waterloo CSD</t>
  </si>
  <si>
    <t>CFDA Number &amp; Title: 84.365A - Title III, Part A English Language Acquisition State Grants
Award Name &amp; Number: FISCAL YEAR 2018 TITLE III ALLOCATIONS FOR SCHOOL YEAR 2019-2020, S365A190015
Award Year: School Year 2019-20
Name of Federal Agency: US Department of Education
Award Amount: $4,112,558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</si>
</sst>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3" fillId="0" borderId="1" xfId="1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10" fontId="3" fillId="0" borderId="1" xfId="2" applyNumberFormat="1" applyFont="1" applyFill="1" applyBorder="1" applyAlignment="1">
      <alignment wrapText="1"/>
    </xf>
    <xf numFmtId="164" fontId="3" fillId="0" borderId="1" xfId="1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Currency" xfId="1" builtinId="4"/>
    <cellStyle name="Normal" xfId="0" builtinId="0" customBuiltin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pane ySplit="1" topLeftCell="A2" activePane="bottomLeft" state="frozen"/>
      <selection pane="bottomLeft" activeCell="F16" sqref="F16"/>
    </sheetView>
  </sheetViews>
  <sheetFormatPr defaultColWidth="9" defaultRowHeight="14.25" x14ac:dyDescent="0.2"/>
  <cols>
    <col min="1" max="1" width="9.5" style="2" customWidth="1"/>
    <col min="2" max="2" width="24.625" style="2" customWidth="1"/>
    <col min="3" max="3" width="7.125" style="2" customWidth="1"/>
    <col min="4" max="4" width="11.125" style="2" customWidth="1"/>
    <col min="5" max="5" width="9.375" style="2" customWidth="1"/>
    <col min="6" max="6" width="11.125" style="2" customWidth="1"/>
    <col min="7" max="7" width="11.875" style="2" customWidth="1"/>
    <col min="8" max="8" width="10.625" style="2" customWidth="1"/>
    <col min="9" max="9" width="11.125" style="2" customWidth="1"/>
    <col min="10" max="10" width="10.625" style="2" customWidth="1"/>
    <col min="11" max="11" width="11.125" style="2" customWidth="1"/>
    <col min="12" max="16384" width="9" style="2"/>
  </cols>
  <sheetData>
    <row r="1" spans="1:11" s="9" customFormat="1" ht="30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7</v>
      </c>
      <c r="K1" s="8" t="s">
        <v>8</v>
      </c>
    </row>
    <row r="2" spans="1:11" x14ac:dyDescent="0.2">
      <c r="A2" s="1">
        <v>9201</v>
      </c>
      <c r="B2" s="3" t="s">
        <v>9</v>
      </c>
      <c r="C2" s="4">
        <v>799</v>
      </c>
      <c r="D2" s="5">
        <v>53</v>
      </c>
      <c r="E2" s="6">
        <f>C2/(C2+D2)</f>
        <v>0.93779342723004699</v>
      </c>
      <c r="F2" s="6">
        <f>1-E2</f>
        <v>6.2206572769953006E-2</v>
      </c>
      <c r="G2" s="7">
        <v>107253</v>
      </c>
      <c r="H2" s="7">
        <f>G2*E2</f>
        <v>100581.15845070423</v>
      </c>
      <c r="I2" s="7">
        <f>G2*F2</f>
        <v>6671.8415492957702</v>
      </c>
      <c r="J2" s="7">
        <f>ROUND(H2,0)</f>
        <v>100581</v>
      </c>
      <c r="K2" s="7">
        <f>ROUND(I2,0)</f>
        <v>6672</v>
      </c>
    </row>
    <row r="3" spans="1:11" x14ac:dyDescent="0.2">
      <c r="A3" s="1">
        <v>9207</v>
      </c>
      <c r="B3" s="3" t="s">
        <v>10</v>
      </c>
      <c r="C3" s="4">
        <v>2207</v>
      </c>
      <c r="D3" s="5">
        <v>154</v>
      </c>
      <c r="E3" s="6">
        <f t="shared" ref="E3:E13" si="0">C3/(C3+D3)</f>
        <v>0.93477340110122831</v>
      </c>
      <c r="F3" s="6">
        <f t="shared" ref="F3:F13" si="1">1-E3</f>
        <v>6.5226598898771693E-2</v>
      </c>
      <c r="G3" s="7">
        <v>297213</v>
      </c>
      <c r="H3" s="7">
        <f t="shared" ref="H3:H13" si="2">G3*E3</f>
        <v>277826.80686149938</v>
      </c>
      <c r="I3" s="7">
        <f t="shared" ref="I3:I13" si="3">G3*F3</f>
        <v>19386.193138500632</v>
      </c>
      <c r="J3" s="7">
        <f t="shared" ref="J3:K13" si="4">ROUND(H3,0)</f>
        <v>277827</v>
      </c>
      <c r="K3" s="7">
        <f t="shared" si="4"/>
        <v>19386</v>
      </c>
    </row>
    <row r="4" spans="1:11" x14ac:dyDescent="0.2">
      <c r="A4" s="1">
        <v>9208</v>
      </c>
      <c r="B4" s="3" t="s">
        <v>11</v>
      </c>
      <c r="C4" s="4">
        <v>3074</v>
      </c>
      <c r="D4" s="5">
        <v>51</v>
      </c>
      <c r="E4" s="6">
        <f t="shared" si="0"/>
        <v>0.98368</v>
      </c>
      <c r="F4" s="6">
        <f t="shared" si="1"/>
        <v>1.6320000000000001E-2</v>
      </c>
      <c r="G4" s="7">
        <v>393389</v>
      </c>
      <c r="H4" s="7">
        <f t="shared" si="2"/>
        <v>386968.89152</v>
      </c>
      <c r="I4" s="7">
        <f t="shared" si="3"/>
        <v>6420.1084800000008</v>
      </c>
      <c r="J4" s="7">
        <f t="shared" si="4"/>
        <v>386969</v>
      </c>
      <c r="K4" s="7">
        <f t="shared" si="4"/>
        <v>6420</v>
      </c>
    </row>
    <row r="5" spans="1:11" x14ac:dyDescent="0.2">
      <c r="A5" s="1">
        <v>9209</v>
      </c>
      <c r="B5" s="3" t="s">
        <v>12</v>
      </c>
      <c r="C5" s="4">
        <v>1605</v>
      </c>
      <c r="D5" s="5">
        <v>70</v>
      </c>
      <c r="E5" s="6">
        <f t="shared" si="0"/>
        <v>0.95820895522388061</v>
      </c>
      <c r="F5" s="6">
        <f t="shared" si="1"/>
        <v>4.179104477611939E-2</v>
      </c>
      <c r="G5" s="7">
        <v>210856</v>
      </c>
      <c r="H5" s="7">
        <f t="shared" si="2"/>
        <v>202044.10746268657</v>
      </c>
      <c r="I5" s="7">
        <f t="shared" si="3"/>
        <v>8811.8925373134298</v>
      </c>
      <c r="J5" s="7">
        <f t="shared" si="4"/>
        <v>202044</v>
      </c>
      <c r="K5" s="7">
        <f t="shared" si="4"/>
        <v>8812</v>
      </c>
    </row>
    <row r="6" spans="1:11" x14ac:dyDescent="0.2">
      <c r="A6" s="1">
        <v>9210</v>
      </c>
      <c r="B6" s="3" t="s">
        <v>13</v>
      </c>
      <c r="C6" s="4">
        <v>3583</v>
      </c>
      <c r="D6" s="5">
        <v>74</v>
      </c>
      <c r="E6" s="6">
        <f t="shared" si="0"/>
        <v>0.97976483456385011</v>
      </c>
      <c r="F6" s="6">
        <f t="shared" si="1"/>
        <v>2.0235165436149893E-2</v>
      </c>
      <c r="G6" s="7">
        <v>460359</v>
      </c>
      <c r="H6" s="7">
        <f t="shared" si="2"/>
        <v>451043.55947497947</v>
      </c>
      <c r="I6" s="7">
        <f t="shared" si="3"/>
        <v>9315.4405250205291</v>
      </c>
      <c r="J6" s="7">
        <f t="shared" si="4"/>
        <v>451044</v>
      </c>
      <c r="K6" s="7">
        <f t="shared" si="4"/>
        <v>9315</v>
      </c>
    </row>
    <row r="7" spans="1:11" x14ac:dyDescent="0.2">
      <c r="A7" s="1">
        <v>9211</v>
      </c>
      <c r="B7" s="3" t="s">
        <v>14</v>
      </c>
      <c r="C7" s="4">
        <v>4352</v>
      </c>
      <c r="D7" s="5">
        <v>129</v>
      </c>
      <c r="E7" s="6">
        <f t="shared" si="0"/>
        <v>0.97121178308413303</v>
      </c>
      <c r="F7" s="6">
        <f t="shared" si="1"/>
        <v>2.8788216915866971E-2</v>
      </c>
      <c r="G7" s="7">
        <v>564088</v>
      </c>
      <c r="H7" s="7">
        <f t="shared" si="2"/>
        <v>547848.91229636245</v>
      </c>
      <c r="I7" s="7">
        <f t="shared" si="3"/>
        <v>16239.087703637568</v>
      </c>
      <c r="J7" s="7">
        <f t="shared" si="4"/>
        <v>547849</v>
      </c>
      <c r="K7" s="7">
        <f t="shared" si="4"/>
        <v>16239</v>
      </c>
    </row>
    <row r="8" spans="1:11" x14ac:dyDescent="0.2">
      <c r="A8" s="1">
        <v>9212</v>
      </c>
      <c r="B8" s="3" t="s">
        <v>15</v>
      </c>
      <c r="C8" s="4">
        <v>5125</v>
      </c>
      <c r="D8" s="5">
        <v>285</v>
      </c>
      <c r="E8" s="6">
        <f t="shared" si="0"/>
        <v>0.94731977818853974</v>
      </c>
      <c r="F8" s="6">
        <f t="shared" si="1"/>
        <v>5.2680221811460259E-2</v>
      </c>
      <c r="G8" s="7">
        <v>681034</v>
      </c>
      <c r="H8" s="7">
        <f t="shared" si="2"/>
        <v>645156.97781885392</v>
      </c>
      <c r="I8" s="7">
        <f t="shared" si="3"/>
        <v>35877.022181146029</v>
      </c>
      <c r="J8" s="7">
        <f t="shared" si="4"/>
        <v>645157</v>
      </c>
      <c r="K8" s="7">
        <f t="shared" si="4"/>
        <v>35877</v>
      </c>
    </row>
    <row r="9" spans="1:11" x14ac:dyDescent="0.2">
      <c r="A9" s="1">
        <v>9213</v>
      </c>
      <c r="B9" s="3" t="s">
        <v>16</v>
      </c>
      <c r="C9" s="4">
        <v>557</v>
      </c>
      <c r="D9" s="5">
        <v>5</v>
      </c>
      <c r="E9" s="6">
        <f t="shared" si="0"/>
        <v>0.99110320284697506</v>
      </c>
      <c r="F9" s="6">
        <f t="shared" si="1"/>
        <v>8.8967971530249379E-3</v>
      </c>
      <c r="G9" s="7">
        <v>70747</v>
      </c>
      <c r="H9" s="7">
        <f t="shared" si="2"/>
        <v>70117.578291814949</v>
      </c>
      <c r="I9" s="7">
        <f t="shared" si="3"/>
        <v>629.42170818505531</v>
      </c>
      <c r="J9" s="7">
        <f t="shared" si="4"/>
        <v>70118</v>
      </c>
      <c r="K9" s="7">
        <f t="shared" si="4"/>
        <v>629</v>
      </c>
    </row>
    <row r="10" spans="1:11" x14ac:dyDescent="0.2">
      <c r="A10" s="1">
        <v>9215</v>
      </c>
      <c r="B10" s="3" t="s">
        <v>17</v>
      </c>
      <c r="C10" s="4">
        <v>1202</v>
      </c>
      <c r="D10" s="5">
        <v>31</v>
      </c>
      <c r="E10" s="6">
        <f t="shared" si="0"/>
        <v>0.97485806974858069</v>
      </c>
      <c r="F10" s="6">
        <f t="shared" si="1"/>
        <v>2.5141930251419309E-2</v>
      </c>
      <c r="G10" s="7">
        <v>155215</v>
      </c>
      <c r="H10" s="7">
        <f t="shared" si="2"/>
        <v>151312.59529602595</v>
      </c>
      <c r="I10" s="7">
        <f t="shared" si="3"/>
        <v>3902.4047039740481</v>
      </c>
      <c r="J10" s="7">
        <f t="shared" si="4"/>
        <v>151313</v>
      </c>
      <c r="K10" s="7">
        <f t="shared" si="4"/>
        <v>3902</v>
      </c>
    </row>
    <row r="11" spans="1:11" x14ac:dyDescent="0.2">
      <c r="A11" s="1">
        <v>1476</v>
      </c>
      <c r="B11" s="3" t="s">
        <v>18</v>
      </c>
      <c r="C11" s="4">
        <v>603</v>
      </c>
      <c r="D11" s="5">
        <v>19</v>
      </c>
      <c r="E11" s="6">
        <f t="shared" si="0"/>
        <v>0.96945337620578775</v>
      </c>
      <c r="F11" s="6">
        <f t="shared" si="1"/>
        <v>3.0546623794212246E-2</v>
      </c>
      <c r="G11" s="7">
        <v>78300</v>
      </c>
      <c r="H11" s="7">
        <f t="shared" si="2"/>
        <v>75908.199356913188</v>
      </c>
      <c r="I11" s="7">
        <f t="shared" si="3"/>
        <v>2391.800643086819</v>
      </c>
      <c r="J11" s="7">
        <f t="shared" si="4"/>
        <v>75908</v>
      </c>
      <c r="K11" s="7">
        <f t="shared" si="4"/>
        <v>2392</v>
      </c>
    </row>
    <row r="12" spans="1:11" x14ac:dyDescent="0.2">
      <c r="A12" s="1">
        <v>1737</v>
      </c>
      <c r="B12" s="3" t="s">
        <v>19</v>
      </c>
      <c r="C12" s="4">
        <v>7326</v>
      </c>
      <c r="D12" s="5">
        <v>269</v>
      </c>
      <c r="E12" s="6">
        <f t="shared" si="0"/>
        <v>0.96458196181698486</v>
      </c>
      <c r="F12" s="6">
        <f t="shared" si="1"/>
        <v>3.5418038183015144E-2</v>
      </c>
      <c r="G12" s="7">
        <v>956091</v>
      </c>
      <c r="H12" s="7">
        <f t="shared" si="2"/>
        <v>922228.13245556282</v>
      </c>
      <c r="I12" s="7">
        <f t="shared" si="3"/>
        <v>33862.867544437133</v>
      </c>
      <c r="J12" s="7">
        <f t="shared" si="4"/>
        <v>922228</v>
      </c>
      <c r="K12" s="7">
        <f t="shared" si="4"/>
        <v>33863</v>
      </c>
    </row>
    <row r="13" spans="1:11" x14ac:dyDescent="0.2">
      <c r="A13" s="1">
        <v>6795</v>
      </c>
      <c r="B13" s="3" t="s">
        <v>20</v>
      </c>
      <c r="C13" s="4">
        <v>1212</v>
      </c>
      <c r="D13" s="5">
        <v>153</v>
      </c>
      <c r="E13" s="6">
        <f t="shared" si="0"/>
        <v>0.88791208791208787</v>
      </c>
      <c r="F13" s="6">
        <f t="shared" si="1"/>
        <v>0.11208791208791213</v>
      </c>
      <c r="G13" s="7">
        <v>171832</v>
      </c>
      <c r="H13" s="7">
        <f t="shared" si="2"/>
        <v>152571.70989010989</v>
      </c>
      <c r="I13" s="7">
        <f t="shared" si="3"/>
        <v>19260.290109890117</v>
      </c>
      <c r="J13" s="7">
        <f t="shared" si="4"/>
        <v>152572</v>
      </c>
      <c r="K13" s="7">
        <f t="shared" si="4"/>
        <v>19260</v>
      </c>
    </row>
    <row r="14" spans="1:11" ht="72.95" customHeight="1" x14ac:dyDescent="0.2">
      <c r="A14" s="10" t="s">
        <v>21</v>
      </c>
      <c r="B14" s="11"/>
      <c r="C14" s="11"/>
      <c r="D14" s="11"/>
      <c r="E14" s="11"/>
      <c r="F14" s="11"/>
      <c r="G14" s="11"/>
      <c r="H14" s="11"/>
      <c r="I14" s="11"/>
      <c r="J14" s="11"/>
      <c r="K14" s="12"/>
    </row>
  </sheetData>
  <mergeCells count="1">
    <mergeCell ref="A14:K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Crew, Steve [IDOE]</dc:creator>
  <cp:lastModifiedBy>Albers, Lisa [IDOE]</cp:lastModifiedBy>
  <dcterms:created xsi:type="dcterms:W3CDTF">2018-08-21T18:16:15Z</dcterms:created>
  <dcterms:modified xsi:type="dcterms:W3CDTF">2019-09-06T16:23:17Z</dcterms:modified>
</cp:coreProperties>
</file>