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assis\Desktop\Desktop\Condition2018\Tables\"/>
    </mc:Choice>
  </mc:AlternateContent>
  <bookViews>
    <workbookView xWindow="0" yWindow="0" windowWidth="19200" windowHeight="11595" tabRatio="576" firstSheet="1" activeTab="1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52511"/>
</workbook>
</file>

<file path=xl/calcChain.xml><?xml version="1.0" encoding="utf-8"?>
<calcChain xmlns="http://schemas.openxmlformats.org/spreadsheetml/2006/main">
  <c r="G42" i="35" l="1"/>
  <c r="G41" i="35"/>
  <c r="G36" i="35"/>
  <c r="G37" i="35"/>
  <c r="G38" i="35"/>
  <c r="G40" i="35"/>
  <c r="G26" i="35"/>
  <c r="G27" i="35"/>
  <c r="G28" i="35"/>
  <c r="G29" i="35"/>
  <c r="G30" i="35"/>
  <c r="G31" i="35"/>
  <c r="G32" i="35"/>
  <c r="G25" i="35"/>
  <c r="G19" i="35"/>
  <c r="F20" i="35"/>
  <c r="E20" i="35"/>
  <c r="D20" i="35"/>
  <c r="C20" i="35"/>
  <c r="B20" i="35"/>
  <c r="B42" i="35"/>
  <c r="C42" i="35"/>
  <c r="D42" i="35"/>
  <c r="C41" i="35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25" i="35"/>
  <c r="G18" i="35"/>
  <c r="E42" i="35" l="1"/>
  <c r="B41" i="35"/>
  <c r="B19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E19" i="35"/>
  <c r="F42" i="35" l="1"/>
  <c r="F19" i="35"/>
  <c r="C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19" i="35" l="1"/>
  <c r="G16" i="35"/>
  <c r="G15" i="35"/>
  <c r="G14" i="35"/>
  <c r="G10" i="35"/>
  <c r="G9" i="35"/>
  <c r="G8" i="35"/>
  <c r="G7" i="35"/>
  <c r="G6" i="35"/>
  <c r="G4" i="35"/>
  <c r="G5" i="35"/>
  <c r="G20" i="35" l="1"/>
</calcChain>
</file>

<file path=xl/sharedStrings.xml><?xml version="1.0" encoding="utf-8"?>
<sst xmlns="http://schemas.openxmlformats.org/spreadsheetml/2006/main" count="143" uniqueCount="61">
  <si>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</si>
  <si>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</si>
  <si>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</si>
  <si>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</si>
  <si>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</si>
  <si>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</si>
  <si>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</si>
  <si>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</si>
  <si>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</si>
  <si>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</si>
  <si>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</si>
  <si>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</si>
  <si>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</si>
  <si>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</si>
  <si>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</si>
  <si>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</si>
  <si>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</si>
  <si>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</si>
  <si>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</si>
  <si>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</si>
  <si>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</si>
  <si>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</si>
  <si>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</si>
  <si>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Processing</t>
  </si>
  <si>
    <t>Activity</t>
  </si>
  <si>
    <t>Technology</t>
  </si>
  <si>
    <t>Iowa Valley</t>
  </si>
  <si>
    <t>Matriculation</t>
  </si>
  <si>
    <t xml:space="preserve">Iowa Valley </t>
  </si>
  <si>
    <t>Standard Deviation</t>
  </si>
  <si>
    <t>Service/Technology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</si>
  <si>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</si>
  <si>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</si>
  <si>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</si>
  <si>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</si>
  <si>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</si>
  <si>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</si>
  <si>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</si>
  <si>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</si>
  <si>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</si>
  <si>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Student activities</t>
  </si>
  <si>
    <t>Noel Levitz/LSA</t>
  </si>
  <si>
    <t>Course</t>
  </si>
  <si>
    <t>Student</t>
  </si>
  <si>
    <t>Facility</t>
  </si>
  <si>
    <t>Materials/Technology</t>
  </si>
  <si>
    <t>No fees</t>
  </si>
  <si>
    <t>College service</t>
  </si>
  <si>
    <t>2017-2018</t>
  </si>
  <si>
    <t>Student activity and computer</t>
  </si>
  <si>
    <t>Difference</t>
  </si>
  <si>
    <t>$</t>
  </si>
  <si>
    <t>Average</t>
  </si>
  <si>
    <t>Std. Dev.</t>
  </si>
  <si>
    <t>Change (%)</t>
  </si>
  <si>
    <t>Cost of Enrollment (T+F)</t>
  </si>
  <si>
    <t>2018-2019</t>
  </si>
  <si>
    <t>8-1. Resident Tuition and Fees Per Semester Credit Hour, 2017-2019 Academic Years</t>
  </si>
  <si>
    <t>8-2. Non-Resident Tuition and Fees Per Credit Hour, 2017-2019 Academic Years</t>
  </si>
  <si>
    <t>8-3. Mandatory Fees for Full-Time Students: 2017-2019 Academic Years</t>
  </si>
  <si>
    <t>8-4. Year-to-year Comparison of Cost of Enrollment (In-State Tuition &amp; Mandatory Fees):  AY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</si>
</sst>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2" fontId="11" fillId="0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0" fillId="0" borderId="2" xfId="0" applyNumberFormat="1" applyBorder="1"/>
    <xf numFmtId="2" fontId="6" fillId="3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/>
    <cellStyle name="Comma 3" xfId="3"/>
    <cellStyle name="Comma 3 2" xfId="9"/>
    <cellStyle name="Currency 2" xfId="5"/>
    <cellStyle name="Normal" xfId="0" builtinId="0"/>
    <cellStyle name="Normal 2" xfId="2"/>
    <cellStyle name="Normal 2 2" xfId="8"/>
    <cellStyle name="Normal 3" xfId="4"/>
    <cellStyle name="Normal 4" xfId="7"/>
    <cellStyle name="Percent 2" xfId="6"/>
  </cellStyles>
  <dxfs count="1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E21" sqref="E21"/>
    </sheetView>
  </sheetViews>
  <sheetFormatPr defaultRowHeight="12.75" x14ac:dyDescent="0.2"/>
  <cols>
    <col min="1" max="1" width="17" bestFit="1" customWidth="1"/>
  </cols>
  <sheetData>
    <row r="1" spans="1:2" x14ac:dyDescent="0.2">
      <c r="A1" t="s">
        <v>28</v>
      </c>
      <c r="B1" s="1">
        <v>185</v>
      </c>
    </row>
    <row r="2" spans="1:2" x14ac:dyDescent="0.2">
      <c r="A2" t="s">
        <v>14</v>
      </c>
      <c r="B2" s="1">
        <v>170</v>
      </c>
    </row>
    <row r="3" spans="1:2" x14ac:dyDescent="0.2">
      <c r="A3" t="s">
        <v>3</v>
      </c>
      <c r="B3" s="1">
        <v>168.03333333333333</v>
      </c>
    </row>
    <row r="4" spans="1:2" x14ac:dyDescent="0.2">
      <c r="A4" t="s">
        <v>1</v>
      </c>
      <c r="B4" s="1">
        <v>163</v>
      </c>
    </row>
    <row r="5" spans="1:2" x14ac:dyDescent="0.2">
      <c r="A5" t="s">
        <v>10</v>
      </c>
      <c r="B5" s="1">
        <v>149</v>
      </c>
    </row>
    <row r="6" spans="1:2" x14ac:dyDescent="0.2">
      <c r="A6" t="s">
        <v>5</v>
      </c>
      <c r="B6" s="1">
        <v>146</v>
      </c>
    </row>
    <row r="7" spans="1:2" x14ac:dyDescent="0.2">
      <c r="A7" t="s">
        <v>12</v>
      </c>
      <c r="B7" s="1">
        <v>146</v>
      </c>
    </row>
    <row r="8" spans="1:2" x14ac:dyDescent="0.2">
      <c r="A8" t="s">
        <v>15</v>
      </c>
      <c r="B8" s="1">
        <v>145</v>
      </c>
    </row>
    <row r="9" spans="1:2" x14ac:dyDescent="0.2">
      <c r="A9" t="s">
        <v>21</v>
      </c>
      <c r="B9" s="1">
        <v>144.90288888888887</v>
      </c>
    </row>
    <row r="10" spans="1:2" x14ac:dyDescent="0.2">
      <c r="A10" t="s">
        <v>17</v>
      </c>
      <c r="B10" s="1">
        <v>144.51000000000002</v>
      </c>
    </row>
    <row r="11" spans="1:2" x14ac:dyDescent="0.2">
      <c r="A11" t="s">
        <v>6</v>
      </c>
      <c r="B11" s="1">
        <v>140</v>
      </c>
    </row>
    <row r="12" spans="1:2" x14ac:dyDescent="0.2">
      <c r="A12" t="s">
        <v>20</v>
      </c>
      <c r="B12" s="1">
        <v>130</v>
      </c>
    </row>
    <row r="13" spans="1:2" x14ac:dyDescent="0.2">
      <c r="A13" t="s">
        <v>16</v>
      </c>
      <c r="B13" s="1">
        <v>126</v>
      </c>
    </row>
    <row r="14" spans="1:2" x14ac:dyDescent="0.2">
      <c r="A14" t="s">
        <v>18</v>
      </c>
      <c r="B14" s="1">
        <v>125</v>
      </c>
    </row>
    <row r="15" spans="1:2" x14ac:dyDescent="0.2">
      <c r="A15" t="s">
        <v>7</v>
      </c>
      <c r="B15" s="1">
        <v>118</v>
      </c>
    </row>
    <row r="16" spans="1:2" x14ac:dyDescent="0.2">
      <c r="A16" t="s">
        <v>8</v>
      </c>
      <c r="B16" s="1">
        <v>118</v>
      </c>
    </row>
  </sheetData>
  <sortState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3" sqref="A23:A24"/>
    </sheetView>
  </sheetViews>
  <sheetFormatPr defaultRowHeight="12.75" x14ac:dyDescent="0.2"/>
  <cols>
    <col min="1" max="1" width="21.140625" bestFit="1" customWidth="1"/>
    <col min="2" max="3" width="9.5703125" bestFit="1" customWidth="1"/>
    <col min="4" max="4" width="9.7109375" customWidth="1"/>
    <col min="5" max="6" width="9.5703125" bestFit="1" customWidth="1"/>
    <col min="7" max="7" width="10" customWidth="1"/>
  </cols>
  <sheetData>
    <row r="1" spans="1:7" ht="13.5" x14ac:dyDescent="0.25">
      <c r="A1" s="57" t="s">
        <v>57</v>
      </c>
      <c r="B1" s="13"/>
      <c r="C1" s="13"/>
      <c r="D1" s="13"/>
      <c r="E1" s="13"/>
      <c r="F1" s="13"/>
      <c r="G1" s="13"/>
    </row>
    <row r="2" spans="1:7" x14ac:dyDescent="0.2">
      <c r="A2" s="64" t="s">
        <v>0</v>
      </c>
      <c r="B2" s="65" t="s">
        <v>31</v>
      </c>
      <c r="C2" s="65"/>
      <c r="D2" s="47"/>
      <c r="E2" s="66" t="s">
        <v>32</v>
      </c>
      <c r="F2" s="65"/>
      <c r="G2" s="47"/>
    </row>
    <row r="3" spans="1:7" x14ac:dyDescent="0.2">
      <c r="A3" s="64"/>
      <c r="B3" s="56" t="s">
        <v>48</v>
      </c>
      <c r="C3" s="19" t="s">
        <v>56</v>
      </c>
      <c r="D3" s="9" t="s">
        <v>54</v>
      </c>
      <c r="E3" s="56" t="s">
        <v>48</v>
      </c>
      <c r="F3" s="19" t="s">
        <v>56</v>
      </c>
      <c r="G3" s="20" t="s">
        <v>54</v>
      </c>
    </row>
    <row r="4" spans="1:7" x14ac:dyDescent="0.2">
      <c r="A4" s="23" t="s">
        <v>1</v>
      </c>
      <c r="B4" s="31">
        <v>163</v>
      </c>
      <c r="C4" s="31">
        <v>170</v>
      </c>
      <c r="D4" s="25">
        <f t="shared" ref="D4:D18" si="0">100*((C4-B4)/B4)</f>
        <v>4.294478527607362</v>
      </c>
      <c r="E4" s="24">
        <v>22</v>
      </c>
      <c r="F4" s="24">
        <v>24</v>
      </c>
      <c r="G4" s="24">
        <f t="shared" ref="G4:G18" si="1">100*((F4-E4)/E4)</f>
        <v>9.0909090909090917</v>
      </c>
    </row>
    <row r="5" spans="1:7" x14ac:dyDescent="0.2">
      <c r="A5" s="2" t="s">
        <v>17</v>
      </c>
      <c r="B5" s="28">
        <v>147.75</v>
      </c>
      <c r="C5" s="28">
        <v>154.25</v>
      </c>
      <c r="D5" s="10">
        <f t="shared" si="0"/>
        <v>4.3993231810490698</v>
      </c>
      <c r="E5" s="3">
        <v>26</v>
      </c>
      <c r="F5" s="3">
        <v>26</v>
      </c>
      <c r="G5" s="3">
        <f t="shared" si="1"/>
        <v>0</v>
      </c>
    </row>
    <row r="6" spans="1:7" x14ac:dyDescent="0.2">
      <c r="A6" s="23" t="s">
        <v>3</v>
      </c>
      <c r="B6" s="31">
        <v>172</v>
      </c>
      <c r="C6" s="31">
        <v>179</v>
      </c>
      <c r="D6" s="25">
        <f t="shared" si="0"/>
        <v>4.0697674418604652</v>
      </c>
      <c r="E6" s="24">
        <v>22.25</v>
      </c>
      <c r="F6" s="24">
        <v>22.25</v>
      </c>
      <c r="G6" s="24">
        <f t="shared" si="1"/>
        <v>0</v>
      </c>
    </row>
    <row r="7" spans="1:7" x14ac:dyDescent="0.2">
      <c r="A7" s="2" t="s">
        <v>14</v>
      </c>
      <c r="B7" s="29">
        <v>162</v>
      </c>
      <c r="C7" s="29">
        <v>169</v>
      </c>
      <c r="D7" s="10">
        <f t="shared" si="0"/>
        <v>4.3209876543209873</v>
      </c>
      <c r="E7" s="3">
        <v>28</v>
      </c>
      <c r="F7" s="3">
        <v>28</v>
      </c>
      <c r="G7" s="3">
        <f t="shared" si="1"/>
        <v>0</v>
      </c>
    </row>
    <row r="8" spans="1:7" x14ac:dyDescent="0.2">
      <c r="A8" s="23" t="s">
        <v>5</v>
      </c>
      <c r="B8" s="31">
        <v>164</v>
      </c>
      <c r="C8" s="31">
        <v>169</v>
      </c>
      <c r="D8" s="25">
        <f t="shared" si="0"/>
        <v>3.0487804878048781</v>
      </c>
      <c r="E8" s="24">
        <v>14</v>
      </c>
      <c r="F8" s="24">
        <v>14</v>
      </c>
      <c r="G8" s="24">
        <f t="shared" si="1"/>
        <v>0</v>
      </c>
    </row>
    <row r="9" spans="1:7" x14ac:dyDescent="0.2">
      <c r="A9" s="2" t="s">
        <v>26</v>
      </c>
      <c r="B9" s="29">
        <v>168</v>
      </c>
      <c r="C9" s="29">
        <v>173</v>
      </c>
      <c r="D9" s="10">
        <f t="shared" si="0"/>
        <v>2.9761904761904758</v>
      </c>
      <c r="E9" s="3">
        <v>26</v>
      </c>
      <c r="F9" s="3">
        <v>26</v>
      </c>
      <c r="G9" s="3">
        <f t="shared" si="1"/>
        <v>0</v>
      </c>
    </row>
    <row r="10" spans="1:7" x14ac:dyDescent="0.2">
      <c r="A10" s="23" t="s">
        <v>6</v>
      </c>
      <c r="B10" s="31">
        <v>170</v>
      </c>
      <c r="C10" s="31">
        <v>179</v>
      </c>
      <c r="D10" s="25">
        <f t="shared" si="0"/>
        <v>5.2941176470588234</v>
      </c>
      <c r="E10" s="24">
        <v>7.75</v>
      </c>
      <c r="F10" s="24">
        <v>8</v>
      </c>
      <c r="G10" s="24">
        <f t="shared" si="1"/>
        <v>3.225806451612903</v>
      </c>
    </row>
    <row r="11" spans="1:7" x14ac:dyDescent="0.2">
      <c r="A11" s="2" t="s">
        <v>7</v>
      </c>
      <c r="B11" s="28">
        <v>155</v>
      </c>
      <c r="C11" s="28">
        <v>162</v>
      </c>
      <c r="D11" s="10">
        <f t="shared" si="0"/>
        <v>4.5161290322580641</v>
      </c>
      <c r="E11" s="3">
        <v>0</v>
      </c>
      <c r="F11" s="3">
        <v>0</v>
      </c>
      <c r="G11" s="3"/>
    </row>
    <row r="12" spans="1:7" x14ac:dyDescent="0.2">
      <c r="A12" s="23" t="s">
        <v>8</v>
      </c>
      <c r="B12" s="31">
        <v>162</v>
      </c>
      <c r="C12" s="31">
        <v>169</v>
      </c>
      <c r="D12" s="25">
        <f t="shared" si="0"/>
        <v>4.3209876543209873</v>
      </c>
      <c r="E12" s="24">
        <v>0</v>
      </c>
      <c r="F12" s="24">
        <v>0</v>
      </c>
      <c r="G12" s="24"/>
    </row>
    <row r="13" spans="1:7" x14ac:dyDescent="0.2">
      <c r="A13" s="2" t="s">
        <v>18</v>
      </c>
      <c r="B13" s="28">
        <v>151</v>
      </c>
      <c r="C13" s="28">
        <v>156</v>
      </c>
      <c r="D13" s="10">
        <f t="shared" si="0"/>
        <v>3.3112582781456954</v>
      </c>
      <c r="E13" s="3">
        <v>0</v>
      </c>
      <c r="F13" s="3">
        <v>0</v>
      </c>
      <c r="G13" s="3"/>
    </row>
    <row r="14" spans="1:7" x14ac:dyDescent="0.2">
      <c r="A14" s="23" t="s">
        <v>10</v>
      </c>
      <c r="B14" s="31">
        <v>146</v>
      </c>
      <c r="C14" s="31">
        <v>149</v>
      </c>
      <c r="D14" s="25">
        <f t="shared" si="0"/>
        <v>2.054794520547945</v>
      </c>
      <c r="E14" s="24">
        <v>29</v>
      </c>
      <c r="F14" s="24">
        <v>29</v>
      </c>
      <c r="G14" s="24">
        <f t="shared" si="1"/>
        <v>0</v>
      </c>
    </row>
    <row r="15" spans="1:7" x14ac:dyDescent="0.2">
      <c r="A15" s="2" t="s">
        <v>15</v>
      </c>
      <c r="B15" s="29">
        <v>160</v>
      </c>
      <c r="C15" s="29">
        <v>169</v>
      </c>
      <c r="D15" s="10">
        <f t="shared" si="0"/>
        <v>5.625</v>
      </c>
      <c r="E15" s="3">
        <v>17</v>
      </c>
      <c r="F15" s="3">
        <v>17</v>
      </c>
      <c r="G15" s="3">
        <f t="shared" si="1"/>
        <v>0</v>
      </c>
    </row>
    <row r="16" spans="1:7" x14ac:dyDescent="0.2">
      <c r="A16" s="23" t="s">
        <v>12</v>
      </c>
      <c r="B16" s="31">
        <v>164</v>
      </c>
      <c r="C16" s="31">
        <v>171</v>
      </c>
      <c r="D16" s="25">
        <f t="shared" si="0"/>
        <v>4.2682926829268295</v>
      </c>
      <c r="E16" s="24">
        <v>12</v>
      </c>
      <c r="F16" s="24">
        <v>13</v>
      </c>
      <c r="G16" s="24">
        <f t="shared" si="1"/>
        <v>8.3333333333333321</v>
      </c>
    </row>
    <row r="17" spans="1:7" x14ac:dyDescent="0.2">
      <c r="A17" s="2" t="s">
        <v>20</v>
      </c>
      <c r="B17" s="28">
        <v>170</v>
      </c>
      <c r="C17" s="28">
        <v>176</v>
      </c>
      <c r="D17" s="10">
        <f t="shared" si="0"/>
        <v>3.5294117647058822</v>
      </c>
      <c r="E17" s="3">
        <v>0</v>
      </c>
      <c r="F17" s="3">
        <v>0</v>
      </c>
      <c r="G17" s="3"/>
    </row>
    <row r="18" spans="1:7" x14ac:dyDescent="0.2">
      <c r="A18" s="23" t="s">
        <v>16</v>
      </c>
      <c r="B18" s="31">
        <v>176</v>
      </c>
      <c r="C18" s="31">
        <v>181</v>
      </c>
      <c r="D18" s="25">
        <f t="shared" si="0"/>
        <v>2.8409090909090908</v>
      </c>
      <c r="E18" s="24">
        <v>4</v>
      </c>
      <c r="F18" s="24">
        <v>5</v>
      </c>
      <c r="G18" s="24">
        <f t="shared" si="1"/>
        <v>25</v>
      </c>
    </row>
    <row r="19" spans="1:7" x14ac:dyDescent="0.2">
      <c r="A19" s="5" t="s">
        <v>19</v>
      </c>
      <c r="B19" s="4">
        <f t="shared" ref="B19" si="2">AVERAGE(B4:B18)</f>
        <v>162.05000000000001</v>
      </c>
      <c r="C19" s="4">
        <f t="shared" ref="C19:F19" si="3">AVERAGE(C4:C18)</f>
        <v>168.41666666666666</v>
      </c>
      <c r="D19" s="11">
        <f t="shared" si="3"/>
        <v>3.92469522931377</v>
      </c>
      <c r="E19" s="4">
        <f t="shared" si="3"/>
        <v>13.866666666666667</v>
      </c>
      <c r="F19" s="4">
        <f t="shared" si="3"/>
        <v>14.15</v>
      </c>
      <c r="G19" s="4">
        <f>AVERAGE(G4:G18)</f>
        <v>4.1500044432595748</v>
      </c>
    </row>
    <row r="20" spans="1:7" x14ac:dyDescent="0.2">
      <c r="A20" s="26" t="s">
        <v>29</v>
      </c>
      <c r="B20" s="27">
        <f>STDEV(B4:B18)</f>
        <v>8.8722078102674899</v>
      </c>
      <c r="C20" s="27">
        <f>STDEV(C4:C18)</f>
        <v>9.4281430277855325</v>
      </c>
      <c r="D20" s="27">
        <f>STDEV(D4:D18)</f>
        <v>0.95625470270262181</v>
      </c>
      <c r="E20" s="27">
        <f>STDEV(E4:E18)</f>
        <v>11.265808998068108</v>
      </c>
      <c r="F20" s="27">
        <f>STDEV(F4:F18)</f>
        <v>11.300205434289364</v>
      </c>
      <c r="G20" s="27">
        <f t="shared" ref="G20" si="4">STDEV(G4:G18)</f>
        <v>7.7333498183973877</v>
      </c>
    </row>
    <row r="22" spans="1:7" ht="12.75" customHeight="1" x14ac:dyDescent="0.2">
      <c r="A22" s="57" t="s">
        <v>58</v>
      </c>
      <c r="B22" s="12"/>
      <c r="C22" s="12"/>
      <c r="D22" s="12"/>
      <c r="E22" s="12"/>
      <c r="F22" s="12"/>
      <c r="G22" s="12"/>
    </row>
    <row r="23" spans="1:7" x14ac:dyDescent="0.2">
      <c r="A23" s="64" t="s">
        <v>0</v>
      </c>
      <c r="B23" s="65" t="s">
        <v>31</v>
      </c>
      <c r="C23" s="65"/>
      <c r="D23" s="59"/>
      <c r="E23" s="65" t="s">
        <v>32</v>
      </c>
      <c r="F23" s="65"/>
      <c r="G23" s="47"/>
    </row>
    <row r="24" spans="1:7" x14ac:dyDescent="0.2">
      <c r="A24" s="64"/>
      <c r="B24" s="6" t="s">
        <v>48</v>
      </c>
      <c r="C24" s="56" t="s">
        <v>56</v>
      </c>
      <c r="D24" s="9" t="s">
        <v>54</v>
      </c>
      <c r="E24" s="19" t="s">
        <v>48</v>
      </c>
      <c r="F24" s="56" t="s">
        <v>56</v>
      </c>
      <c r="G24" s="20" t="s">
        <v>54</v>
      </c>
    </row>
    <row r="25" spans="1:7" x14ac:dyDescent="0.2">
      <c r="A25" s="14" t="s">
        <v>1</v>
      </c>
      <c r="B25" s="22">
        <v>173</v>
      </c>
      <c r="C25" s="22">
        <v>190</v>
      </c>
      <c r="D25" s="25">
        <f>(C25/B25-1)*100</f>
        <v>9.8265895953757223</v>
      </c>
      <c r="E25" s="22">
        <v>22</v>
      </c>
      <c r="F25" s="22">
        <v>24</v>
      </c>
      <c r="G25" s="16">
        <f>(F25/E25-1)*100</f>
        <v>9.0909090909090828</v>
      </c>
    </row>
    <row r="26" spans="1:7" x14ac:dyDescent="0.2">
      <c r="A26" s="2" t="s">
        <v>17</v>
      </c>
      <c r="B26" s="46">
        <v>221.63</v>
      </c>
      <c r="C26" s="58">
        <v>231.38</v>
      </c>
      <c r="D26" s="60">
        <f t="shared" ref="D26:D40" si="5">(C26/B26-1)*100</f>
        <v>4.3992239317781845</v>
      </c>
      <c r="E26" s="21">
        <v>26</v>
      </c>
      <c r="F26" s="21">
        <v>26</v>
      </c>
      <c r="G26" s="21">
        <f t="shared" ref="G26:G40" si="6">(F26/E26-1)*100</f>
        <v>0</v>
      </c>
    </row>
    <row r="27" spans="1:7" x14ac:dyDescent="0.2">
      <c r="A27" s="14" t="s">
        <v>3</v>
      </c>
      <c r="B27" s="22">
        <v>183</v>
      </c>
      <c r="C27" s="22">
        <v>190</v>
      </c>
      <c r="D27" s="25">
        <f t="shared" si="5"/>
        <v>3.8251366120218622</v>
      </c>
      <c r="E27" s="22">
        <v>22.25</v>
      </c>
      <c r="F27" s="22">
        <v>22.25</v>
      </c>
      <c r="G27" s="16">
        <f t="shared" si="6"/>
        <v>0</v>
      </c>
    </row>
    <row r="28" spans="1:7" x14ac:dyDescent="0.2">
      <c r="A28" s="2" t="s">
        <v>14</v>
      </c>
      <c r="B28" s="46">
        <v>172</v>
      </c>
      <c r="C28" s="58">
        <v>179</v>
      </c>
      <c r="D28" s="60">
        <f t="shared" si="5"/>
        <v>4.0697674418604723</v>
      </c>
      <c r="E28" s="21">
        <v>28</v>
      </c>
      <c r="F28" s="21">
        <v>28</v>
      </c>
      <c r="G28" s="21">
        <f t="shared" si="6"/>
        <v>0</v>
      </c>
    </row>
    <row r="29" spans="1:7" x14ac:dyDescent="0.2">
      <c r="A29" s="14" t="s">
        <v>5</v>
      </c>
      <c r="B29" s="22">
        <v>241.5</v>
      </c>
      <c r="C29" s="22">
        <v>249</v>
      </c>
      <c r="D29" s="61">
        <f t="shared" si="5"/>
        <v>3.105590062111796</v>
      </c>
      <c r="E29" s="22">
        <v>14</v>
      </c>
      <c r="F29" s="22">
        <v>14</v>
      </c>
      <c r="G29" s="16">
        <f t="shared" si="6"/>
        <v>0</v>
      </c>
    </row>
    <row r="30" spans="1:7" x14ac:dyDescent="0.2">
      <c r="A30" s="8" t="s">
        <v>33</v>
      </c>
      <c r="B30" s="46">
        <v>207</v>
      </c>
      <c r="C30" s="58">
        <v>212</v>
      </c>
      <c r="D30" s="62">
        <f t="shared" si="5"/>
        <v>2.4154589371980784</v>
      </c>
      <c r="E30" s="21">
        <v>26</v>
      </c>
      <c r="F30" s="21">
        <v>26</v>
      </c>
      <c r="G30" s="21">
        <f t="shared" si="6"/>
        <v>0</v>
      </c>
    </row>
    <row r="31" spans="1:7" x14ac:dyDescent="0.2">
      <c r="A31" s="8" t="s">
        <v>34</v>
      </c>
      <c r="B31" s="46">
        <v>182</v>
      </c>
      <c r="C31" s="58">
        <v>187</v>
      </c>
      <c r="D31" s="62">
        <f t="shared" si="5"/>
        <v>2.7472527472527375</v>
      </c>
      <c r="E31" s="21">
        <v>26</v>
      </c>
      <c r="F31" s="21">
        <v>26</v>
      </c>
      <c r="G31" s="21">
        <f t="shared" si="6"/>
        <v>0</v>
      </c>
    </row>
    <row r="32" spans="1:7" x14ac:dyDescent="0.2">
      <c r="A32" s="14" t="s">
        <v>6</v>
      </c>
      <c r="B32" s="22">
        <v>195</v>
      </c>
      <c r="C32" s="22">
        <v>204</v>
      </c>
      <c r="D32" s="61">
        <f t="shared" si="5"/>
        <v>4.6153846153846212</v>
      </c>
      <c r="E32" s="22">
        <v>7.75</v>
      </c>
      <c r="F32" s="22">
        <v>8</v>
      </c>
      <c r="G32" s="16">
        <f t="shared" si="6"/>
        <v>3.2258064516129004</v>
      </c>
    </row>
    <row r="33" spans="1:7" x14ac:dyDescent="0.2">
      <c r="A33" s="2" t="s">
        <v>7</v>
      </c>
      <c r="B33" s="46">
        <v>222</v>
      </c>
      <c r="C33" s="58">
        <v>229</v>
      </c>
      <c r="D33" s="60">
        <f t="shared" si="5"/>
        <v>3.1531531531531432</v>
      </c>
      <c r="E33" s="21">
        <v>0</v>
      </c>
      <c r="F33" s="21">
        <v>0</v>
      </c>
      <c r="G33" s="21"/>
    </row>
    <row r="34" spans="1:7" x14ac:dyDescent="0.2">
      <c r="A34" s="14" t="s">
        <v>8</v>
      </c>
      <c r="B34" s="22">
        <v>202</v>
      </c>
      <c r="C34" s="22">
        <v>215</v>
      </c>
      <c r="D34" s="61">
        <f t="shared" si="5"/>
        <v>6.4356435643564414</v>
      </c>
      <c r="E34" s="22">
        <v>0</v>
      </c>
      <c r="F34" s="22">
        <v>0</v>
      </c>
      <c r="G34" s="16"/>
    </row>
    <row r="35" spans="1:7" x14ac:dyDescent="0.2">
      <c r="A35" s="2" t="s">
        <v>18</v>
      </c>
      <c r="B35" s="46">
        <v>302</v>
      </c>
      <c r="C35" s="58">
        <v>312</v>
      </c>
      <c r="D35" s="60">
        <f t="shared" si="5"/>
        <v>3.3112582781456901</v>
      </c>
      <c r="E35" s="21">
        <v>0</v>
      </c>
      <c r="F35" s="21">
        <v>0</v>
      </c>
      <c r="G35" s="21"/>
    </row>
    <row r="36" spans="1:7" x14ac:dyDescent="0.2">
      <c r="A36" s="14" t="s">
        <v>10</v>
      </c>
      <c r="B36" s="22">
        <v>147</v>
      </c>
      <c r="C36" s="22">
        <v>150</v>
      </c>
      <c r="D36" s="61">
        <f t="shared" si="5"/>
        <v>2.0408163265306145</v>
      </c>
      <c r="E36" s="22">
        <v>29</v>
      </c>
      <c r="F36" s="22">
        <v>29</v>
      </c>
      <c r="G36" s="16">
        <f t="shared" si="6"/>
        <v>0</v>
      </c>
    </row>
    <row r="37" spans="1:7" x14ac:dyDescent="0.2">
      <c r="A37" s="2" t="s">
        <v>15</v>
      </c>
      <c r="B37" s="46">
        <v>165</v>
      </c>
      <c r="C37" s="58">
        <v>174</v>
      </c>
      <c r="D37" s="60">
        <f t="shared" si="5"/>
        <v>5.4545454545454453</v>
      </c>
      <c r="E37" s="21">
        <v>17</v>
      </c>
      <c r="F37" s="21">
        <v>17</v>
      </c>
      <c r="G37" s="21">
        <f t="shared" si="6"/>
        <v>0</v>
      </c>
    </row>
    <row r="38" spans="1:7" x14ac:dyDescent="0.2">
      <c r="A38" s="14" t="s">
        <v>12</v>
      </c>
      <c r="B38" s="22">
        <v>171</v>
      </c>
      <c r="C38" s="22">
        <v>178</v>
      </c>
      <c r="D38" s="61">
        <f t="shared" si="5"/>
        <v>4.0935672514619936</v>
      </c>
      <c r="E38" s="22">
        <v>13</v>
      </c>
      <c r="F38" s="22">
        <v>13</v>
      </c>
      <c r="G38" s="16">
        <f t="shared" si="6"/>
        <v>0</v>
      </c>
    </row>
    <row r="39" spans="1:7" x14ac:dyDescent="0.2">
      <c r="A39" s="2" t="s">
        <v>20</v>
      </c>
      <c r="B39" s="46">
        <v>240</v>
      </c>
      <c r="C39" s="58">
        <v>240</v>
      </c>
      <c r="D39" s="60">
        <f t="shared" si="5"/>
        <v>0</v>
      </c>
      <c r="E39" s="21">
        <v>0</v>
      </c>
      <c r="F39" s="21">
        <v>0</v>
      </c>
      <c r="G39" s="21"/>
    </row>
    <row r="40" spans="1:7" x14ac:dyDescent="0.2">
      <c r="A40" s="14" t="s">
        <v>16</v>
      </c>
      <c r="B40" s="22">
        <v>181</v>
      </c>
      <c r="C40" s="22">
        <v>186</v>
      </c>
      <c r="D40" s="61">
        <f t="shared" si="5"/>
        <v>2.7624309392265234</v>
      </c>
      <c r="E40" s="22">
        <v>4</v>
      </c>
      <c r="F40" s="22">
        <v>5</v>
      </c>
      <c r="G40" s="16">
        <f t="shared" si="6"/>
        <v>25</v>
      </c>
    </row>
    <row r="41" spans="1:7" x14ac:dyDescent="0.2">
      <c r="A41" s="18" t="s">
        <v>19</v>
      </c>
      <c r="B41" s="4">
        <f>AVERAGE(B25:B40)</f>
        <v>200.32062500000001</v>
      </c>
      <c r="C41" s="4">
        <f>AVERAGE(C25:C40)</f>
        <v>207.89875000000001</v>
      </c>
      <c r="D41" s="11">
        <f t="shared" ref="D41" si="7">AVERAGE(D25:D40)</f>
        <v>3.8909886819002075</v>
      </c>
      <c r="E41" s="4">
        <f>AVERAGE(E25:E40)</f>
        <v>14.6875</v>
      </c>
      <c r="F41" s="4">
        <f>AVERAGE(F25:F40)</f>
        <v>14.890625</v>
      </c>
      <c r="G41" s="4">
        <f>AVERAGE(G25:G40)</f>
        <v>3.1097262952101654</v>
      </c>
    </row>
    <row r="42" spans="1:7" x14ac:dyDescent="0.2">
      <c r="A42" s="15" t="s">
        <v>29</v>
      </c>
      <c r="B42" s="17">
        <f>STDEV(B25:B40)</f>
        <v>38.398317752865175</v>
      </c>
      <c r="C42" s="17">
        <f>STDEV(C25:C41)</f>
        <v>37.436162643058132</v>
      </c>
      <c r="D42" s="63">
        <f>STDEV(D26:D40)</f>
        <v>1.5177719279802886</v>
      </c>
      <c r="E42" s="17">
        <f>STDEV(E25:E40)</f>
        <v>11.285868745175682</v>
      </c>
      <c r="F42" s="17">
        <f>STDEV(E25:E40)</f>
        <v>11.285868745175682</v>
      </c>
      <c r="G42" s="27">
        <f>STDEV(G26:G40)</f>
        <v>7.5031920177360814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B25:B29">
    <cfRule type="containsText" dxfId="9" priority="10" operator="containsText" text="n/a">
      <formula>NOT(ISERROR(SEARCH("n/a",B25)))</formula>
    </cfRule>
  </conditionalFormatting>
  <conditionalFormatting sqref="B30:B40">
    <cfRule type="containsText" dxfId="8" priority="9" operator="containsText" text="n/a">
      <formula>NOT(ISERROR(SEARCH("n/a",B30)))</formula>
    </cfRule>
  </conditionalFormatting>
  <conditionalFormatting sqref="C25">
    <cfRule type="containsText" dxfId="7" priority="8" operator="containsText" text="n/a">
      <formula>NOT(ISERROR(SEARCH("n/a",C25)))</formula>
    </cfRule>
  </conditionalFormatting>
  <conditionalFormatting sqref="C27">
    <cfRule type="containsText" dxfId="6" priority="7" operator="containsText" text="n/a">
      <formula>NOT(ISERROR(SEARCH("n/a",C27)))</formula>
    </cfRule>
  </conditionalFormatting>
  <conditionalFormatting sqref="C29">
    <cfRule type="containsText" dxfId="5" priority="6" operator="containsText" text="n/a">
      <formula>NOT(ISERROR(SEARCH("n/a",C29)))</formula>
    </cfRule>
  </conditionalFormatting>
  <conditionalFormatting sqref="C32">
    <cfRule type="containsText" dxfId="4" priority="5" operator="containsText" text="n/a">
      <formula>NOT(ISERROR(SEARCH("n/a",C32)))</formula>
    </cfRule>
  </conditionalFormatting>
  <conditionalFormatting sqref="C34">
    <cfRule type="containsText" dxfId="3" priority="4" operator="containsText" text="n/a">
      <formula>NOT(ISERROR(SEARCH("n/a",C34)))</formula>
    </cfRule>
  </conditionalFormatting>
  <conditionalFormatting sqref="C36">
    <cfRule type="containsText" dxfId="2" priority="3" operator="containsText" text="n/a">
      <formula>NOT(ISERROR(SEARCH("n/a",C36)))</formula>
    </cfRule>
  </conditionalFormatting>
  <conditionalFormatting sqref="C38">
    <cfRule type="containsText" dxfId="1" priority="2" operator="containsText" text="n/a">
      <formula>NOT(ISERROR(SEARCH("n/a",C38)))</formula>
    </cfRule>
  </conditionalFormatting>
  <conditionalFormatting sqref="C40">
    <cfRule type="containsText" dxfId="0" priority="1" operator="containsText" text="n/a">
      <formula>NOT(ISERROR(SEARCH("n/a",C40)))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2" sqref="A2"/>
    </sheetView>
  </sheetViews>
  <sheetFormatPr defaultColWidth="13.5703125" defaultRowHeight="12.75" x14ac:dyDescent="0.2"/>
  <cols>
    <col min="1" max="1" width="14.140625" style="7" bestFit="1" customWidth="1"/>
    <col min="2" max="2" width="25.28515625" style="7" customWidth="1"/>
    <col min="3" max="3" width="12" style="7" customWidth="1"/>
    <col min="4" max="4" width="10.42578125" style="7" customWidth="1"/>
    <col min="5" max="6" width="14.28515625" style="7" bestFit="1" customWidth="1"/>
    <col min="7" max="7" width="13.5703125" style="7"/>
    <col min="8" max="8" width="14.140625" style="7" bestFit="1" customWidth="1"/>
    <col min="9" max="9" width="22.28515625" style="7" bestFit="1" customWidth="1"/>
    <col min="10" max="11" width="6.5703125" style="7" bestFit="1" customWidth="1"/>
    <col min="12" max="16384" width="13.5703125" style="7"/>
  </cols>
  <sheetData>
    <row r="1" spans="1:6" ht="14.25" x14ac:dyDescent="0.2">
      <c r="A1" s="57" t="s">
        <v>59</v>
      </c>
      <c r="C1" s="12"/>
      <c r="D1" s="12"/>
      <c r="E1" s="12"/>
      <c r="F1" s="12"/>
    </row>
    <row r="2" spans="1:6" x14ac:dyDescent="0.2">
      <c r="C2" s="67" t="s">
        <v>36</v>
      </c>
      <c r="D2" s="67"/>
    </row>
    <row r="3" spans="1:6" x14ac:dyDescent="0.2">
      <c r="A3" s="33" t="s">
        <v>38</v>
      </c>
      <c r="B3" s="33" t="s">
        <v>37</v>
      </c>
      <c r="C3" s="43" t="s">
        <v>48</v>
      </c>
      <c r="D3" s="43" t="s">
        <v>56</v>
      </c>
    </row>
    <row r="4" spans="1:6" x14ac:dyDescent="0.2">
      <c r="A4" s="36" t="s">
        <v>1</v>
      </c>
      <c r="B4" s="36" t="s">
        <v>22</v>
      </c>
      <c r="C4" s="31">
        <v>22</v>
      </c>
      <c r="D4" s="31">
        <v>24</v>
      </c>
    </row>
    <row r="5" spans="1:6" x14ac:dyDescent="0.2">
      <c r="A5" s="35" t="s">
        <v>2</v>
      </c>
      <c r="B5" s="35" t="s">
        <v>39</v>
      </c>
      <c r="C5" s="28">
        <v>12</v>
      </c>
      <c r="D5" s="28">
        <v>12</v>
      </c>
    </row>
    <row r="6" spans="1:6" x14ac:dyDescent="0.2">
      <c r="A6" s="35"/>
      <c r="B6" s="35" t="s">
        <v>40</v>
      </c>
      <c r="C6" s="28">
        <v>4</v>
      </c>
      <c r="D6" s="28">
        <v>4</v>
      </c>
    </row>
    <row r="7" spans="1:6" x14ac:dyDescent="0.2">
      <c r="A7" s="35"/>
      <c r="B7" s="35" t="s">
        <v>25</v>
      </c>
      <c r="C7" s="28">
        <v>10</v>
      </c>
      <c r="D7" s="28">
        <v>10</v>
      </c>
    </row>
    <row r="8" spans="1:6" x14ac:dyDescent="0.2">
      <c r="A8" s="36" t="s">
        <v>3</v>
      </c>
      <c r="B8" s="36" t="s">
        <v>24</v>
      </c>
      <c r="C8" s="31">
        <v>2.25</v>
      </c>
      <c r="D8" s="31">
        <v>2.25</v>
      </c>
    </row>
    <row r="9" spans="1:6" x14ac:dyDescent="0.2">
      <c r="A9" s="36"/>
      <c r="B9" s="36" t="s">
        <v>22</v>
      </c>
      <c r="C9" s="31">
        <v>10</v>
      </c>
      <c r="D9" s="31">
        <v>10</v>
      </c>
    </row>
    <row r="10" spans="1:6" x14ac:dyDescent="0.2">
      <c r="A10" s="36"/>
      <c r="B10" s="36" t="s">
        <v>41</v>
      </c>
      <c r="C10" s="31">
        <v>0</v>
      </c>
      <c r="D10" s="31">
        <v>0</v>
      </c>
    </row>
    <row r="11" spans="1:6" x14ac:dyDescent="0.2">
      <c r="A11" s="36"/>
      <c r="B11" s="36" t="s">
        <v>23</v>
      </c>
      <c r="C11" s="31">
        <v>0</v>
      </c>
      <c r="D11" s="31">
        <v>0</v>
      </c>
    </row>
    <row r="12" spans="1:6" x14ac:dyDescent="0.2">
      <c r="A12" s="36"/>
      <c r="B12" s="36" t="s">
        <v>25</v>
      </c>
      <c r="C12" s="31">
        <v>10</v>
      </c>
      <c r="D12" s="31">
        <v>10</v>
      </c>
    </row>
    <row r="13" spans="1:6" x14ac:dyDescent="0.2">
      <c r="A13" s="34" t="s">
        <v>4</v>
      </c>
      <c r="B13" s="34" t="s">
        <v>42</v>
      </c>
      <c r="C13" s="29">
        <v>10</v>
      </c>
      <c r="D13" s="29">
        <v>10</v>
      </c>
    </row>
    <row r="14" spans="1:6" x14ac:dyDescent="0.2">
      <c r="A14" s="34"/>
      <c r="B14" s="34" t="s">
        <v>43</v>
      </c>
      <c r="C14" s="29">
        <v>10</v>
      </c>
      <c r="D14" s="29">
        <v>10</v>
      </c>
    </row>
    <row r="15" spans="1:6" x14ac:dyDescent="0.2">
      <c r="A15" s="34"/>
      <c r="B15" s="34" t="s">
        <v>25</v>
      </c>
      <c r="C15" s="29">
        <v>8</v>
      </c>
      <c r="D15" s="29">
        <v>8</v>
      </c>
    </row>
    <row r="16" spans="1:6" x14ac:dyDescent="0.2">
      <c r="A16" s="36" t="s">
        <v>5</v>
      </c>
      <c r="B16" s="36" t="s">
        <v>43</v>
      </c>
      <c r="C16" s="31">
        <v>14</v>
      </c>
      <c r="D16" s="31">
        <v>14</v>
      </c>
    </row>
    <row r="17" spans="1:4" x14ac:dyDescent="0.2">
      <c r="A17" s="35" t="s">
        <v>26</v>
      </c>
      <c r="B17" s="35" t="s">
        <v>44</v>
      </c>
      <c r="C17" s="29">
        <v>2</v>
      </c>
      <c r="D17" s="29">
        <v>2</v>
      </c>
    </row>
    <row r="18" spans="1:4" x14ac:dyDescent="0.2">
      <c r="A18" s="35"/>
      <c r="B18" s="35" t="s">
        <v>45</v>
      </c>
      <c r="C18" s="29">
        <v>18.5</v>
      </c>
      <c r="D18" s="29">
        <v>18.5</v>
      </c>
    </row>
    <row r="19" spans="1:4" x14ac:dyDescent="0.2">
      <c r="A19" s="35"/>
      <c r="B19" s="35" t="s">
        <v>43</v>
      </c>
      <c r="C19" s="29">
        <v>5.5</v>
      </c>
      <c r="D19" s="29">
        <v>5.5</v>
      </c>
    </row>
    <row r="20" spans="1:4" x14ac:dyDescent="0.2">
      <c r="A20" s="36" t="s">
        <v>6</v>
      </c>
      <c r="B20" s="36" t="s">
        <v>49</v>
      </c>
      <c r="C20" s="31">
        <v>7.75</v>
      </c>
      <c r="D20" s="31">
        <v>8</v>
      </c>
    </row>
    <row r="21" spans="1:4" x14ac:dyDescent="0.2">
      <c r="A21" s="35" t="s">
        <v>7</v>
      </c>
      <c r="B21" s="35" t="s">
        <v>46</v>
      </c>
      <c r="C21" s="28">
        <v>0</v>
      </c>
      <c r="D21" s="28">
        <v>0</v>
      </c>
    </row>
    <row r="22" spans="1:4" x14ac:dyDescent="0.2">
      <c r="A22" s="36" t="s">
        <v>8</v>
      </c>
      <c r="B22" s="36" t="s">
        <v>25</v>
      </c>
      <c r="C22" s="31">
        <v>25</v>
      </c>
      <c r="D22" s="31">
        <v>25</v>
      </c>
    </row>
    <row r="23" spans="1:4" x14ac:dyDescent="0.2">
      <c r="A23" s="35" t="s">
        <v>18</v>
      </c>
      <c r="B23" s="35" t="s">
        <v>46</v>
      </c>
      <c r="C23" s="28">
        <v>0</v>
      </c>
      <c r="D23" s="28">
        <v>0</v>
      </c>
    </row>
    <row r="24" spans="1:4" x14ac:dyDescent="0.2">
      <c r="A24" s="36" t="s">
        <v>10</v>
      </c>
      <c r="B24" s="36" t="s">
        <v>27</v>
      </c>
      <c r="C24" s="31">
        <v>8</v>
      </c>
      <c r="D24" s="31">
        <v>8</v>
      </c>
    </row>
    <row r="25" spans="1:4" x14ac:dyDescent="0.2">
      <c r="A25" s="36"/>
      <c r="B25" s="36" t="s">
        <v>25</v>
      </c>
      <c r="C25" s="31">
        <v>21</v>
      </c>
      <c r="D25" s="31">
        <v>21</v>
      </c>
    </row>
    <row r="26" spans="1:4" x14ac:dyDescent="0.2">
      <c r="A26" s="35" t="s">
        <v>11</v>
      </c>
      <c r="B26" s="35" t="s">
        <v>47</v>
      </c>
      <c r="C26" s="29">
        <v>17</v>
      </c>
      <c r="D26" s="29">
        <v>17</v>
      </c>
    </row>
    <row r="27" spans="1:4" x14ac:dyDescent="0.2">
      <c r="A27" s="36" t="s">
        <v>12</v>
      </c>
      <c r="B27" s="36" t="s">
        <v>30</v>
      </c>
      <c r="C27" s="31">
        <v>12</v>
      </c>
      <c r="D27" s="31">
        <v>13</v>
      </c>
    </row>
    <row r="28" spans="1:4" x14ac:dyDescent="0.2">
      <c r="A28" s="35" t="s">
        <v>20</v>
      </c>
      <c r="B28" s="35" t="s">
        <v>46</v>
      </c>
      <c r="C28" s="28">
        <v>0</v>
      </c>
      <c r="D28" s="28">
        <v>0</v>
      </c>
    </row>
    <row r="29" spans="1:4" x14ac:dyDescent="0.2">
      <c r="A29" s="36" t="s">
        <v>16</v>
      </c>
      <c r="B29" s="36" t="s">
        <v>25</v>
      </c>
      <c r="C29" s="31">
        <v>4</v>
      </c>
      <c r="D29" s="31">
        <v>5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" sqref="A2"/>
    </sheetView>
  </sheetViews>
  <sheetFormatPr defaultRowHeight="12.75" x14ac:dyDescent="0.2"/>
  <cols>
    <col min="1" max="1" width="14.140625" bestFit="1" customWidth="1"/>
    <col min="2" max="2" width="12.28515625" customWidth="1"/>
    <col min="3" max="3" width="14.42578125" customWidth="1"/>
    <col min="4" max="4" width="6.28515625" customWidth="1"/>
    <col min="5" max="5" width="7.140625" customWidth="1"/>
  </cols>
  <sheetData>
    <row r="1" spans="1:5" ht="27.75" customHeight="1" x14ac:dyDescent="0.2">
      <c r="A1" s="70" t="s">
        <v>60</v>
      </c>
      <c r="B1" s="71"/>
      <c r="C1" s="71"/>
      <c r="D1" s="71"/>
      <c r="E1" s="71"/>
    </row>
    <row r="2" spans="1:5" x14ac:dyDescent="0.2">
      <c r="A2" s="37"/>
      <c r="B2" s="68" t="s">
        <v>55</v>
      </c>
      <c r="C2" s="68"/>
      <c r="D2" s="69" t="s">
        <v>50</v>
      </c>
      <c r="E2" s="67"/>
    </row>
    <row r="3" spans="1:5" x14ac:dyDescent="0.2">
      <c r="A3" s="39" t="s">
        <v>38</v>
      </c>
      <c r="B3" s="40" t="s">
        <v>48</v>
      </c>
      <c r="C3" s="40" t="s">
        <v>56</v>
      </c>
      <c r="D3" s="42" t="s">
        <v>51</v>
      </c>
      <c r="E3" s="41" t="s">
        <v>35</v>
      </c>
    </row>
    <row r="4" spans="1:5" x14ac:dyDescent="0.2">
      <c r="A4" s="44" t="s">
        <v>1</v>
      </c>
      <c r="B4" s="22">
        <v>185</v>
      </c>
      <c r="C4" s="22">
        <v>194</v>
      </c>
      <c r="D4" s="32">
        <f t="shared" ref="D4:D18" si="0">C4-B4</f>
        <v>9</v>
      </c>
      <c r="E4" s="45">
        <f t="shared" ref="E4:E18" si="1">100*(D4/B4)</f>
        <v>4.8648648648648649</v>
      </c>
    </row>
    <row r="5" spans="1:5" x14ac:dyDescent="0.2">
      <c r="A5" s="37" t="s">
        <v>2</v>
      </c>
      <c r="B5" s="21">
        <v>173.75</v>
      </c>
      <c r="C5" s="21">
        <v>180.25</v>
      </c>
      <c r="D5" s="30">
        <f t="shared" si="0"/>
        <v>6.5</v>
      </c>
      <c r="E5" s="38">
        <f t="shared" si="1"/>
        <v>3.7410071942446042</v>
      </c>
    </row>
    <row r="6" spans="1:5" x14ac:dyDescent="0.2">
      <c r="A6" s="44" t="s">
        <v>3</v>
      </c>
      <c r="B6" s="22">
        <v>194.25</v>
      </c>
      <c r="C6" s="22">
        <v>201.25</v>
      </c>
      <c r="D6" s="32">
        <f t="shared" si="0"/>
        <v>7</v>
      </c>
      <c r="E6" s="45">
        <f t="shared" si="1"/>
        <v>3.6036036036036037</v>
      </c>
    </row>
    <row r="7" spans="1:5" x14ac:dyDescent="0.2">
      <c r="A7" s="37" t="s">
        <v>4</v>
      </c>
      <c r="B7" s="21">
        <v>190</v>
      </c>
      <c r="C7" s="21">
        <v>197</v>
      </c>
      <c r="D7" s="30">
        <f t="shared" si="0"/>
        <v>7</v>
      </c>
      <c r="E7" s="38">
        <f t="shared" si="1"/>
        <v>3.6842105263157889</v>
      </c>
    </row>
    <row r="8" spans="1:5" x14ac:dyDescent="0.2">
      <c r="A8" s="44" t="s">
        <v>5</v>
      </c>
      <c r="B8" s="22">
        <v>178</v>
      </c>
      <c r="C8" s="22">
        <v>183</v>
      </c>
      <c r="D8" s="32">
        <f t="shared" si="0"/>
        <v>5</v>
      </c>
      <c r="E8" s="45">
        <f t="shared" si="1"/>
        <v>2.8089887640449436</v>
      </c>
    </row>
    <row r="9" spans="1:5" x14ac:dyDescent="0.2">
      <c r="A9" s="37" t="s">
        <v>26</v>
      </c>
      <c r="B9" s="21">
        <v>194</v>
      </c>
      <c r="C9" s="21">
        <v>199</v>
      </c>
      <c r="D9" s="30">
        <f t="shared" si="0"/>
        <v>5</v>
      </c>
      <c r="E9" s="38">
        <f t="shared" si="1"/>
        <v>2.5773195876288657</v>
      </c>
    </row>
    <row r="10" spans="1:5" x14ac:dyDescent="0.2">
      <c r="A10" s="44" t="s">
        <v>6</v>
      </c>
      <c r="B10" s="22">
        <v>177.75</v>
      </c>
      <c r="C10" s="22">
        <v>187</v>
      </c>
      <c r="D10" s="32">
        <f t="shared" si="0"/>
        <v>9.25</v>
      </c>
      <c r="E10" s="45">
        <f t="shared" si="1"/>
        <v>5.2039381153305202</v>
      </c>
    </row>
    <row r="11" spans="1:5" x14ac:dyDescent="0.2">
      <c r="A11" s="37" t="s">
        <v>7</v>
      </c>
      <c r="B11" s="21">
        <v>155</v>
      </c>
      <c r="C11" s="21">
        <v>162</v>
      </c>
      <c r="D11" s="30">
        <f t="shared" si="0"/>
        <v>7</v>
      </c>
      <c r="E11" s="38">
        <f t="shared" si="1"/>
        <v>4.5161290322580641</v>
      </c>
    </row>
    <row r="12" spans="1:5" x14ac:dyDescent="0.2">
      <c r="A12" s="44" t="s">
        <v>8</v>
      </c>
      <c r="B12" s="22">
        <v>162</v>
      </c>
      <c r="C12" s="22">
        <v>169</v>
      </c>
      <c r="D12" s="32">
        <f t="shared" si="0"/>
        <v>7</v>
      </c>
      <c r="E12" s="45">
        <f t="shared" si="1"/>
        <v>4.3209876543209873</v>
      </c>
    </row>
    <row r="13" spans="1:5" x14ac:dyDescent="0.2">
      <c r="A13" s="37" t="s">
        <v>9</v>
      </c>
      <c r="B13" s="21">
        <v>151</v>
      </c>
      <c r="C13" s="21">
        <v>156</v>
      </c>
      <c r="D13" s="30">
        <f t="shared" si="0"/>
        <v>5</v>
      </c>
      <c r="E13" s="38">
        <f t="shared" si="1"/>
        <v>3.3112582781456954</v>
      </c>
    </row>
    <row r="14" spans="1:5" x14ac:dyDescent="0.2">
      <c r="A14" s="44" t="s">
        <v>10</v>
      </c>
      <c r="B14" s="22">
        <v>175</v>
      </c>
      <c r="C14" s="22">
        <v>178</v>
      </c>
      <c r="D14" s="32">
        <f t="shared" si="0"/>
        <v>3</v>
      </c>
      <c r="E14" s="45">
        <f t="shared" si="1"/>
        <v>1.7142857142857144</v>
      </c>
    </row>
    <row r="15" spans="1:5" x14ac:dyDescent="0.2">
      <c r="A15" s="37" t="s">
        <v>11</v>
      </c>
      <c r="B15" s="21">
        <v>177</v>
      </c>
      <c r="C15" s="21">
        <v>186</v>
      </c>
      <c r="D15" s="30">
        <f t="shared" si="0"/>
        <v>9</v>
      </c>
      <c r="E15" s="38">
        <f t="shared" si="1"/>
        <v>5.0847457627118651</v>
      </c>
    </row>
    <row r="16" spans="1:5" x14ac:dyDescent="0.2">
      <c r="A16" s="44" t="s">
        <v>12</v>
      </c>
      <c r="B16" s="22">
        <v>177</v>
      </c>
      <c r="C16" s="22">
        <v>184</v>
      </c>
      <c r="D16" s="32">
        <f t="shared" si="0"/>
        <v>7</v>
      </c>
      <c r="E16" s="45">
        <f t="shared" si="1"/>
        <v>3.9548022598870061</v>
      </c>
    </row>
    <row r="17" spans="1:5" x14ac:dyDescent="0.2">
      <c r="A17" s="37" t="s">
        <v>20</v>
      </c>
      <c r="B17" s="21">
        <v>170</v>
      </c>
      <c r="C17" s="21">
        <v>176</v>
      </c>
      <c r="D17" s="30">
        <f t="shared" si="0"/>
        <v>6</v>
      </c>
      <c r="E17" s="38">
        <f t="shared" si="1"/>
        <v>3.5294117647058822</v>
      </c>
    </row>
    <row r="18" spans="1:5" ht="13.5" thickBot="1" x14ac:dyDescent="0.25">
      <c r="A18" s="44" t="s">
        <v>13</v>
      </c>
      <c r="B18" s="22">
        <v>180</v>
      </c>
      <c r="C18" s="22">
        <v>186</v>
      </c>
      <c r="D18" s="32">
        <f t="shared" si="0"/>
        <v>6</v>
      </c>
      <c r="E18" s="45">
        <f t="shared" si="1"/>
        <v>3.3333333333333335</v>
      </c>
    </row>
    <row r="19" spans="1:5" x14ac:dyDescent="0.2">
      <c r="A19" s="49" t="s">
        <v>52</v>
      </c>
      <c r="B19" s="50">
        <f>AVERAGE(B4:B18)</f>
        <v>175.98333333333332</v>
      </c>
      <c r="C19" s="50">
        <f t="shared" ref="C19" si="2">AVERAGE(C4:C18)</f>
        <v>182.56666666666666</v>
      </c>
      <c r="D19" s="51">
        <f>AVERAGE(D4:D18)</f>
        <v>6.583333333333333</v>
      </c>
      <c r="E19" s="52">
        <f>AVERAGE(E4:E18)</f>
        <v>3.7499257637121155</v>
      </c>
    </row>
    <row r="20" spans="1:5" x14ac:dyDescent="0.2">
      <c r="A20" s="53" t="s">
        <v>53</v>
      </c>
      <c r="B20" s="54">
        <f>STDEV(B4:B18)</f>
        <v>12.71439941094161</v>
      </c>
      <c r="C20" s="54">
        <f t="shared" ref="C20:D20" si="3">STDEV(C4:C18)</f>
        <v>13.054305073514287</v>
      </c>
      <c r="D20" s="48">
        <f t="shared" si="3"/>
        <v>1.7052091060154757</v>
      </c>
      <c r="E20" s="55">
        <f>STDEV(E4:E18)</f>
        <v>0.96135136277367039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1F6C5-5259-4120-9DB8-DAD5FC784EA1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Bassis, Vladimir [IDOE]</cp:lastModifiedBy>
  <cp:lastPrinted>2018-01-25T21:42:06Z</cp:lastPrinted>
  <dcterms:created xsi:type="dcterms:W3CDTF">2009-08-11T20:59:22Z</dcterms:created>
  <dcterms:modified xsi:type="dcterms:W3CDTF">2019-01-15T19:49:19Z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