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very Student Succeeds Act\"/>
    </mc:Choice>
  </mc:AlternateContent>
  <bookViews>
    <workbookView xWindow="0" yWindow="0" windowWidth="23040" windowHeight="9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K3" i="1" s="1"/>
  <c r="I4" i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2" i="1"/>
  <c r="K2" i="1" s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2" i="1"/>
  <c r="J2" i="1" s="1"/>
  <c r="D9" i="1"/>
  <c r="C9" i="1"/>
  <c r="D7" i="1"/>
  <c r="C7" i="1"/>
  <c r="D4" i="1"/>
  <c r="C4" i="1"/>
</calcChain>
</file>

<file path=xl/sharedStrings.xml><?xml version="1.0" encoding="utf-8"?>
<sst xmlns="http://schemas.openxmlformats.org/spreadsheetml/2006/main" count="23" uniqueCount="21">
  <si>
    <t>AEA or District #</t>
  </si>
  <si>
    <t>AEA or District Name</t>
  </si>
  <si>
    <t>Public</t>
  </si>
  <si>
    <t>Nonpublic</t>
  </si>
  <si>
    <t>Public %</t>
  </si>
  <si>
    <t>Nonpublic %</t>
  </si>
  <si>
    <t>Total Allocations</t>
  </si>
  <si>
    <t>Public Allocation</t>
  </si>
  <si>
    <t>Nonpublic Allocation</t>
  </si>
  <si>
    <t>AEA 01 Keystone</t>
  </si>
  <si>
    <t>AEA 07 Central Rivers</t>
  </si>
  <si>
    <t>AEA 08  Prairie Lakes</t>
  </si>
  <si>
    <t>AEA 09 Mississippi Bend</t>
  </si>
  <si>
    <t xml:space="preserve">AEA 10 Grant Wood </t>
  </si>
  <si>
    <t>AEA 11 Heartland</t>
  </si>
  <si>
    <t xml:space="preserve">AEA 12 Northwest  </t>
  </si>
  <si>
    <t xml:space="preserve">AEA 13 Green Hills </t>
  </si>
  <si>
    <t>AEA 15 Great Prairie</t>
  </si>
  <si>
    <t>Council Bluffs CSD</t>
  </si>
  <si>
    <t>Des Moines Ind. CSD</t>
  </si>
  <si>
    <t>Waterloo 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</si>
</sst>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3" fillId="0" borderId="1" xfId="0" applyFont="1" applyFill="1" applyBorder="1" applyAlignment="1">
      <alignment horizontal="left" indent="1"/>
    </xf>
    <xf numFmtId="10" fontId="3" fillId="0" borderId="1" xfId="2" applyNumberFormat="1" applyFont="1" applyBorder="1"/>
    <xf numFmtId="164" fontId="3" fillId="0" borderId="1" xfId="1" applyNumberFormat="1" applyFont="1" applyBorder="1"/>
    <xf numFmtId="164" fontId="3" fillId="0" borderId="1" xfId="0" applyNumberFormat="1" applyFont="1" applyBorder="1"/>
    <xf numFmtId="165" fontId="3" fillId="0" borderId="2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B1" workbookViewId="0">
      <selection activeCell="B1" sqref="A1:XFD1"/>
    </sheetView>
  </sheetViews>
  <sheetFormatPr defaultRowHeight="14.4" x14ac:dyDescent="0.3"/>
  <cols>
    <col min="1" max="1" width="17" bestFit="1" customWidth="1"/>
    <col min="2" max="2" width="24.6640625" bestFit="1" customWidth="1"/>
    <col min="3" max="3" width="8.77734375" bestFit="1" customWidth="1"/>
    <col min="4" max="4" width="10.77734375" bestFit="1" customWidth="1"/>
    <col min="5" max="5" width="9.44140625" bestFit="1" customWidth="1"/>
    <col min="6" max="6" width="13.33203125" bestFit="1" customWidth="1"/>
    <col min="7" max="7" width="17.33203125" bestFit="1" customWidth="1"/>
    <col min="8" max="8" width="17.44140625" hidden="1" customWidth="1"/>
    <col min="9" max="9" width="21.33203125" hidden="1" customWidth="1"/>
    <col min="10" max="10" width="17.44140625" customWidth="1"/>
    <col min="11" max="11" width="21.33203125" bestFit="1" customWidth="1"/>
  </cols>
  <sheetData>
    <row r="1" spans="1:11" s="10" customForma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7</v>
      </c>
      <c r="K1" s="9" t="s">
        <v>8</v>
      </c>
    </row>
    <row r="2" spans="1:11" x14ac:dyDescent="0.3">
      <c r="A2" s="1">
        <v>9201</v>
      </c>
      <c r="B2" s="2" t="s">
        <v>9</v>
      </c>
      <c r="C2" s="6">
        <v>768</v>
      </c>
      <c r="D2" s="6">
        <v>34</v>
      </c>
      <c r="E2" s="3">
        <v>0.95760598503740646</v>
      </c>
      <c r="F2" s="3">
        <v>4.2394014962593519E-2</v>
      </c>
      <c r="G2" s="4">
        <v>96825</v>
      </c>
      <c r="H2" s="4">
        <f>G2*E2</f>
        <v>92720.199501246883</v>
      </c>
      <c r="I2" s="4">
        <f>G2*F2</f>
        <v>4104.8004987531176</v>
      </c>
      <c r="J2" s="5">
        <f>ROUND(H2,0)</f>
        <v>92720</v>
      </c>
      <c r="K2" s="5">
        <f>ROUND(I2,0)</f>
        <v>4105</v>
      </c>
    </row>
    <row r="3" spans="1:11" x14ac:dyDescent="0.3">
      <c r="A3" s="1">
        <v>9207</v>
      </c>
      <c r="B3" s="2" t="s">
        <v>10</v>
      </c>
      <c r="C3" s="7">
        <v>2022</v>
      </c>
      <c r="D3" s="7">
        <v>82</v>
      </c>
      <c r="E3" s="3">
        <v>0.96102661596958172</v>
      </c>
      <c r="F3" s="3">
        <v>3.8973384030418251E-2</v>
      </c>
      <c r="G3" s="4">
        <v>371243</v>
      </c>
      <c r="H3" s="4">
        <f t="shared" ref="H3:H13" si="0">G3*E3</f>
        <v>356774.40399239544</v>
      </c>
      <c r="I3" s="4">
        <f t="shared" ref="I3:I13" si="1">G3*F3</f>
        <v>14468.596007604563</v>
      </c>
      <c r="J3" s="5">
        <f t="shared" ref="J3:J13" si="2">ROUND(H3,0)</f>
        <v>356774</v>
      </c>
      <c r="K3" s="5">
        <f t="shared" ref="K3:K13" si="3">ROUND(I3,0)</f>
        <v>14469</v>
      </c>
    </row>
    <row r="4" spans="1:11" x14ac:dyDescent="0.3">
      <c r="A4" s="1">
        <v>9208</v>
      </c>
      <c r="B4" s="2" t="s">
        <v>11</v>
      </c>
      <c r="C4" s="7">
        <f>4165-1142</f>
        <v>3023</v>
      </c>
      <c r="D4" s="7">
        <f>183-131</f>
        <v>52</v>
      </c>
      <c r="E4" s="3">
        <v>0.98308943089430889</v>
      </c>
      <c r="F4" s="3">
        <v>1.6910569105691057E-2</v>
      </c>
      <c r="G4" s="4">
        <v>254015</v>
      </c>
      <c r="H4" s="4">
        <f t="shared" si="0"/>
        <v>249719.46178861786</v>
      </c>
      <c r="I4" s="4">
        <f t="shared" si="1"/>
        <v>4295.5382113821142</v>
      </c>
      <c r="J4" s="5">
        <f t="shared" si="2"/>
        <v>249719</v>
      </c>
      <c r="K4" s="5">
        <f t="shared" si="3"/>
        <v>4296</v>
      </c>
    </row>
    <row r="5" spans="1:11" x14ac:dyDescent="0.3">
      <c r="A5" s="1">
        <v>9209</v>
      </c>
      <c r="B5" s="2" t="s">
        <v>12</v>
      </c>
      <c r="C5" s="7">
        <v>1532</v>
      </c>
      <c r="D5" s="7">
        <v>45</v>
      </c>
      <c r="E5" s="3">
        <v>0.97146480659480028</v>
      </c>
      <c r="F5" s="3">
        <v>2.8535193405199746E-2</v>
      </c>
      <c r="G5" s="4">
        <v>190390</v>
      </c>
      <c r="H5" s="4">
        <f t="shared" si="0"/>
        <v>184957.18452758403</v>
      </c>
      <c r="I5" s="4">
        <f t="shared" si="1"/>
        <v>5432.8154724159795</v>
      </c>
      <c r="J5" s="5">
        <f t="shared" si="2"/>
        <v>184957</v>
      </c>
      <c r="K5" s="5">
        <f t="shared" si="3"/>
        <v>5433</v>
      </c>
    </row>
    <row r="6" spans="1:11" x14ac:dyDescent="0.3">
      <c r="A6" s="1">
        <v>9210</v>
      </c>
      <c r="B6" s="2" t="s">
        <v>13</v>
      </c>
      <c r="C6" s="7">
        <v>3190</v>
      </c>
      <c r="D6" s="7">
        <v>62</v>
      </c>
      <c r="E6" s="3">
        <v>0.98093480934809352</v>
      </c>
      <c r="F6" s="3">
        <v>1.9065190651906518E-2</v>
      </c>
      <c r="G6" s="4">
        <v>392612</v>
      </c>
      <c r="H6" s="4">
        <f t="shared" si="0"/>
        <v>385126.7773677737</v>
      </c>
      <c r="I6" s="4">
        <f t="shared" si="1"/>
        <v>7485.2226322263214</v>
      </c>
      <c r="J6" s="5">
        <f t="shared" si="2"/>
        <v>385127</v>
      </c>
      <c r="K6" s="5">
        <f t="shared" si="3"/>
        <v>7485</v>
      </c>
    </row>
    <row r="7" spans="1:11" x14ac:dyDescent="0.3">
      <c r="A7" s="1">
        <v>9211</v>
      </c>
      <c r="B7" s="2" t="s">
        <v>14</v>
      </c>
      <c r="C7" s="7">
        <f>10903-7080</f>
        <v>3823</v>
      </c>
      <c r="D7" s="7">
        <f>297-213</f>
        <v>84</v>
      </c>
      <c r="E7" s="3">
        <v>0.97850012797542874</v>
      </c>
      <c r="F7" s="3">
        <v>2.1499872024571282E-2</v>
      </c>
      <c r="G7" s="4">
        <v>471690</v>
      </c>
      <c r="H7" s="4">
        <f t="shared" si="0"/>
        <v>461548.72536472999</v>
      </c>
      <c r="I7" s="4">
        <f t="shared" si="1"/>
        <v>10141.274635270029</v>
      </c>
      <c r="J7" s="5">
        <f t="shared" si="2"/>
        <v>461549</v>
      </c>
      <c r="K7" s="5">
        <f t="shared" si="3"/>
        <v>10141</v>
      </c>
    </row>
    <row r="8" spans="1:11" x14ac:dyDescent="0.3">
      <c r="A8" s="1">
        <v>9212</v>
      </c>
      <c r="B8" s="2" t="s">
        <v>15</v>
      </c>
      <c r="C8" s="7">
        <v>4813</v>
      </c>
      <c r="D8" s="7">
        <v>197</v>
      </c>
      <c r="E8" s="3">
        <v>0.96067864271457082</v>
      </c>
      <c r="F8" s="3">
        <v>3.932135728542914E-2</v>
      </c>
      <c r="G8" s="4">
        <v>604854</v>
      </c>
      <c r="H8" s="4">
        <f t="shared" si="0"/>
        <v>581070.31976047903</v>
      </c>
      <c r="I8" s="4">
        <f t="shared" si="1"/>
        <v>23783.680239520956</v>
      </c>
      <c r="J8" s="5">
        <f t="shared" si="2"/>
        <v>581070</v>
      </c>
      <c r="K8" s="5">
        <f t="shared" si="3"/>
        <v>23784</v>
      </c>
    </row>
    <row r="9" spans="1:11" x14ac:dyDescent="0.3">
      <c r="A9" s="1">
        <v>9213</v>
      </c>
      <c r="B9" s="2" t="s">
        <v>16</v>
      </c>
      <c r="C9" s="7">
        <f>1133-564</f>
        <v>569</v>
      </c>
      <c r="D9" s="7">
        <f>17-13</f>
        <v>4</v>
      </c>
      <c r="E9" s="3">
        <v>0.99301919720767884</v>
      </c>
      <c r="F9" s="3">
        <v>6.9808027923211171E-3</v>
      </c>
      <c r="G9" s="4">
        <v>69178</v>
      </c>
      <c r="H9" s="4">
        <f t="shared" si="0"/>
        <v>68695.082024432806</v>
      </c>
      <c r="I9" s="4">
        <f t="shared" si="1"/>
        <v>482.91797556719024</v>
      </c>
      <c r="J9" s="5">
        <f t="shared" si="2"/>
        <v>68695</v>
      </c>
      <c r="K9" s="5">
        <f t="shared" si="3"/>
        <v>483</v>
      </c>
    </row>
    <row r="10" spans="1:11" x14ac:dyDescent="0.3">
      <c r="A10" s="1">
        <v>9215</v>
      </c>
      <c r="B10" s="2" t="s">
        <v>17</v>
      </c>
      <c r="C10" s="7">
        <v>1094</v>
      </c>
      <c r="D10" s="7">
        <v>7</v>
      </c>
      <c r="E10" s="3">
        <v>0.99364214350590374</v>
      </c>
      <c r="F10" s="3">
        <v>6.3578564940962763E-3</v>
      </c>
      <c r="G10" s="4">
        <v>132923</v>
      </c>
      <c r="H10" s="4">
        <f t="shared" si="0"/>
        <v>132077.89464123524</v>
      </c>
      <c r="I10" s="4">
        <f t="shared" si="1"/>
        <v>845.10535876475933</v>
      </c>
      <c r="J10" s="5">
        <f t="shared" si="2"/>
        <v>132078</v>
      </c>
      <c r="K10" s="5">
        <f t="shared" si="3"/>
        <v>845</v>
      </c>
    </row>
    <row r="11" spans="1:11" x14ac:dyDescent="0.3">
      <c r="A11" s="1">
        <v>1476</v>
      </c>
      <c r="B11" s="2" t="s">
        <v>18</v>
      </c>
      <c r="C11" s="7">
        <v>564</v>
      </c>
      <c r="D11" s="7">
        <v>13</v>
      </c>
      <c r="E11" s="3">
        <v>0.97746967071057189</v>
      </c>
      <c r="F11" s="3">
        <v>2.2530329289428077E-2</v>
      </c>
      <c r="G11" s="4">
        <v>69661</v>
      </c>
      <c r="H11" s="4">
        <f t="shared" si="0"/>
        <v>68091.514731369141</v>
      </c>
      <c r="I11" s="4">
        <f t="shared" si="1"/>
        <v>1569.4852686308493</v>
      </c>
      <c r="J11" s="5">
        <f t="shared" si="2"/>
        <v>68092</v>
      </c>
      <c r="K11" s="5">
        <f t="shared" si="3"/>
        <v>1569</v>
      </c>
    </row>
    <row r="12" spans="1:11" x14ac:dyDescent="0.3">
      <c r="A12" s="1">
        <v>1737</v>
      </c>
      <c r="B12" s="2" t="s">
        <v>19</v>
      </c>
      <c r="C12" s="7">
        <v>7080</v>
      </c>
      <c r="D12" s="7">
        <v>213</v>
      </c>
      <c r="E12" s="3">
        <v>0.97079391197038256</v>
      </c>
      <c r="F12" s="3">
        <v>2.9206088029617442E-2</v>
      </c>
      <c r="G12" s="4">
        <v>880480</v>
      </c>
      <c r="H12" s="4">
        <f t="shared" si="0"/>
        <v>854764.62361168244</v>
      </c>
      <c r="I12" s="4">
        <f t="shared" si="1"/>
        <v>25715.376388317567</v>
      </c>
      <c r="J12" s="5">
        <f t="shared" si="2"/>
        <v>854765</v>
      </c>
      <c r="K12" s="5">
        <f t="shared" si="3"/>
        <v>25715</v>
      </c>
    </row>
    <row r="13" spans="1:11" x14ac:dyDescent="0.3">
      <c r="A13" s="1">
        <v>6795</v>
      </c>
      <c r="B13" s="2" t="s">
        <v>20</v>
      </c>
      <c r="C13" s="7">
        <v>1142</v>
      </c>
      <c r="D13" s="7">
        <v>131</v>
      </c>
      <c r="E13" s="3">
        <v>0.89709347996857813</v>
      </c>
      <c r="F13" s="3">
        <v>0.10290652003142184</v>
      </c>
      <c r="G13" s="4">
        <v>153689</v>
      </c>
      <c r="H13" s="4">
        <f t="shared" si="0"/>
        <v>137873.39984289079</v>
      </c>
      <c r="I13" s="4">
        <f t="shared" si="1"/>
        <v>15815.600157109191</v>
      </c>
      <c r="J13" s="5">
        <f t="shared" si="2"/>
        <v>137873</v>
      </c>
      <c r="K13" s="5">
        <f t="shared" si="3"/>
        <v>15816</v>
      </c>
    </row>
    <row r="14" spans="1:11" x14ac:dyDescent="0.3">
      <c r="C14" s="8"/>
      <c r="D14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Crew, Steve [IDOE]</dc:creator>
  <cp:lastModifiedBy>Albers, Lisa [IDOE]</cp:lastModifiedBy>
  <dcterms:created xsi:type="dcterms:W3CDTF">2018-08-21T18:16:15Z</dcterms:created>
  <dcterms:modified xsi:type="dcterms:W3CDTF">2018-08-27T16:38:28Z</dcterms:modified>
</cp:coreProperties>
</file>