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aea flow-preschool funding-local proj\"/>
    </mc:Choice>
  </mc:AlternateContent>
  <xr:revisionPtr revIDLastSave="0" documentId="13_ncr:1_{E7E98DA5-B1D7-4C00-BD3A-44BC9711C3B7}" xr6:coauthVersionLast="47" xr6:coauthVersionMax="47" xr10:uidLastSave="{00000000-0000-0000-0000-000000000000}"/>
  <bookViews>
    <workbookView xWindow="-120" yWindow="-120" windowWidth="29040" windowHeight="15720" xr2:uid="{683997E7-AF24-4F3E-8FE4-A943408C5B2C}"/>
  </bookViews>
  <sheets>
    <sheet name="PreschoolFunding" sheetId="3" r:id="rId1"/>
    <sheet name="Sheet1" sheetId="2" r:id="rId2"/>
  </sheets>
  <externalReferences>
    <externalReference r:id="rId3"/>
    <externalReference r:id="rId4"/>
    <externalReference r:id="rId5"/>
    <externalReference r:id="rId6"/>
  </externalReferences>
  <definedNames>
    <definedName name="AEA_Name" localSheetId="0">#REF!</definedName>
    <definedName name="AEA_Name">#REF!</definedName>
    <definedName name="C_I_Prorate" localSheetId="0">#REF!</definedName>
    <definedName name="C_I_Prorate">#REF!</definedName>
    <definedName name="County">[4]County!$B$2:$B$100</definedName>
    <definedName name="District">[1]Districts!$F$2:$F$335</definedName>
    <definedName name="DistrictName">[2]SNAME!$C$3:$C$335</definedName>
    <definedName name="Label" localSheetId="0">[4]!Data_AidAndLevy[Label]</definedName>
    <definedName name="Label">[3]!Data_AidAndLevy[Label]</definedName>
    <definedName name="_xlnm.Print_Titles" localSheetId="0">PreschoolFunding!$1:$3</definedName>
    <definedName name="_xlnm.Print_Titles">#N/A</definedName>
    <definedName name="TaxCertDistrictName" localSheetId="0">[4]!TaxCert[NAME]</definedName>
    <definedName name="TaxCertDistrictName">[3]!TaxCert[NAME]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3" l="1"/>
  <c r="B2" i="3"/>
  <c r="A4" i="3"/>
  <c r="B4" i="3" s="1"/>
  <c r="C4" i="3"/>
  <c r="D4" i="3"/>
  <c r="F4" i="3" s="1"/>
  <c r="E4" i="3"/>
  <c r="A5" i="3"/>
  <c r="B5" i="3"/>
  <c r="C5" i="3"/>
  <c r="D5" i="3"/>
  <c r="E5" i="3"/>
  <c r="F5" i="3" s="1"/>
  <c r="A6" i="3"/>
  <c r="B6" i="3" s="1"/>
  <c r="C6" i="3"/>
  <c r="E6" i="3" s="1"/>
  <c r="D6" i="3"/>
  <c r="A7" i="3"/>
  <c r="A8" i="3"/>
  <c r="D8" i="3" s="1"/>
  <c r="B8" i="3"/>
  <c r="C8" i="3"/>
  <c r="E8" i="3" s="1"/>
  <c r="A9" i="3"/>
  <c r="B9" i="3" s="1"/>
  <c r="A10" i="3"/>
  <c r="B10" i="3" s="1"/>
  <c r="A11" i="3"/>
  <c r="D11" i="3" s="1"/>
  <c r="F11" i="3" s="1"/>
  <c r="B11" i="3"/>
  <c r="C11" i="3"/>
  <c r="E11" i="3" s="1"/>
  <c r="A12" i="3"/>
  <c r="D12" i="3" s="1"/>
  <c r="B12" i="3"/>
  <c r="A13" i="3"/>
  <c r="B13" i="3"/>
  <c r="C13" i="3"/>
  <c r="E13" i="3" s="1"/>
  <c r="F13" i="3" s="1"/>
  <c r="D13" i="3"/>
  <c r="A14" i="3"/>
  <c r="B14" i="3" s="1"/>
  <c r="A15" i="3"/>
  <c r="B15" i="3"/>
  <c r="C15" i="3"/>
  <c r="E15" i="3" s="1"/>
  <c r="D15" i="3"/>
  <c r="F15" i="3" s="1"/>
  <c r="A16" i="3"/>
  <c r="B16" i="3" s="1"/>
  <c r="C16" i="3"/>
  <c r="E16" i="3" s="1"/>
  <c r="D16" i="3"/>
  <c r="A17" i="3"/>
  <c r="B17" i="3"/>
  <c r="C17" i="3"/>
  <c r="E17" i="3" s="1"/>
  <c r="D17" i="3"/>
  <c r="A18" i="3"/>
  <c r="B18" i="3" s="1"/>
  <c r="C18" i="3"/>
  <c r="D18" i="3"/>
  <c r="E18" i="3"/>
  <c r="F18" i="3" s="1"/>
  <c r="A19" i="3"/>
  <c r="B19" i="3"/>
  <c r="C19" i="3"/>
  <c r="E19" i="3" s="1"/>
  <c r="D19" i="3"/>
  <c r="A20" i="3"/>
  <c r="B20" i="3" s="1"/>
  <c r="C20" i="3"/>
  <c r="D20" i="3"/>
  <c r="F20" i="3" s="1"/>
  <c r="E20" i="3"/>
  <c r="A21" i="3"/>
  <c r="B21" i="3"/>
  <c r="C21" i="3"/>
  <c r="D21" i="3"/>
  <c r="E21" i="3"/>
  <c r="F21" i="3"/>
  <c r="A22" i="3"/>
  <c r="B22" i="3" s="1"/>
  <c r="C22" i="3"/>
  <c r="D22" i="3"/>
  <c r="E22" i="3"/>
  <c r="F22" i="3"/>
  <c r="A23" i="3"/>
  <c r="B23" i="3" s="1"/>
  <c r="A24" i="3"/>
  <c r="B24" i="3"/>
  <c r="C24" i="3"/>
  <c r="E24" i="3" s="1"/>
  <c r="D24" i="3"/>
  <c r="F24" i="3" s="1"/>
  <c r="A25" i="3"/>
  <c r="B25" i="3" s="1"/>
  <c r="A26" i="3"/>
  <c r="A27" i="3"/>
  <c r="D27" i="3" s="1"/>
  <c r="B27" i="3"/>
  <c r="C27" i="3"/>
  <c r="E27" i="3" s="1"/>
  <c r="F27" i="3" s="1"/>
  <c r="A28" i="3"/>
  <c r="D28" i="3" s="1"/>
  <c r="F28" i="3" s="1"/>
  <c r="B28" i="3"/>
  <c r="C28" i="3"/>
  <c r="E28" i="3" s="1"/>
  <c r="A29" i="3"/>
  <c r="B29" i="3"/>
  <c r="C29" i="3"/>
  <c r="D29" i="3"/>
  <c r="F29" i="3" s="1"/>
  <c r="E29" i="3"/>
  <c r="A30" i="3"/>
  <c r="B30" i="3"/>
  <c r="A31" i="3"/>
  <c r="B31" i="3"/>
  <c r="C31" i="3"/>
  <c r="E31" i="3" s="1"/>
  <c r="D31" i="3"/>
  <c r="A32" i="3"/>
  <c r="B32" i="3"/>
  <c r="C32" i="3"/>
  <c r="E32" i="3" s="1"/>
  <c r="D32" i="3"/>
  <c r="A33" i="3"/>
  <c r="B33" i="3"/>
  <c r="C33" i="3"/>
  <c r="D33" i="3"/>
  <c r="F33" i="3" s="1"/>
  <c r="E33" i="3"/>
  <c r="A34" i="3"/>
  <c r="B34" i="3" s="1"/>
  <c r="C34" i="3"/>
  <c r="D34" i="3"/>
  <c r="E34" i="3"/>
  <c r="F34" i="3"/>
  <c r="A35" i="3"/>
  <c r="D35" i="3" s="1"/>
  <c r="F35" i="3" s="1"/>
  <c r="B35" i="3"/>
  <c r="C35" i="3"/>
  <c r="E35" i="3" s="1"/>
  <c r="A36" i="3"/>
  <c r="B36" i="3" s="1"/>
  <c r="C36" i="3"/>
  <c r="D36" i="3"/>
  <c r="E36" i="3"/>
  <c r="A37" i="3"/>
  <c r="B37" i="3"/>
  <c r="C37" i="3"/>
  <c r="D37" i="3"/>
  <c r="E37" i="3"/>
  <c r="F37" i="3"/>
  <c r="A38" i="3"/>
  <c r="B38" i="3" s="1"/>
  <c r="A39" i="3"/>
  <c r="B39" i="3" s="1"/>
  <c r="A40" i="3"/>
  <c r="B40" i="3"/>
  <c r="C40" i="3"/>
  <c r="D40" i="3"/>
  <c r="F40" i="3" s="1"/>
  <c r="E40" i="3"/>
  <c r="A41" i="3"/>
  <c r="B41" i="3" s="1"/>
  <c r="A42" i="3"/>
  <c r="A43" i="3"/>
  <c r="D43" i="3" s="1"/>
  <c r="B43" i="3"/>
  <c r="C43" i="3"/>
  <c r="E43" i="3" s="1"/>
  <c r="F43" i="3" s="1"/>
  <c r="A44" i="3"/>
  <c r="B44" i="3"/>
  <c r="C44" i="3"/>
  <c r="E44" i="3" s="1"/>
  <c r="D44" i="3"/>
  <c r="A45" i="3"/>
  <c r="B45" i="3"/>
  <c r="C45" i="3"/>
  <c r="D45" i="3"/>
  <c r="E45" i="3"/>
  <c r="F45" i="3"/>
  <c r="A46" i="3"/>
  <c r="B46" i="3"/>
  <c r="A47" i="3"/>
  <c r="B47" i="3"/>
  <c r="C47" i="3"/>
  <c r="E47" i="3" s="1"/>
  <c r="D47" i="3"/>
  <c r="A48" i="3"/>
  <c r="B48" i="3"/>
  <c r="C48" i="3"/>
  <c r="D48" i="3"/>
  <c r="E48" i="3"/>
  <c r="A49" i="3"/>
  <c r="B49" i="3" s="1"/>
  <c r="C49" i="3"/>
  <c r="E49" i="3" s="1"/>
  <c r="D49" i="3"/>
  <c r="F49" i="3" s="1"/>
  <c r="A50" i="3"/>
  <c r="B50" i="3" s="1"/>
  <c r="C50" i="3"/>
  <c r="D50" i="3"/>
  <c r="E50" i="3"/>
  <c r="F50" i="3"/>
  <c r="A51" i="3"/>
  <c r="B51" i="3"/>
  <c r="C51" i="3"/>
  <c r="E51" i="3" s="1"/>
  <c r="D51" i="3"/>
  <c r="A52" i="3"/>
  <c r="B52" i="3" s="1"/>
  <c r="C52" i="3"/>
  <c r="D52" i="3"/>
  <c r="E52" i="3"/>
  <c r="F52" i="3"/>
  <c r="A53" i="3"/>
  <c r="B53" i="3"/>
  <c r="C53" i="3"/>
  <c r="D53" i="3"/>
  <c r="E53" i="3"/>
  <c r="F53" i="3"/>
  <c r="A54" i="3"/>
  <c r="B54" i="3" s="1"/>
  <c r="D54" i="3"/>
  <c r="A55" i="3"/>
  <c r="A56" i="3"/>
  <c r="B56" i="3"/>
  <c r="C56" i="3"/>
  <c r="E56" i="3" s="1"/>
  <c r="F56" i="3" s="1"/>
  <c r="D56" i="3"/>
  <c r="A57" i="3"/>
  <c r="B57" i="3" s="1"/>
  <c r="A58" i="3"/>
  <c r="B58" i="3"/>
  <c r="A59" i="3"/>
  <c r="D59" i="3" s="1"/>
  <c r="A60" i="3"/>
  <c r="D60" i="3" s="1"/>
  <c r="F60" i="3" s="1"/>
  <c r="B60" i="3"/>
  <c r="C60" i="3"/>
  <c r="E60" i="3" s="1"/>
  <c r="A61" i="3"/>
  <c r="B61" i="3"/>
  <c r="C61" i="3"/>
  <c r="E61" i="3" s="1"/>
  <c r="D61" i="3"/>
  <c r="F61" i="3" s="1"/>
  <c r="A62" i="3"/>
  <c r="B62" i="3"/>
  <c r="A63" i="3"/>
  <c r="B63" i="3"/>
  <c r="C63" i="3"/>
  <c r="E63" i="3" s="1"/>
  <c r="D63" i="3"/>
  <c r="A64" i="3"/>
  <c r="C64" i="3" s="1"/>
  <c r="E64" i="3" s="1"/>
  <c r="B64" i="3"/>
  <c r="D64" i="3"/>
  <c r="A65" i="3"/>
  <c r="B65" i="3" s="1"/>
  <c r="A66" i="3"/>
  <c r="B66" i="3" s="1"/>
  <c r="C66" i="3"/>
  <c r="D66" i="3"/>
  <c r="E66" i="3"/>
  <c r="F66" i="3"/>
  <c r="A67" i="3"/>
  <c r="D67" i="3" s="1"/>
  <c r="F67" i="3" s="1"/>
  <c r="B67" i="3"/>
  <c r="C67" i="3"/>
  <c r="E67" i="3" s="1"/>
  <c r="A68" i="3"/>
  <c r="B68" i="3" s="1"/>
  <c r="C68" i="3"/>
  <c r="D68" i="3"/>
  <c r="F68" i="3" s="1"/>
  <c r="E68" i="3"/>
  <c r="A69" i="3"/>
  <c r="B69" i="3"/>
  <c r="C69" i="3"/>
  <c r="D69" i="3"/>
  <c r="F69" i="3" s="1"/>
  <c r="E69" i="3"/>
  <c r="A70" i="3"/>
  <c r="B70" i="3" s="1"/>
  <c r="C70" i="3"/>
  <c r="E70" i="3" s="1"/>
  <c r="D70" i="3"/>
  <c r="F70" i="3" s="1"/>
  <c r="A71" i="3"/>
  <c r="B71" i="3"/>
  <c r="A72" i="3"/>
  <c r="B72" i="3" s="1"/>
  <c r="C72" i="3"/>
  <c r="E72" i="3" s="1"/>
  <c r="A73" i="3"/>
  <c r="B73" i="3" s="1"/>
  <c r="A74" i="3"/>
  <c r="B74" i="3"/>
  <c r="A75" i="3"/>
  <c r="D75" i="3" s="1"/>
  <c r="A76" i="3"/>
  <c r="B76" i="3" s="1"/>
  <c r="A77" i="3"/>
  <c r="B77" i="3"/>
  <c r="C77" i="3"/>
  <c r="E77" i="3" s="1"/>
  <c r="D77" i="3"/>
  <c r="A78" i="3"/>
  <c r="B78" i="3" s="1"/>
  <c r="A79" i="3"/>
  <c r="B79" i="3"/>
  <c r="C79" i="3"/>
  <c r="E79" i="3" s="1"/>
  <c r="D79" i="3"/>
  <c r="A80" i="3"/>
  <c r="C80" i="3" s="1"/>
  <c r="E80" i="3" s="1"/>
  <c r="B80" i="3"/>
  <c r="D80" i="3"/>
  <c r="A81" i="3"/>
  <c r="B81" i="3" s="1"/>
  <c r="A82" i="3"/>
  <c r="B82" i="3" s="1"/>
  <c r="C82" i="3"/>
  <c r="D82" i="3"/>
  <c r="E82" i="3"/>
  <c r="F82" i="3"/>
  <c r="A83" i="3"/>
  <c r="B83" i="3" s="1"/>
  <c r="A84" i="3"/>
  <c r="B84" i="3" s="1"/>
  <c r="C84" i="3"/>
  <c r="D84" i="3"/>
  <c r="F84" i="3" s="1"/>
  <c r="E84" i="3"/>
  <c r="A85" i="3"/>
  <c r="B85" i="3"/>
  <c r="C85" i="3"/>
  <c r="D85" i="3"/>
  <c r="E85" i="3"/>
  <c r="F85" i="3"/>
  <c r="A86" i="3"/>
  <c r="B86" i="3" s="1"/>
  <c r="D86" i="3"/>
  <c r="A87" i="3"/>
  <c r="B87" i="3" s="1"/>
  <c r="A88" i="3"/>
  <c r="B88" i="3"/>
  <c r="C88" i="3"/>
  <c r="D88" i="3"/>
  <c r="F88" i="3" s="1"/>
  <c r="E88" i="3"/>
  <c r="A89" i="3"/>
  <c r="B89" i="3" s="1"/>
  <c r="A90" i="3"/>
  <c r="B90" i="3"/>
  <c r="A91" i="3"/>
  <c r="D91" i="3" s="1"/>
  <c r="F91" i="3" s="1"/>
  <c r="B91" i="3"/>
  <c r="C91" i="3"/>
  <c r="E91" i="3"/>
  <c r="A92" i="3"/>
  <c r="B92" i="3"/>
  <c r="C92" i="3"/>
  <c r="E92" i="3" s="1"/>
  <c r="D92" i="3"/>
  <c r="A93" i="3"/>
  <c r="B93" i="3"/>
  <c r="C93" i="3"/>
  <c r="E93" i="3" s="1"/>
  <c r="F93" i="3" s="1"/>
  <c r="D93" i="3"/>
  <c r="A94" i="3"/>
  <c r="B94" i="3"/>
  <c r="A95" i="3"/>
  <c r="B95" i="3"/>
  <c r="C95" i="3"/>
  <c r="E95" i="3" s="1"/>
  <c r="D95" i="3"/>
  <c r="F95" i="3" s="1"/>
  <c r="A96" i="3"/>
  <c r="B96" i="3" s="1"/>
  <c r="C96" i="3"/>
  <c r="E96" i="3" s="1"/>
  <c r="D96" i="3"/>
  <c r="A97" i="3"/>
  <c r="B97" i="3"/>
  <c r="C97" i="3"/>
  <c r="E97" i="3" s="1"/>
  <c r="D97" i="3"/>
  <c r="F97" i="3" s="1"/>
  <c r="A98" i="3"/>
  <c r="B98" i="3" s="1"/>
  <c r="C98" i="3"/>
  <c r="D98" i="3"/>
  <c r="F98" i="3" s="1"/>
  <c r="E98" i="3"/>
  <c r="A99" i="3"/>
  <c r="B99" i="3"/>
  <c r="C99" i="3"/>
  <c r="E99" i="3" s="1"/>
  <c r="D99" i="3"/>
  <c r="A100" i="3"/>
  <c r="B100" i="3" s="1"/>
  <c r="C100" i="3"/>
  <c r="D100" i="3"/>
  <c r="F100" i="3" s="1"/>
  <c r="E100" i="3"/>
  <c r="A101" i="3"/>
  <c r="B101" i="3"/>
  <c r="C101" i="3"/>
  <c r="D101" i="3"/>
  <c r="F101" i="3" s="1"/>
  <c r="E101" i="3"/>
  <c r="A102" i="3"/>
  <c r="B102" i="3" s="1"/>
  <c r="C102" i="3"/>
  <c r="D102" i="3"/>
  <c r="E102" i="3"/>
  <c r="F102" i="3"/>
  <c r="A103" i="3"/>
  <c r="B103" i="3"/>
  <c r="A104" i="3"/>
  <c r="C104" i="3" s="1"/>
  <c r="E104" i="3" s="1"/>
  <c r="B104" i="3"/>
  <c r="A105" i="3"/>
  <c r="B105" i="3" s="1"/>
  <c r="A106" i="3"/>
  <c r="B106" i="3" s="1"/>
  <c r="A107" i="3"/>
  <c r="D107" i="3" s="1"/>
  <c r="B107" i="3"/>
  <c r="C107" i="3"/>
  <c r="E107" i="3"/>
  <c r="F107" i="3" s="1"/>
  <c r="A108" i="3"/>
  <c r="C108" i="3" s="1"/>
  <c r="E108" i="3" s="1"/>
  <c r="B108" i="3"/>
  <c r="D108" i="3"/>
  <c r="A109" i="3"/>
  <c r="B109" i="3"/>
  <c r="C109" i="3"/>
  <c r="D109" i="3"/>
  <c r="E109" i="3"/>
  <c r="F109" i="3" s="1"/>
  <c r="A110" i="3"/>
  <c r="B110" i="3"/>
  <c r="A111" i="3"/>
  <c r="B111" i="3"/>
  <c r="C111" i="3"/>
  <c r="E111" i="3" s="1"/>
  <c r="D111" i="3"/>
  <c r="F111" i="3" s="1"/>
  <c r="A112" i="3"/>
  <c r="B112" i="3" s="1"/>
  <c r="A113" i="3"/>
  <c r="C113" i="3" s="1"/>
  <c r="E113" i="3" s="1"/>
  <c r="B113" i="3"/>
  <c r="A114" i="3"/>
  <c r="B114" i="3" s="1"/>
  <c r="C114" i="3"/>
  <c r="D114" i="3"/>
  <c r="F114" i="3" s="1"/>
  <c r="E114" i="3"/>
  <c r="A115" i="3"/>
  <c r="C115" i="3" s="1"/>
  <c r="E115" i="3" s="1"/>
  <c r="B115" i="3"/>
  <c r="D115" i="3"/>
  <c r="A116" i="3"/>
  <c r="B116" i="3" s="1"/>
  <c r="C116" i="3"/>
  <c r="D116" i="3"/>
  <c r="E116" i="3"/>
  <c r="F116" i="3"/>
  <c r="A117" i="3"/>
  <c r="B117" i="3"/>
  <c r="C117" i="3"/>
  <c r="E117" i="3" s="1"/>
  <c r="F117" i="3" s="1"/>
  <c r="D117" i="3"/>
  <c r="A118" i="3"/>
  <c r="B118" i="3" s="1"/>
  <c r="C118" i="3"/>
  <c r="E118" i="3" s="1"/>
  <c r="A119" i="3"/>
  <c r="B119" i="3"/>
  <c r="A120" i="3"/>
  <c r="B120" i="3" s="1"/>
  <c r="D120" i="3"/>
  <c r="A121" i="3"/>
  <c r="B121" i="3" s="1"/>
  <c r="A122" i="3"/>
  <c r="C122" i="3" s="1"/>
  <c r="E122" i="3" s="1"/>
  <c r="D122" i="3"/>
  <c r="F122" i="3" s="1"/>
  <c r="A123" i="3"/>
  <c r="D123" i="3" s="1"/>
  <c r="A124" i="3"/>
  <c r="D124" i="3" s="1"/>
  <c r="F124" i="3" s="1"/>
  <c r="B124" i="3"/>
  <c r="C124" i="3"/>
  <c r="E124" i="3" s="1"/>
  <c r="A125" i="3"/>
  <c r="B125" i="3"/>
  <c r="C125" i="3"/>
  <c r="E125" i="3" s="1"/>
  <c r="D125" i="3"/>
  <c r="F125" i="3" s="1"/>
  <c r="A126" i="3"/>
  <c r="B126" i="3"/>
  <c r="A127" i="3"/>
  <c r="B127" i="3"/>
  <c r="C127" i="3"/>
  <c r="E127" i="3" s="1"/>
  <c r="F127" i="3" s="1"/>
  <c r="D127" i="3"/>
  <c r="A128" i="3"/>
  <c r="B128" i="3" s="1"/>
  <c r="D128" i="3"/>
  <c r="A129" i="3"/>
  <c r="B129" i="3" s="1"/>
  <c r="C129" i="3"/>
  <c r="E129" i="3" s="1"/>
  <c r="A130" i="3"/>
  <c r="B130" i="3" s="1"/>
  <c r="C130" i="3"/>
  <c r="D130" i="3"/>
  <c r="E130" i="3"/>
  <c r="F130" i="3" s="1"/>
  <c r="A131" i="3"/>
  <c r="C131" i="3" s="1"/>
  <c r="E131" i="3" s="1"/>
  <c r="B131" i="3"/>
  <c r="A132" i="3"/>
  <c r="B132" i="3" s="1"/>
  <c r="C132" i="3"/>
  <c r="D132" i="3"/>
  <c r="F132" i="3" s="1"/>
  <c r="E132" i="3"/>
  <c r="A133" i="3"/>
  <c r="B133" i="3"/>
  <c r="C133" i="3"/>
  <c r="E133" i="3" s="1"/>
  <c r="D133" i="3"/>
  <c r="F133" i="3" s="1"/>
  <c r="A134" i="3"/>
  <c r="B134" i="3" s="1"/>
  <c r="C134" i="3"/>
  <c r="E134" i="3" s="1"/>
  <c r="A135" i="3"/>
  <c r="B135" i="3" s="1"/>
  <c r="A136" i="3"/>
  <c r="B136" i="3" s="1"/>
  <c r="D136" i="3"/>
  <c r="A137" i="3"/>
  <c r="B137" i="3" s="1"/>
  <c r="A138" i="3"/>
  <c r="C138" i="3" s="1"/>
  <c r="E138" i="3" s="1"/>
  <c r="B138" i="3"/>
  <c r="D138" i="3"/>
  <c r="F138" i="3" s="1"/>
  <c r="A139" i="3"/>
  <c r="D139" i="3" s="1"/>
  <c r="B139" i="3"/>
  <c r="C139" i="3"/>
  <c r="E139" i="3" s="1"/>
  <c r="A140" i="3"/>
  <c r="B140" i="3"/>
  <c r="C140" i="3"/>
  <c r="E140" i="3" s="1"/>
  <c r="D140" i="3"/>
  <c r="F140" i="3" s="1"/>
  <c r="A141" i="3"/>
  <c r="B141" i="3"/>
  <c r="C141" i="3"/>
  <c r="E141" i="3" s="1"/>
  <c r="D141" i="3"/>
  <c r="F141" i="3" s="1"/>
  <c r="A142" i="3"/>
  <c r="B142" i="3"/>
  <c r="A143" i="3"/>
  <c r="B143" i="3"/>
  <c r="C143" i="3"/>
  <c r="E143" i="3" s="1"/>
  <c r="F143" i="3" s="1"/>
  <c r="D143" i="3"/>
  <c r="A144" i="3"/>
  <c r="B144" i="3" s="1"/>
  <c r="A145" i="3"/>
  <c r="D145" i="3" s="1"/>
  <c r="B145" i="3"/>
  <c r="C145" i="3"/>
  <c r="E145" i="3" s="1"/>
  <c r="A146" i="3"/>
  <c r="B146" i="3" s="1"/>
  <c r="C146" i="3"/>
  <c r="D146" i="3"/>
  <c r="E146" i="3"/>
  <c r="F146" i="3"/>
  <c r="A147" i="3"/>
  <c r="D147" i="3" s="1"/>
  <c r="F147" i="3" s="1"/>
  <c r="B147" i="3"/>
  <c r="C147" i="3"/>
  <c r="E147" i="3" s="1"/>
  <c r="A148" i="3"/>
  <c r="B148" i="3" s="1"/>
  <c r="C148" i="3"/>
  <c r="D148" i="3"/>
  <c r="F148" i="3" s="1"/>
  <c r="E148" i="3"/>
  <c r="A149" i="3"/>
  <c r="B149" i="3"/>
  <c r="C149" i="3"/>
  <c r="D149" i="3"/>
  <c r="F149" i="3" s="1"/>
  <c r="E149" i="3"/>
  <c r="A150" i="3"/>
  <c r="B150" i="3" s="1"/>
  <c r="C150" i="3"/>
  <c r="E150" i="3" s="1"/>
  <c r="D150" i="3"/>
  <c r="A151" i="3"/>
  <c r="B151" i="3" s="1"/>
  <c r="A152" i="3"/>
  <c r="B152" i="3" s="1"/>
  <c r="A153" i="3"/>
  <c r="B153" i="3" s="1"/>
  <c r="A154" i="3"/>
  <c r="C154" i="3" s="1"/>
  <c r="B154" i="3"/>
  <c r="D154" i="3"/>
  <c r="F154" i="3" s="1"/>
  <c r="E154" i="3"/>
  <c r="A155" i="3"/>
  <c r="D155" i="3" s="1"/>
  <c r="B155" i="3"/>
  <c r="C155" i="3"/>
  <c r="E155" i="3" s="1"/>
  <c r="F155" i="3" s="1"/>
  <c r="A156" i="3"/>
  <c r="C156" i="3" s="1"/>
  <c r="E156" i="3" s="1"/>
  <c r="B156" i="3"/>
  <c r="A157" i="3"/>
  <c r="B157" i="3"/>
  <c r="C157" i="3"/>
  <c r="D157" i="3"/>
  <c r="F157" i="3" s="1"/>
  <c r="E157" i="3"/>
  <c r="A158" i="3"/>
  <c r="B158" i="3"/>
  <c r="A159" i="3"/>
  <c r="B159" i="3"/>
  <c r="C159" i="3"/>
  <c r="E159" i="3" s="1"/>
  <c r="F159" i="3" s="1"/>
  <c r="D159" i="3"/>
  <c r="A160" i="3"/>
  <c r="B160" i="3"/>
  <c r="C160" i="3"/>
  <c r="E160" i="3" s="1"/>
  <c r="D160" i="3"/>
  <c r="A161" i="3"/>
  <c r="B161" i="3"/>
  <c r="C161" i="3"/>
  <c r="E161" i="3" s="1"/>
  <c r="D161" i="3"/>
  <c r="F161" i="3" s="1"/>
  <c r="A162" i="3"/>
  <c r="B162" i="3" s="1"/>
  <c r="C162" i="3"/>
  <c r="D162" i="3"/>
  <c r="E162" i="3"/>
  <c r="F162" i="3"/>
  <c r="A163" i="3"/>
  <c r="B163" i="3" s="1"/>
  <c r="A164" i="3"/>
  <c r="B164" i="3" s="1"/>
  <c r="C164" i="3"/>
  <c r="D164" i="3"/>
  <c r="F164" i="3" s="1"/>
  <c r="E164" i="3"/>
  <c r="A165" i="3"/>
  <c r="B165" i="3"/>
  <c r="C165" i="3"/>
  <c r="D165" i="3"/>
  <c r="F165" i="3" s="1"/>
  <c r="E165" i="3"/>
  <c r="A166" i="3"/>
  <c r="B166" i="3" s="1"/>
  <c r="C166" i="3"/>
  <c r="D166" i="3"/>
  <c r="F166" i="3" s="1"/>
  <c r="E166" i="3"/>
  <c r="A167" i="3"/>
  <c r="B167" i="3"/>
  <c r="A168" i="3"/>
  <c r="C168" i="3" s="1"/>
  <c r="E168" i="3" s="1"/>
  <c r="B168" i="3"/>
  <c r="A169" i="3"/>
  <c r="B169" i="3" s="1"/>
  <c r="A170" i="3"/>
  <c r="C170" i="3" s="1"/>
  <c r="E170" i="3" s="1"/>
  <c r="B170" i="3"/>
  <c r="A171" i="3"/>
  <c r="D171" i="3" s="1"/>
  <c r="B171" i="3"/>
  <c r="C171" i="3"/>
  <c r="E171" i="3" s="1"/>
  <c r="A172" i="3"/>
  <c r="B172" i="3"/>
  <c r="C172" i="3"/>
  <c r="E172" i="3" s="1"/>
  <c r="D172" i="3"/>
  <c r="F172" i="3" s="1"/>
  <c r="A173" i="3"/>
  <c r="B173" i="3"/>
  <c r="C173" i="3"/>
  <c r="D173" i="3"/>
  <c r="E173" i="3"/>
  <c r="F173" i="3"/>
  <c r="A174" i="3"/>
  <c r="B174" i="3" s="1"/>
  <c r="A175" i="3"/>
  <c r="B175" i="3"/>
  <c r="C175" i="3"/>
  <c r="E175" i="3" s="1"/>
  <c r="D175" i="3"/>
  <c r="F175" i="3" s="1"/>
  <c r="A176" i="3"/>
  <c r="B176" i="3"/>
  <c r="C176" i="3"/>
  <c r="E176" i="3" s="1"/>
  <c r="D176" i="3"/>
  <c r="A177" i="3"/>
  <c r="C177" i="3" s="1"/>
  <c r="E177" i="3" s="1"/>
  <c r="B177" i="3"/>
  <c r="A178" i="3"/>
  <c r="B178" i="3" s="1"/>
  <c r="C178" i="3"/>
  <c r="D178" i="3"/>
  <c r="F178" i="3" s="1"/>
  <c r="E178" i="3"/>
  <c r="A179" i="3"/>
  <c r="B179" i="3" s="1"/>
  <c r="C179" i="3"/>
  <c r="E179" i="3" s="1"/>
  <c r="D179" i="3"/>
  <c r="F179" i="3" s="1"/>
  <c r="A180" i="3"/>
  <c r="B180" i="3" s="1"/>
  <c r="C180" i="3"/>
  <c r="D180" i="3"/>
  <c r="E180" i="3"/>
  <c r="F180" i="3"/>
  <c r="A181" i="3"/>
  <c r="B181" i="3"/>
  <c r="C181" i="3"/>
  <c r="D181" i="3"/>
  <c r="E181" i="3"/>
  <c r="F181" i="3"/>
  <c r="A182" i="3"/>
  <c r="B182" i="3" s="1"/>
  <c r="A183" i="3"/>
  <c r="B183" i="3"/>
  <c r="A184" i="3"/>
  <c r="B184" i="3" s="1"/>
  <c r="C184" i="3"/>
  <c r="E184" i="3" s="1"/>
  <c r="A185" i="3"/>
  <c r="B185" i="3" s="1"/>
  <c r="A186" i="3"/>
  <c r="C186" i="3" s="1"/>
  <c r="B186" i="3"/>
  <c r="D186" i="3"/>
  <c r="E186" i="3"/>
  <c r="F186" i="3"/>
  <c r="A187" i="3"/>
  <c r="D187" i="3" s="1"/>
  <c r="B187" i="3"/>
  <c r="C187" i="3"/>
  <c r="E187" i="3"/>
  <c r="F187" i="3"/>
  <c r="A188" i="3"/>
  <c r="B188" i="3" s="1"/>
  <c r="C188" i="3"/>
  <c r="E188" i="3" s="1"/>
  <c r="D188" i="3"/>
  <c r="F188" i="3" s="1"/>
  <c r="A189" i="3"/>
  <c r="B189" i="3"/>
  <c r="C189" i="3"/>
  <c r="E189" i="3" s="1"/>
  <c r="F189" i="3" s="1"/>
  <c r="D189" i="3"/>
  <c r="A190" i="3"/>
  <c r="B190" i="3"/>
  <c r="A191" i="3"/>
  <c r="B191" i="3"/>
  <c r="C191" i="3"/>
  <c r="E191" i="3" s="1"/>
  <c r="D191" i="3"/>
  <c r="F191" i="3"/>
  <c r="A192" i="3"/>
  <c r="B192" i="3"/>
  <c r="C192" i="3"/>
  <c r="E192" i="3" s="1"/>
  <c r="D192" i="3"/>
  <c r="F192" i="3" s="1"/>
  <c r="A193" i="3"/>
  <c r="B193" i="3" s="1"/>
  <c r="C193" i="3"/>
  <c r="E193" i="3" s="1"/>
  <c r="D193" i="3"/>
  <c r="A194" i="3"/>
  <c r="B194" i="3" s="1"/>
  <c r="C194" i="3"/>
  <c r="D194" i="3"/>
  <c r="F194" i="3" s="1"/>
  <c r="E194" i="3"/>
  <c r="A195" i="3"/>
  <c r="B195" i="3"/>
  <c r="C195" i="3"/>
  <c r="E195" i="3" s="1"/>
  <c r="D195" i="3"/>
  <c r="F195" i="3" s="1"/>
  <c r="A196" i="3"/>
  <c r="B196" i="3" s="1"/>
  <c r="C196" i="3"/>
  <c r="D196" i="3"/>
  <c r="F196" i="3" s="1"/>
  <c r="E196" i="3"/>
  <c r="A197" i="3"/>
  <c r="B197" i="3"/>
  <c r="C197" i="3"/>
  <c r="E197" i="3" s="1"/>
  <c r="F197" i="3" s="1"/>
  <c r="D197" i="3"/>
  <c r="A198" i="3"/>
  <c r="B198" i="3"/>
  <c r="C198" i="3"/>
  <c r="E198" i="3" s="1"/>
  <c r="D198" i="3"/>
  <c r="F198" i="3" s="1"/>
  <c r="A199" i="3"/>
  <c r="B199" i="3" s="1"/>
  <c r="A200" i="3"/>
  <c r="B200" i="3" s="1"/>
  <c r="A201" i="3"/>
  <c r="B201" i="3" s="1"/>
  <c r="A202" i="3"/>
  <c r="C202" i="3" s="1"/>
  <c r="B202" i="3"/>
  <c r="D202" i="3"/>
  <c r="F202" i="3" s="1"/>
  <c r="E202" i="3"/>
  <c r="A203" i="3"/>
  <c r="B203" i="3"/>
  <c r="C203" i="3"/>
  <c r="E203" i="3" s="1"/>
  <c r="F203" i="3" s="1"/>
  <c r="D203" i="3"/>
  <c r="A204" i="3"/>
  <c r="B204" i="3" s="1"/>
  <c r="A205" i="3"/>
  <c r="B205" i="3"/>
  <c r="C205" i="3"/>
  <c r="E205" i="3" s="1"/>
  <c r="D205" i="3"/>
  <c r="F205" i="3" s="1"/>
  <c r="A206" i="3"/>
  <c r="B206" i="3" s="1"/>
  <c r="A207" i="3"/>
  <c r="B207" i="3"/>
  <c r="C207" i="3"/>
  <c r="E207" i="3" s="1"/>
  <c r="D207" i="3"/>
  <c r="F207" i="3"/>
  <c r="A208" i="3"/>
  <c r="C208" i="3" s="1"/>
  <c r="E208" i="3" s="1"/>
  <c r="B208" i="3"/>
  <c r="A209" i="3"/>
  <c r="C209" i="3" s="1"/>
  <c r="E209" i="3" s="1"/>
  <c r="B209" i="3"/>
  <c r="A210" i="3"/>
  <c r="B210" i="3" s="1"/>
  <c r="C210" i="3"/>
  <c r="D210" i="3"/>
  <c r="E210" i="3"/>
  <c r="F210" i="3" s="1"/>
  <c r="A211" i="3"/>
  <c r="C211" i="3" s="1"/>
  <c r="E211" i="3" s="1"/>
  <c r="B211" i="3"/>
  <c r="D211" i="3"/>
  <c r="A212" i="3"/>
  <c r="B212" i="3" s="1"/>
  <c r="C212" i="3"/>
  <c r="D212" i="3"/>
  <c r="E212" i="3"/>
  <c r="F212" i="3"/>
  <c r="A213" i="3"/>
  <c r="B213" i="3"/>
  <c r="C213" i="3"/>
  <c r="E213" i="3" s="1"/>
  <c r="F213" i="3" s="1"/>
  <c r="D213" i="3"/>
  <c r="A214" i="3"/>
  <c r="C214" i="3" s="1"/>
  <c r="E214" i="3" s="1"/>
  <c r="B214" i="3"/>
  <c r="A215" i="3"/>
  <c r="B215" i="3"/>
  <c r="A216" i="3"/>
  <c r="C216" i="3" s="1"/>
  <c r="E216" i="3" s="1"/>
  <c r="F216" i="3" s="1"/>
  <c r="B216" i="3"/>
  <c r="D216" i="3"/>
  <c r="A217" i="3"/>
  <c r="B217" i="3" s="1"/>
  <c r="A218" i="3"/>
  <c r="C218" i="3" s="1"/>
  <c r="D218" i="3"/>
  <c r="E218" i="3"/>
  <c r="F218" i="3"/>
  <c r="A219" i="3"/>
  <c r="B219" i="3"/>
  <c r="C219" i="3"/>
  <c r="D219" i="3"/>
  <c r="E219" i="3"/>
  <c r="F219" i="3"/>
  <c r="A220" i="3"/>
  <c r="B220" i="3"/>
  <c r="C220" i="3"/>
  <c r="E220" i="3" s="1"/>
  <c r="D220" i="3"/>
  <c r="F220" i="3" s="1"/>
  <c r="A221" i="3"/>
  <c r="B221" i="3" s="1"/>
  <c r="A222" i="3"/>
  <c r="A223" i="3"/>
  <c r="B223" i="3"/>
  <c r="C223" i="3"/>
  <c r="E223" i="3" s="1"/>
  <c r="F223" i="3" s="1"/>
  <c r="D223" i="3"/>
  <c r="A224" i="3"/>
  <c r="D224" i="3" s="1"/>
  <c r="F224" i="3" s="1"/>
  <c r="B224" i="3"/>
  <c r="C224" i="3"/>
  <c r="E224" i="3"/>
  <c r="A225" i="3"/>
  <c r="D225" i="3" s="1"/>
  <c r="F225" i="3" s="1"/>
  <c r="B225" i="3"/>
  <c r="C225" i="3"/>
  <c r="E225" i="3" s="1"/>
  <c r="A226" i="3"/>
  <c r="B226" i="3" s="1"/>
  <c r="C226" i="3"/>
  <c r="E226" i="3" s="1"/>
  <c r="D226" i="3"/>
  <c r="F226" i="3" s="1"/>
  <c r="A227" i="3"/>
  <c r="B227" i="3"/>
  <c r="C227" i="3"/>
  <c r="E227" i="3" s="1"/>
  <c r="D227" i="3"/>
  <c r="A228" i="3"/>
  <c r="B228" i="3" s="1"/>
  <c r="C228" i="3"/>
  <c r="D228" i="3"/>
  <c r="E228" i="3"/>
  <c r="F228" i="3"/>
  <c r="A229" i="3"/>
  <c r="B229" i="3"/>
  <c r="C229" i="3"/>
  <c r="E229" i="3" s="1"/>
  <c r="D229" i="3"/>
  <c r="F229" i="3" s="1"/>
  <c r="A230" i="3"/>
  <c r="D230" i="3" s="1"/>
  <c r="F230" i="3" s="1"/>
  <c r="B230" i="3"/>
  <c r="C230" i="3"/>
  <c r="E230" i="3"/>
  <c r="A231" i="3"/>
  <c r="B231" i="3"/>
  <c r="A232" i="3"/>
  <c r="B232" i="3"/>
  <c r="C232" i="3"/>
  <c r="D232" i="3"/>
  <c r="F232" i="3" s="1"/>
  <c r="E232" i="3"/>
  <c r="A233" i="3"/>
  <c r="B233" i="3" s="1"/>
  <c r="A234" i="3"/>
  <c r="C234" i="3" s="1"/>
  <c r="E234" i="3" s="1"/>
  <c r="B234" i="3"/>
  <c r="A235" i="3"/>
  <c r="D235" i="3" s="1"/>
  <c r="B235" i="3"/>
  <c r="C235" i="3"/>
  <c r="E235" i="3" s="1"/>
  <c r="A236" i="3"/>
  <c r="B236" i="3" s="1"/>
  <c r="D236" i="3"/>
  <c r="A237" i="3"/>
  <c r="C237" i="3" s="1"/>
  <c r="E237" i="3" s="1"/>
  <c r="F237" i="3" s="1"/>
  <c r="B237" i="3"/>
  <c r="D237" i="3"/>
  <c r="A238" i="3"/>
  <c r="B238" i="3"/>
  <c r="A239" i="3"/>
  <c r="B239" i="3"/>
  <c r="C239" i="3"/>
  <c r="E239" i="3" s="1"/>
  <c r="D239" i="3"/>
  <c r="F239" i="3"/>
  <c r="A240" i="3"/>
  <c r="B240" i="3" s="1"/>
  <c r="A241" i="3"/>
  <c r="B241" i="3" s="1"/>
  <c r="C241" i="3"/>
  <c r="D241" i="3"/>
  <c r="E241" i="3"/>
  <c r="F241" i="3"/>
  <c r="A242" i="3"/>
  <c r="B242" i="3" s="1"/>
  <c r="C242" i="3"/>
  <c r="D242" i="3"/>
  <c r="F242" i="3" s="1"/>
  <c r="E242" i="3"/>
  <c r="A243" i="3"/>
  <c r="B243" i="3"/>
  <c r="C243" i="3"/>
  <c r="E243" i="3" s="1"/>
  <c r="D243" i="3"/>
  <c r="F243" i="3" s="1"/>
  <c r="A244" i="3"/>
  <c r="B244" i="3" s="1"/>
  <c r="C244" i="3"/>
  <c r="D244" i="3"/>
  <c r="E244" i="3"/>
  <c r="F244" i="3"/>
  <c r="A245" i="3"/>
  <c r="B245" i="3"/>
  <c r="C245" i="3"/>
  <c r="D245" i="3"/>
  <c r="E245" i="3"/>
  <c r="F245" i="3"/>
  <c r="A246" i="3"/>
  <c r="B246" i="3" s="1"/>
  <c r="A247" i="3"/>
  <c r="B247" i="3" s="1"/>
  <c r="A248" i="3"/>
  <c r="C248" i="3" s="1"/>
  <c r="E248" i="3" s="1"/>
  <c r="B248" i="3"/>
  <c r="A249" i="3"/>
  <c r="B249" i="3" s="1"/>
  <c r="A250" i="3"/>
  <c r="C250" i="3" s="1"/>
  <c r="E250" i="3" s="1"/>
  <c r="B250" i="3"/>
  <c r="D250" i="3"/>
  <c r="F250" i="3" s="1"/>
  <c r="A251" i="3"/>
  <c r="B251" i="3"/>
  <c r="C251" i="3"/>
  <c r="E251" i="3" s="1"/>
  <c r="D251" i="3"/>
  <c r="F251" i="3" s="1"/>
  <c r="A252" i="3"/>
  <c r="B252" i="3" s="1"/>
  <c r="C252" i="3"/>
  <c r="E252" i="3" s="1"/>
  <c r="D252" i="3"/>
  <c r="F252" i="3" s="1"/>
  <c r="A253" i="3"/>
  <c r="B253" i="3"/>
  <c r="C253" i="3"/>
  <c r="D253" i="3"/>
  <c r="F253" i="3" s="1"/>
  <c r="E253" i="3"/>
  <c r="A254" i="3"/>
  <c r="B254" i="3"/>
  <c r="A255" i="3"/>
  <c r="D255" i="3" s="1"/>
  <c r="F255" i="3" s="1"/>
  <c r="B255" i="3"/>
  <c r="C255" i="3"/>
  <c r="E255" i="3" s="1"/>
  <c r="A256" i="3"/>
  <c r="C256" i="3" s="1"/>
  <c r="E256" i="3" s="1"/>
  <c r="F256" i="3" s="1"/>
  <c r="B256" i="3"/>
  <c r="D256" i="3"/>
  <c r="A257" i="3"/>
  <c r="B257" i="3" s="1"/>
  <c r="C257" i="3"/>
  <c r="E257" i="3" s="1"/>
  <c r="A258" i="3"/>
  <c r="B258" i="3" s="1"/>
  <c r="C258" i="3"/>
  <c r="D258" i="3"/>
  <c r="E258" i="3"/>
  <c r="F258" i="3" s="1"/>
  <c r="A259" i="3"/>
  <c r="C259" i="3" s="1"/>
  <c r="E259" i="3" s="1"/>
  <c r="B259" i="3"/>
  <c r="A260" i="3"/>
  <c r="B260" i="3" s="1"/>
  <c r="C260" i="3"/>
  <c r="E260" i="3" s="1"/>
  <c r="D260" i="3"/>
  <c r="F260" i="3" s="1"/>
  <c r="A261" i="3"/>
  <c r="B261" i="3"/>
  <c r="C261" i="3"/>
  <c r="E261" i="3" s="1"/>
  <c r="D261" i="3"/>
  <c r="F261" i="3" s="1"/>
  <c r="A262" i="3"/>
  <c r="C262" i="3" s="1"/>
  <c r="E262" i="3" s="1"/>
  <c r="F262" i="3" s="1"/>
  <c r="B262" i="3"/>
  <c r="D262" i="3"/>
  <c r="A263" i="3"/>
  <c r="B263" i="3" s="1"/>
  <c r="A264" i="3"/>
  <c r="D264" i="3" s="1"/>
  <c r="F264" i="3" s="1"/>
  <c r="B264" i="3"/>
  <c r="C264" i="3"/>
  <c r="E264" i="3" s="1"/>
  <c r="A265" i="3"/>
  <c r="B265" i="3" s="1"/>
  <c r="A266" i="3"/>
  <c r="C266" i="3" s="1"/>
  <c r="B266" i="3"/>
  <c r="D266" i="3"/>
  <c r="E266" i="3"/>
  <c r="F266" i="3"/>
  <c r="A267" i="3"/>
  <c r="B267" i="3" s="1"/>
  <c r="C267" i="3"/>
  <c r="D267" i="3"/>
  <c r="E267" i="3"/>
  <c r="F267" i="3"/>
  <c r="A268" i="3"/>
  <c r="B268" i="3" s="1"/>
  <c r="D268" i="3"/>
  <c r="A269" i="3"/>
  <c r="B269" i="3"/>
  <c r="C269" i="3"/>
  <c r="D269" i="3"/>
  <c r="F269" i="3" s="1"/>
  <c r="E269" i="3"/>
  <c r="A270" i="3"/>
  <c r="B270" i="3" s="1"/>
  <c r="A271" i="3"/>
  <c r="D271" i="3" s="1"/>
  <c r="F271" i="3" s="1"/>
  <c r="B271" i="3"/>
  <c r="C271" i="3"/>
  <c r="E271" i="3" s="1"/>
  <c r="A272" i="3"/>
  <c r="B272" i="3" s="1"/>
  <c r="C272" i="3"/>
  <c r="E272" i="3" s="1"/>
  <c r="D272" i="3"/>
  <c r="F272" i="3" s="1"/>
  <c r="A273" i="3"/>
  <c r="B273" i="3"/>
  <c r="C273" i="3"/>
  <c r="E273" i="3" s="1"/>
  <c r="F273" i="3" s="1"/>
  <c r="D273" i="3"/>
  <c r="A274" i="3"/>
  <c r="B274" i="3" s="1"/>
  <c r="C274" i="3"/>
  <c r="E274" i="3" s="1"/>
  <c r="D274" i="3"/>
  <c r="A275" i="3"/>
  <c r="C275" i="3" s="1"/>
  <c r="E275" i="3" s="1"/>
  <c r="B275" i="3"/>
  <c r="D275" i="3"/>
  <c r="A276" i="3"/>
  <c r="B276" i="3" s="1"/>
  <c r="C276" i="3"/>
  <c r="E276" i="3" s="1"/>
  <c r="D276" i="3"/>
  <c r="F276" i="3" s="1"/>
  <c r="A277" i="3"/>
  <c r="B277" i="3"/>
  <c r="C277" i="3"/>
  <c r="E277" i="3" s="1"/>
  <c r="D277" i="3"/>
  <c r="F277" i="3" s="1"/>
  <c r="A278" i="3"/>
  <c r="B278" i="3" s="1"/>
  <c r="C278" i="3"/>
  <c r="E278" i="3" s="1"/>
  <c r="D278" i="3"/>
  <c r="F278" i="3" s="1"/>
  <c r="A279" i="3"/>
  <c r="B279" i="3"/>
  <c r="A280" i="3"/>
  <c r="B280" i="3"/>
  <c r="C280" i="3"/>
  <c r="D280" i="3"/>
  <c r="F280" i="3" s="1"/>
  <c r="E280" i="3"/>
  <c r="A281" i="3"/>
  <c r="B281" i="3" s="1"/>
  <c r="A282" i="3"/>
  <c r="C282" i="3" s="1"/>
  <c r="B282" i="3"/>
  <c r="D282" i="3"/>
  <c r="E282" i="3"/>
  <c r="F282" i="3"/>
  <c r="A283" i="3"/>
  <c r="C283" i="3" s="1"/>
  <c r="E283" i="3" s="1"/>
  <c r="F283" i="3" s="1"/>
  <c r="B283" i="3"/>
  <c r="D283" i="3"/>
  <c r="A284" i="3"/>
  <c r="B284" i="3"/>
  <c r="C284" i="3"/>
  <c r="E284" i="3" s="1"/>
  <c r="D284" i="3"/>
  <c r="F284" i="3" s="1"/>
  <c r="A285" i="3"/>
  <c r="C285" i="3" s="1"/>
  <c r="E285" i="3" s="1"/>
  <c r="B285" i="3"/>
  <c r="A286" i="3"/>
  <c r="B286" i="3" s="1"/>
  <c r="A287" i="3"/>
  <c r="B287" i="3"/>
  <c r="C287" i="3"/>
  <c r="E287" i="3" s="1"/>
  <c r="D287" i="3"/>
  <c r="F287" i="3"/>
  <c r="A288" i="3"/>
  <c r="B288" i="3" s="1"/>
  <c r="D288" i="3"/>
  <c r="A289" i="3"/>
  <c r="D289" i="3" s="1"/>
  <c r="B289" i="3"/>
  <c r="C289" i="3"/>
  <c r="E289" i="3" s="1"/>
  <c r="A290" i="3"/>
  <c r="B290" i="3" s="1"/>
  <c r="C290" i="3"/>
  <c r="E290" i="3" s="1"/>
  <c r="D290" i="3"/>
  <c r="F290" i="3" s="1"/>
  <c r="A291" i="3"/>
  <c r="B291" i="3"/>
  <c r="C291" i="3"/>
  <c r="E291" i="3" s="1"/>
  <c r="D291" i="3"/>
  <c r="F291" i="3" s="1"/>
  <c r="A292" i="3"/>
  <c r="B292" i="3" s="1"/>
  <c r="C292" i="3"/>
  <c r="D292" i="3"/>
  <c r="E292" i="3"/>
  <c r="F292" i="3"/>
  <c r="A293" i="3"/>
  <c r="B293" i="3"/>
  <c r="C293" i="3"/>
  <c r="D293" i="3"/>
  <c r="E293" i="3"/>
  <c r="F293" i="3"/>
  <c r="A294" i="3"/>
  <c r="B294" i="3" s="1"/>
  <c r="D294" i="3"/>
  <c r="A295" i="3"/>
  <c r="B295" i="3"/>
  <c r="A296" i="3"/>
  <c r="B296" i="3" s="1"/>
  <c r="C296" i="3"/>
  <c r="D296" i="3"/>
  <c r="F296" i="3" s="1"/>
  <c r="E296" i="3"/>
  <c r="A297" i="3"/>
  <c r="B297" i="3" s="1"/>
  <c r="A298" i="3"/>
  <c r="C298" i="3" s="1"/>
  <c r="E298" i="3" s="1"/>
  <c r="B298" i="3"/>
  <c r="A299" i="3"/>
  <c r="C299" i="3" s="1"/>
  <c r="E299" i="3" s="1"/>
  <c r="B299" i="3"/>
  <c r="A300" i="3"/>
  <c r="C300" i="3" s="1"/>
  <c r="E300" i="3" s="1"/>
  <c r="B300" i="3"/>
  <c r="A301" i="3"/>
  <c r="C301" i="3" s="1"/>
  <c r="E301" i="3" s="1"/>
  <c r="F301" i="3" s="1"/>
  <c r="B301" i="3"/>
  <c r="D301" i="3"/>
  <c r="A302" i="3"/>
  <c r="B302" i="3" s="1"/>
  <c r="A303" i="3"/>
  <c r="B303" i="3" s="1"/>
  <c r="C303" i="3"/>
  <c r="E303" i="3" s="1"/>
  <c r="D303" i="3"/>
  <c r="F303" i="3" s="1"/>
  <c r="A304" i="3"/>
  <c r="B304" i="3"/>
  <c r="C304" i="3"/>
  <c r="D304" i="3"/>
  <c r="E304" i="3"/>
  <c r="F304" i="3"/>
  <c r="A305" i="3"/>
  <c r="B305" i="3"/>
  <c r="C305" i="3"/>
  <c r="D305" i="3"/>
  <c r="F305" i="3" s="1"/>
  <c r="E305" i="3"/>
  <c r="A306" i="3"/>
  <c r="B306" i="3" s="1"/>
  <c r="C306" i="3"/>
  <c r="D306" i="3"/>
  <c r="E306" i="3"/>
  <c r="F306" i="3"/>
  <c r="A307" i="3"/>
  <c r="B307" i="3" s="1"/>
  <c r="D307" i="3"/>
  <c r="A308" i="3"/>
  <c r="B308" i="3" s="1"/>
  <c r="C308" i="3"/>
  <c r="D308" i="3"/>
  <c r="E308" i="3"/>
  <c r="F308" i="3"/>
  <c r="A309" i="3"/>
  <c r="B309" i="3"/>
  <c r="C309" i="3"/>
  <c r="D309" i="3"/>
  <c r="E309" i="3"/>
  <c r="F309" i="3"/>
  <c r="A310" i="3"/>
  <c r="B310" i="3"/>
  <c r="C310" i="3"/>
  <c r="D310" i="3"/>
  <c r="E310" i="3"/>
  <c r="F310" i="3"/>
  <c r="A311" i="3"/>
  <c r="B311" i="3"/>
  <c r="A312" i="3"/>
  <c r="B312" i="3" s="1"/>
  <c r="D312" i="3"/>
  <c r="A313" i="3"/>
  <c r="B313" i="3" s="1"/>
  <c r="A314" i="3"/>
  <c r="C314" i="3" s="1"/>
  <c r="B314" i="3"/>
  <c r="E314" i="3"/>
  <c r="A315" i="3"/>
  <c r="C315" i="3" s="1"/>
  <c r="E315" i="3" s="1"/>
  <c r="B315" i="3"/>
  <c r="D315" i="3"/>
  <c r="F315" i="3" s="1"/>
  <c r="A316" i="3"/>
  <c r="C316" i="3" s="1"/>
  <c r="E316" i="3" s="1"/>
  <c r="B316" i="3"/>
  <c r="A317" i="3"/>
  <c r="B317" i="3"/>
  <c r="C317" i="3"/>
  <c r="E317" i="3" s="1"/>
  <c r="D317" i="3"/>
  <c r="F317" i="3" s="1"/>
  <c r="A318" i="3"/>
  <c r="B318" i="3"/>
  <c r="A319" i="3"/>
  <c r="B319" i="3" s="1"/>
  <c r="D319" i="3"/>
  <c r="A320" i="3"/>
  <c r="C320" i="3" s="1"/>
  <c r="E320" i="3" s="1"/>
  <c r="B320" i="3"/>
  <c r="A321" i="3"/>
  <c r="B321" i="3"/>
  <c r="C321" i="3"/>
  <c r="D321" i="3"/>
  <c r="F321" i="3" s="1"/>
  <c r="E321" i="3"/>
  <c r="A322" i="3"/>
  <c r="B322" i="3" s="1"/>
  <c r="C322" i="3"/>
  <c r="D322" i="3"/>
  <c r="E322" i="3"/>
  <c r="F322" i="3"/>
  <c r="A323" i="3"/>
  <c r="B323" i="3"/>
  <c r="C323" i="3"/>
  <c r="E323" i="3" s="1"/>
  <c r="D323" i="3"/>
  <c r="F323" i="3" s="1"/>
  <c r="A324" i="3"/>
  <c r="B324" i="3" s="1"/>
  <c r="C324" i="3"/>
  <c r="E324" i="3" s="1"/>
  <c r="F324" i="3" s="1"/>
  <c r="D324" i="3"/>
  <c r="A325" i="3"/>
  <c r="B325" i="3"/>
  <c r="C325" i="3"/>
  <c r="D325" i="3"/>
  <c r="E325" i="3"/>
  <c r="F325" i="3"/>
  <c r="A326" i="3"/>
  <c r="C326" i="3" s="1"/>
  <c r="E326" i="3" s="1"/>
  <c r="B326" i="3"/>
  <c r="A327" i="3"/>
  <c r="B327" i="3"/>
  <c r="A328" i="3"/>
  <c r="B328" i="3" s="1"/>
  <c r="C328" i="3"/>
  <c r="F171" i="3" l="1"/>
  <c r="F139" i="3"/>
  <c r="F6" i="3"/>
  <c r="F8" i="3"/>
  <c r="F289" i="3"/>
  <c r="F145" i="3"/>
  <c r="F235" i="3"/>
  <c r="F193" i="3"/>
  <c r="F17" i="3"/>
  <c r="F77" i="3"/>
  <c r="F294" i="3"/>
  <c r="F75" i="3"/>
  <c r="F274" i="3"/>
  <c r="F150" i="3"/>
  <c r="D221" i="3"/>
  <c r="D76" i="3"/>
  <c r="F76" i="3" s="1"/>
  <c r="C319" i="3"/>
  <c r="E319" i="3" s="1"/>
  <c r="F319" i="3" s="1"/>
  <c r="C312" i="3"/>
  <c r="E312" i="3" s="1"/>
  <c r="F312" i="3" s="1"/>
  <c r="D299" i="3"/>
  <c r="F299" i="3" s="1"/>
  <c r="C254" i="3"/>
  <c r="E254" i="3" s="1"/>
  <c r="D254" i="3"/>
  <c r="F254" i="3" s="1"/>
  <c r="C221" i="3"/>
  <c r="E221" i="3" s="1"/>
  <c r="D214" i="3"/>
  <c r="F214" i="3" s="1"/>
  <c r="D208" i="3"/>
  <c r="F208" i="3" s="1"/>
  <c r="C167" i="3"/>
  <c r="E167" i="3" s="1"/>
  <c r="D167" i="3"/>
  <c r="C112" i="3"/>
  <c r="E112" i="3" s="1"/>
  <c r="D104" i="3"/>
  <c r="F104" i="3" s="1"/>
  <c r="C83" i="3"/>
  <c r="E83" i="3" s="1"/>
  <c r="C76" i="3"/>
  <c r="E76" i="3" s="1"/>
  <c r="C54" i="3"/>
  <c r="E54" i="3" s="1"/>
  <c r="F54" i="3" s="1"/>
  <c r="C126" i="3"/>
  <c r="E126" i="3" s="1"/>
  <c r="D126" i="3"/>
  <c r="F126" i="3" s="1"/>
  <c r="D112" i="3"/>
  <c r="D83" i="3"/>
  <c r="C62" i="3"/>
  <c r="E62" i="3" s="1"/>
  <c r="D62" i="3"/>
  <c r="F62" i="3" s="1"/>
  <c r="C247" i="3"/>
  <c r="E247" i="3" s="1"/>
  <c r="D247" i="3"/>
  <c r="F247" i="3" s="1"/>
  <c r="D234" i="3"/>
  <c r="F234" i="3" s="1"/>
  <c r="F227" i="3"/>
  <c r="C174" i="3"/>
  <c r="E174" i="3" s="1"/>
  <c r="D174" i="3"/>
  <c r="F174" i="3" s="1"/>
  <c r="F160" i="3"/>
  <c r="D118" i="3"/>
  <c r="F118" i="3" s="1"/>
  <c r="F47" i="3"/>
  <c r="C119" i="3"/>
  <c r="E119" i="3" s="1"/>
  <c r="D119" i="3"/>
  <c r="F119" i="3" s="1"/>
  <c r="C286" i="3"/>
  <c r="E286" i="3" s="1"/>
  <c r="D286" i="3"/>
  <c r="F286" i="3" s="1"/>
  <c r="F32" i="3"/>
  <c r="D246" i="3"/>
  <c r="F246" i="3" s="1"/>
  <c r="D240" i="3"/>
  <c r="F240" i="3" s="1"/>
  <c r="D200" i="3"/>
  <c r="D152" i="3"/>
  <c r="F152" i="3" s="1"/>
  <c r="D259" i="3"/>
  <c r="F259" i="3" s="1"/>
  <c r="C200" i="3"/>
  <c r="E200" i="3" s="1"/>
  <c r="C152" i="3"/>
  <c r="E152" i="3" s="1"/>
  <c r="D131" i="3"/>
  <c r="F131" i="3" s="1"/>
  <c r="C75" i="3"/>
  <c r="E75" i="3" s="1"/>
  <c r="D38" i="3"/>
  <c r="C215" i="3"/>
  <c r="E215" i="3" s="1"/>
  <c r="D215" i="3"/>
  <c r="F48" i="3"/>
  <c r="C39" i="3"/>
  <c r="E39" i="3" s="1"/>
  <c r="D39" i="3"/>
  <c r="C90" i="3"/>
  <c r="E90" i="3" s="1"/>
  <c r="D90" i="3"/>
  <c r="F90" i="3" s="1"/>
  <c r="C318" i="3"/>
  <c r="E318" i="3" s="1"/>
  <c r="D318" i="3"/>
  <c r="F318" i="3" s="1"/>
  <c r="C279" i="3"/>
  <c r="E279" i="3" s="1"/>
  <c r="D279" i="3"/>
  <c r="F279" i="3" s="1"/>
  <c r="D285" i="3"/>
  <c r="F285" i="3" s="1"/>
  <c r="C246" i="3"/>
  <c r="E246" i="3" s="1"/>
  <c r="C240" i="3"/>
  <c r="E240" i="3" s="1"/>
  <c r="C311" i="3"/>
  <c r="E311" i="3" s="1"/>
  <c r="D311" i="3"/>
  <c r="F311" i="3" s="1"/>
  <c r="D298" i="3"/>
  <c r="F298" i="3" s="1"/>
  <c r="C103" i="3"/>
  <c r="E103" i="3" s="1"/>
  <c r="D103" i="3"/>
  <c r="F103" i="3" s="1"/>
  <c r="B75" i="3"/>
  <c r="C46" i="3"/>
  <c r="E46" i="3" s="1"/>
  <c r="D46" i="3"/>
  <c r="C38" i="3"/>
  <c r="E38" i="3" s="1"/>
  <c r="F31" i="3"/>
  <c r="F96" i="3"/>
  <c r="C206" i="3"/>
  <c r="E206" i="3" s="1"/>
  <c r="D206" i="3"/>
  <c r="F206" i="3" s="1"/>
  <c r="C199" i="3"/>
  <c r="E199" i="3" s="1"/>
  <c r="D199" i="3"/>
  <c r="C151" i="3"/>
  <c r="E151" i="3" s="1"/>
  <c r="D151" i="3"/>
  <c r="F151" i="3" s="1"/>
  <c r="D81" i="3"/>
  <c r="F81" i="3" s="1"/>
  <c r="B7" i="3"/>
  <c r="C7" i="3"/>
  <c r="E7" i="3" s="1"/>
  <c r="E328" i="3" s="1"/>
  <c r="D7" i="3"/>
  <c r="D316" i="3"/>
  <c r="F316" i="3" s="1"/>
  <c r="C158" i="3"/>
  <c r="E158" i="3" s="1"/>
  <c r="D158" i="3"/>
  <c r="F158" i="3" s="1"/>
  <c r="D144" i="3"/>
  <c r="C81" i="3"/>
  <c r="E81" i="3" s="1"/>
  <c r="C74" i="3"/>
  <c r="E74" i="3" s="1"/>
  <c r="D74" i="3"/>
  <c r="F74" i="3" s="1"/>
  <c r="C30" i="3"/>
  <c r="E30" i="3" s="1"/>
  <c r="D30" i="3"/>
  <c r="F30" i="3" s="1"/>
  <c r="C144" i="3"/>
  <c r="E144" i="3" s="1"/>
  <c r="C123" i="3"/>
  <c r="E123" i="3" s="1"/>
  <c r="F123" i="3" s="1"/>
  <c r="C59" i="3"/>
  <c r="E59" i="3" s="1"/>
  <c r="F59" i="3" s="1"/>
  <c r="B123" i="3"/>
  <c r="B59" i="3"/>
  <c r="F51" i="3"/>
  <c r="F44" i="3"/>
  <c r="C238" i="3"/>
  <c r="E238" i="3" s="1"/>
  <c r="D238" i="3"/>
  <c r="F238" i="3" s="1"/>
  <c r="C87" i="3"/>
  <c r="E87" i="3" s="1"/>
  <c r="D87" i="3"/>
  <c r="F87" i="3" s="1"/>
  <c r="C136" i="3"/>
  <c r="E136" i="3" s="1"/>
  <c r="F136" i="3" s="1"/>
  <c r="F108" i="3"/>
  <c r="F80" i="3"/>
  <c r="F36" i="3"/>
  <c r="C23" i="3"/>
  <c r="E23" i="3" s="1"/>
  <c r="D23" i="3"/>
  <c r="C231" i="3"/>
  <c r="E231" i="3" s="1"/>
  <c r="D231" i="3"/>
  <c r="F231" i="3" s="1"/>
  <c r="F211" i="3"/>
  <c r="F115" i="3"/>
  <c r="D328" i="3"/>
  <c r="D257" i="3"/>
  <c r="F257" i="3" s="1"/>
  <c r="B218" i="3"/>
  <c r="D184" i="3"/>
  <c r="F184" i="3" s="1"/>
  <c r="D129" i="3"/>
  <c r="F129" i="3" s="1"/>
  <c r="C94" i="3"/>
  <c r="E94" i="3" s="1"/>
  <c r="D94" i="3"/>
  <c r="F94" i="3" s="1"/>
  <c r="D72" i="3"/>
  <c r="F72" i="3" s="1"/>
  <c r="C14" i="3"/>
  <c r="E14" i="3" s="1"/>
  <c r="D14" i="3"/>
  <c r="F14" i="3" s="1"/>
  <c r="D163" i="3"/>
  <c r="D65" i="3"/>
  <c r="D204" i="3"/>
  <c r="C204" i="3"/>
  <c r="E204" i="3" s="1"/>
  <c r="D177" i="3"/>
  <c r="F177" i="3" s="1"/>
  <c r="C163" i="3"/>
  <c r="E163" i="3" s="1"/>
  <c r="D156" i="3"/>
  <c r="F156" i="3" s="1"/>
  <c r="B122" i="3"/>
  <c r="C86" i="3"/>
  <c r="E86" i="3" s="1"/>
  <c r="F86" i="3" s="1"/>
  <c r="C65" i="3"/>
  <c r="E65" i="3" s="1"/>
  <c r="C58" i="3"/>
  <c r="E58" i="3" s="1"/>
  <c r="D58" i="3"/>
  <c r="F58" i="3" s="1"/>
  <c r="D170" i="3"/>
  <c r="F170" i="3" s="1"/>
  <c r="F79" i="3"/>
  <c r="C135" i="3"/>
  <c r="E135" i="3" s="1"/>
  <c r="D135" i="3"/>
  <c r="F135" i="3" s="1"/>
  <c r="C142" i="3"/>
  <c r="E142" i="3" s="1"/>
  <c r="D142" i="3"/>
  <c r="F128" i="3"/>
  <c r="C71" i="3"/>
  <c r="E71" i="3" s="1"/>
  <c r="D71" i="3"/>
  <c r="C302" i="3"/>
  <c r="E302" i="3" s="1"/>
  <c r="D302" i="3"/>
  <c r="F302" i="3" s="1"/>
  <c r="F236" i="3"/>
  <c r="C183" i="3"/>
  <c r="E183" i="3" s="1"/>
  <c r="D183" i="3"/>
  <c r="C128" i="3"/>
  <c r="E128" i="3" s="1"/>
  <c r="F64" i="3"/>
  <c r="F16" i="3"/>
  <c r="F275" i="3"/>
  <c r="C236" i="3"/>
  <c r="E236" i="3" s="1"/>
  <c r="C327" i="3"/>
  <c r="E327" i="3" s="1"/>
  <c r="D327" i="3"/>
  <c r="F327" i="3" s="1"/>
  <c r="D314" i="3"/>
  <c r="F314" i="3" s="1"/>
  <c r="C190" i="3"/>
  <c r="E190" i="3" s="1"/>
  <c r="D190" i="3"/>
  <c r="F176" i="3"/>
  <c r="D134" i="3"/>
  <c r="F134" i="3" s="1"/>
  <c r="F99" i="3"/>
  <c r="F92" i="3"/>
  <c r="F19" i="3"/>
  <c r="C12" i="3"/>
  <c r="E12" i="3" s="1"/>
  <c r="F12" i="3" s="1"/>
  <c r="C222" i="3"/>
  <c r="E222" i="3" s="1"/>
  <c r="D222" i="3"/>
  <c r="F222" i="3" s="1"/>
  <c r="B26" i="3"/>
  <c r="C26" i="3"/>
  <c r="E26" i="3" s="1"/>
  <c r="D26" i="3"/>
  <c r="F26" i="3" s="1"/>
  <c r="C295" i="3"/>
  <c r="E295" i="3" s="1"/>
  <c r="D295" i="3"/>
  <c r="F295" i="3" s="1"/>
  <c r="B42" i="3"/>
  <c r="C42" i="3"/>
  <c r="E42" i="3" s="1"/>
  <c r="D42" i="3"/>
  <c r="C55" i="3"/>
  <c r="E55" i="3" s="1"/>
  <c r="D55" i="3"/>
  <c r="F55" i="3" s="1"/>
  <c r="C263" i="3"/>
  <c r="E263" i="3" s="1"/>
  <c r="D263" i="3"/>
  <c r="F263" i="3" s="1"/>
  <c r="C78" i="3"/>
  <c r="E78" i="3" s="1"/>
  <c r="D78" i="3"/>
  <c r="F78" i="3" s="1"/>
  <c r="C307" i="3"/>
  <c r="E307" i="3" s="1"/>
  <c r="F307" i="3" s="1"/>
  <c r="C294" i="3"/>
  <c r="E294" i="3" s="1"/>
  <c r="C288" i="3"/>
  <c r="E288" i="3" s="1"/>
  <c r="F288" i="3" s="1"/>
  <c r="C268" i="3"/>
  <c r="E268" i="3" s="1"/>
  <c r="F268" i="3" s="1"/>
  <c r="D182" i="3"/>
  <c r="C120" i="3"/>
  <c r="E120" i="3" s="1"/>
  <c r="F120" i="3" s="1"/>
  <c r="D326" i="3"/>
  <c r="F326" i="3" s="1"/>
  <c r="D320" i="3"/>
  <c r="F320" i="3" s="1"/>
  <c r="D300" i="3"/>
  <c r="F300" i="3" s="1"/>
  <c r="D248" i="3"/>
  <c r="F248" i="3" s="1"/>
  <c r="D209" i="3"/>
  <c r="F209" i="3" s="1"/>
  <c r="C182" i="3"/>
  <c r="E182" i="3" s="1"/>
  <c r="D168" i="3"/>
  <c r="F168" i="3" s="1"/>
  <c r="D113" i="3"/>
  <c r="F113" i="3" s="1"/>
  <c r="F63" i="3"/>
  <c r="C110" i="3"/>
  <c r="E110" i="3" s="1"/>
  <c r="D110" i="3"/>
  <c r="C270" i="3"/>
  <c r="E270" i="3" s="1"/>
  <c r="D270" i="3"/>
  <c r="B222" i="3"/>
  <c r="C106" i="3"/>
  <c r="E106" i="3" s="1"/>
  <c r="D106" i="3"/>
  <c r="B55" i="3"/>
  <c r="D10" i="3"/>
  <c r="C10" i="3"/>
  <c r="E10" i="3" s="1"/>
  <c r="D313" i="3"/>
  <c r="F313" i="3" s="1"/>
  <c r="D297" i="3"/>
  <c r="D281" i="3"/>
  <c r="F281" i="3" s="1"/>
  <c r="D265" i="3"/>
  <c r="D249" i="3"/>
  <c r="D233" i="3"/>
  <c r="D217" i="3"/>
  <c r="D201" i="3"/>
  <c r="D185" i="3"/>
  <c r="D169" i="3"/>
  <c r="F169" i="3" s="1"/>
  <c r="D153" i="3"/>
  <c r="F153" i="3" s="1"/>
  <c r="D137" i="3"/>
  <c r="D121" i="3"/>
  <c r="F121" i="3" s="1"/>
  <c r="D105" i="3"/>
  <c r="D89" i="3"/>
  <c r="F89" i="3" s="1"/>
  <c r="D73" i="3"/>
  <c r="F73" i="3" s="1"/>
  <c r="D57" i="3"/>
  <c r="F57" i="3" s="1"/>
  <c r="D41" i="3"/>
  <c r="F41" i="3" s="1"/>
  <c r="D25" i="3"/>
  <c r="F25" i="3" s="1"/>
  <c r="D9" i="3"/>
  <c r="F9" i="3" s="1"/>
  <c r="C297" i="3"/>
  <c r="E297" i="3" s="1"/>
  <c r="C265" i="3"/>
  <c r="E265" i="3" s="1"/>
  <c r="C249" i="3"/>
  <c r="E249" i="3" s="1"/>
  <c r="C217" i="3"/>
  <c r="E217" i="3" s="1"/>
  <c r="C185" i="3"/>
  <c r="E185" i="3" s="1"/>
  <c r="C137" i="3"/>
  <c r="E137" i="3" s="1"/>
  <c r="C105" i="3"/>
  <c r="E105" i="3" s="1"/>
  <c r="C89" i="3"/>
  <c r="E89" i="3" s="1"/>
  <c r="C57" i="3"/>
  <c r="E57" i="3" s="1"/>
  <c r="C9" i="3"/>
  <c r="E9" i="3" s="1"/>
  <c r="C313" i="3"/>
  <c r="E313" i="3" s="1"/>
  <c r="C281" i="3"/>
  <c r="E281" i="3" s="1"/>
  <c r="C233" i="3"/>
  <c r="E233" i="3" s="1"/>
  <c r="C201" i="3"/>
  <c r="E201" i="3" s="1"/>
  <c r="C169" i="3"/>
  <c r="E169" i="3" s="1"/>
  <c r="C153" i="3"/>
  <c r="E153" i="3" s="1"/>
  <c r="C121" i="3"/>
  <c r="E121" i="3" s="1"/>
  <c r="C73" i="3"/>
  <c r="E73" i="3" s="1"/>
  <c r="C41" i="3"/>
  <c r="E41" i="3" s="1"/>
  <c r="C25" i="3"/>
  <c r="E25" i="3" s="1"/>
  <c r="F46" i="3" l="1"/>
  <c r="F221" i="3"/>
  <c r="F190" i="3"/>
  <c r="F185" i="3"/>
  <c r="F201" i="3"/>
  <c r="F217" i="3"/>
  <c r="F233" i="3"/>
  <c r="F144" i="3"/>
  <c r="F249" i="3"/>
  <c r="F83" i="3"/>
  <c r="F265" i="3"/>
  <c r="F183" i="3"/>
  <c r="F39" i="3"/>
  <c r="F112" i="3"/>
  <c r="F110" i="3"/>
  <c r="F204" i="3"/>
  <c r="F297" i="3"/>
  <c r="F7" i="3"/>
  <c r="F328" i="3"/>
  <c r="F215" i="3"/>
  <c r="F200" i="3"/>
  <c r="F105" i="3"/>
  <c r="F65" i="3"/>
  <c r="F163" i="3"/>
  <c r="F10" i="3"/>
  <c r="F42" i="3"/>
  <c r="F71" i="3"/>
  <c r="F38" i="3"/>
  <c r="F137" i="3"/>
  <c r="F182" i="3"/>
  <c r="F106" i="3"/>
  <c r="F270" i="3"/>
  <c r="F142" i="3"/>
  <c r="F23" i="3"/>
  <c r="F199" i="3"/>
  <c r="F167" i="3"/>
</calcChain>
</file>

<file path=xl/sharedStrings.xml><?xml version="1.0" encoding="utf-8"?>
<sst xmlns="http://schemas.openxmlformats.org/spreadsheetml/2006/main" count="6" uniqueCount="6">
  <si>
    <t>L728</t>
  </si>
  <si>
    <t>L735</t>
  </si>
  <si>
    <t>Preschool Budget Enrollment</t>
  </si>
  <si>
    <t>Total
Preschool
Foundation 
Aid</t>
  </si>
  <si>
    <t>Iowa Code 256C.5(4) Reduction for Administration $33.17 per Budget Enrollment</t>
  </si>
  <si>
    <t>Final
Preschool
State
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</si>
</sst>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0" fillId="0" borderId="0" xfId="0" applyNumberFormat="1"/>
    <xf numFmtId="3" fontId="0" fillId="0" borderId="0" xfId="0" applyNumberFormat="1"/>
    <xf numFmtId="0" fontId="2" fillId="2" borderId="0" xfId="0" applyFont="1" applyFill="1"/>
    <xf numFmtId="164" fontId="0" fillId="2" borderId="0" xfId="0" applyNumberFormat="1" applyFill="1"/>
    <xf numFmtId="3" fontId="0" fillId="2" borderId="0" xfId="0" applyNumberFormat="1" applyFill="1"/>
    <xf numFmtId="0" fontId="0" fillId="2" borderId="0" xfId="0" applyFill="1"/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64" fontId="0" fillId="0" borderId="2" xfId="1" applyNumberFormat="1" applyFont="1" applyBorder="1"/>
    <xf numFmtId="3" fontId="0" fillId="0" borderId="2" xfId="0" applyNumberFormat="1" applyBorder="1"/>
    <xf numFmtId="3" fontId="0" fillId="0" borderId="2" xfId="1" applyNumberFormat="1" applyFont="1" applyBorder="1"/>
    <xf numFmtId="4" fontId="0" fillId="0" borderId="0" xfId="0" applyNumberFormat="1"/>
    <xf numFmtId="0" fontId="2" fillId="0" borderId="2" xfId="0" applyFont="1" applyBorder="1"/>
    <xf numFmtId="164" fontId="2" fillId="0" borderId="2" xfId="1" applyNumberFormat="1" applyFont="1" applyBorder="1"/>
    <xf numFmtId="3" fontId="2" fillId="0" borderId="2" xfId="0" applyNumberFormat="1" applyFont="1" applyBorder="1"/>
    <xf numFmtId="3" fontId="2" fillId="0" borderId="2" xfId="1" applyNumberFormat="1" applyFont="1" applyBorder="1"/>
    <xf numFmtId="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REPORTS/FY2018/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uong\Downloads\All%20School%20District%20Data%20and%20Reports,%20FY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wilson0\Downloads\All%20School%20District%20Data%20and%20Reports,%20FY%20202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Aid&amp;Levy"/>
      <sheetName val="AidLevyComparison"/>
      <sheetName val="TaxCertData"/>
      <sheetName val="TaxCertification"/>
      <sheetName val="ProgramSummaryData"/>
      <sheetName val="Special Education Breakdown"/>
      <sheetName val="ProgramSummary"/>
      <sheetName val="ESRI_MAPINFO_SHEET"/>
      <sheetName val="OutstandingLeviesLimits"/>
      <sheetName val="Valuation-Combined"/>
      <sheetName val="Valuation-TaxRates"/>
      <sheetName val="PPEL"/>
      <sheetName val="ISL"/>
      <sheetName val="DCPP"/>
      <sheetName val="ESA Categoricals"/>
      <sheetName val="TaxRates"/>
      <sheetName val="TaxRates-AdditionalInformation"/>
      <sheetName val="PTRP"/>
      <sheetName val="PreschoolFunding"/>
      <sheetName val="Authorizations"/>
      <sheetName val="County"/>
      <sheetName val="AdditionalLevyData"/>
      <sheetName val="AdditionalLevy"/>
      <sheetName val="All School District Data and Re"/>
    </sheetNames>
    <sheetDataSet>
      <sheetData sheetId="0">
        <row r="2">
          <cell r="C2" t="str">
            <v>0009</v>
          </cell>
        </row>
      </sheetData>
      <sheetData sheetId="1" refreshError="1"/>
      <sheetData sheetId="2" refreshError="1"/>
      <sheetData sheetId="3">
        <row r="2">
          <cell r="A2">
            <v>2026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Aid&amp;Levy"/>
      <sheetName val="AidLevyComparison"/>
      <sheetName val="A&amp;L_Submitted"/>
      <sheetName val="TaxCertData"/>
      <sheetName val="TaxCertification"/>
      <sheetName val="PropertyTaxesSubmitted"/>
      <sheetName val="ProgramSummaryData"/>
      <sheetName val="ProgramSummary"/>
      <sheetName val="Special Education Breakdown"/>
      <sheetName val="ESRI_MAPINFO_SHEET"/>
      <sheetName val="OutstandingLeviesLimits"/>
      <sheetName val="Valuation-Combined"/>
      <sheetName val="Valuation-TaxRates"/>
      <sheetName val="PPEL"/>
      <sheetName val="ISL"/>
      <sheetName val="DCPP"/>
      <sheetName val="ESA Categoricals"/>
      <sheetName val="TaxRates"/>
      <sheetName val="TaxRates-AdditionalInformation"/>
      <sheetName val="PTRP"/>
      <sheetName val="Authorizations"/>
      <sheetName val="County"/>
      <sheetName val="DistrictsInCounty"/>
      <sheetName val="AdditionalLevyData"/>
      <sheetName val="AdditionalLevy"/>
      <sheetName val="TaxCertificationByCounty"/>
    </sheetNames>
    <sheetDataSet>
      <sheetData sheetId="0">
        <row r="2">
          <cell r="C2" t="str">
            <v>0009</v>
          </cell>
        </row>
        <row r="3">
          <cell r="C3" t="str">
            <v>0441</v>
          </cell>
        </row>
        <row r="4">
          <cell r="C4" t="str">
            <v>0018</v>
          </cell>
        </row>
        <row r="5">
          <cell r="C5" t="str">
            <v>0027</v>
          </cell>
        </row>
        <row r="6">
          <cell r="C6" t="str">
            <v>0063</v>
          </cell>
        </row>
        <row r="7">
          <cell r="C7" t="str">
            <v>0072</v>
          </cell>
        </row>
        <row r="8">
          <cell r="C8" t="str">
            <v>0081</v>
          </cell>
        </row>
        <row r="9">
          <cell r="C9" t="str">
            <v>0099</v>
          </cell>
        </row>
        <row r="10">
          <cell r="C10" t="str">
            <v>0108</v>
          </cell>
        </row>
        <row r="11">
          <cell r="C11" t="str">
            <v>0126</v>
          </cell>
        </row>
        <row r="12">
          <cell r="C12" t="str">
            <v>0135</v>
          </cell>
        </row>
        <row r="13">
          <cell r="C13" t="str">
            <v>0171</v>
          </cell>
        </row>
        <row r="14">
          <cell r="C14" t="str">
            <v>0225</v>
          </cell>
        </row>
        <row r="15">
          <cell r="C15" t="str">
            <v>0234</v>
          </cell>
        </row>
        <row r="16">
          <cell r="C16" t="str">
            <v>0243</v>
          </cell>
        </row>
        <row r="17">
          <cell r="C17" t="str">
            <v>0261</v>
          </cell>
        </row>
        <row r="18">
          <cell r="C18" t="str">
            <v>0279</v>
          </cell>
        </row>
        <row r="19">
          <cell r="C19" t="str">
            <v>0355</v>
          </cell>
        </row>
        <row r="20">
          <cell r="C20" t="str">
            <v>0387</v>
          </cell>
        </row>
        <row r="21">
          <cell r="C21" t="str">
            <v>0414</v>
          </cell>
        </row>
        <row r="22">
          <cell r="C22" t="str">
            <v>0540</v>
          </cell>
        </row>
        <row r="23">
          <cell r="C23" t="str">
            <v>0472</v>
          </cell>
        </row>
        <row r="24">
          <cell r="C24" t="str">
            <v>0513</v>
          </cell>
        </row>
        <row r="25">
          <cell r="C25" t="str">
            <v>0549</v>
          </cell>
        </row>
        <row r="26">
          <cell r="C26" t="str">
            <v>0576</v>
          </cell>
        </row>
        <row r="27">
          <cell r="C27" t="str">
            <v>0585</v>
          </cell>
        </row>
        <row r="28">
          <cell r="C28" t="str">
            <v>0594</v>
          </cell>
        </row>
        <row r="29">
          <cell r="C29" t="str">
            <v>0603</v>
          </cell>
        </row>
        <row r="30">
          <cell r="C30" t="str">
            <v>0609</v>
          </cell>
        </row>
        <row r="31">
          <cell r="C31" t="str">
            <v>0621</v>
          </cell>
        </row>
        <row r="32">
          <cell r="C32" t="str">
            <v>0720</v>
          </cell>
        </row>
        <row r="33">
          <cell r="C33" t="str">
            <v>0729</v>
          </cell>
        </row>
        <row r="34">
          <cell r="C34" t="str">
            <v>0747</v>
          </cell>
        </row>
        <row r="35">
          <cell r="C35" t="str">
            <v>1917</v>
          </cell>
        </row>
        <row r="36">
          <cell r="C36" t="str">
            <v>0846</v>
          </cell>
        </row>
        <row r="37">
          <cell r="C37" t="str">
            <v>0882</v>
          </cell>
        </row>
        <row r="38">
          <cell r="C38" t="str">
            <v>0916</v>
          </cell>
        </row>
        <row r="39">
          <cell r="C39" t="str">
            <v>0914</v>
          </cell>
        </row>
        <row r="40">
          <cell r="C40" t="str">
            <v>0918</v>
          </cell>
        </row>
        <row r="41">
          <cell r="C41" t="str">
            <v>0936</v>
          </cell>
        </row>
        <row r="42">
          <cell r="C42" t="str">
            <v>0977</v>
          </cell>
        </row>
        <row r="43">
          <cell r="C43" t="str">
            <v>0981</v>
          </cell>
        </row>
        <row r="44">
          <cell r="C44" t="str">
            <v>0999</v>
          </cell>
        </row>
        <row r="45">
          <cell r="C45" t="str">
            <v>1044</v>
          </cell>
        </row>
        <row r="46">
          <cell r="C46" t="str">
            <v>1053</v>
          </cell>
        </row>
        <row r="47">
          <cell r="C47" t="str">
            <v>1062</v>
          </cell>
        </row>
        <row r="48">
          <cell r="C48" t="str">
            <v>1071</v>
          </cell>
        </row>
        <row r="49">
          <cell r="C49" t="str">
            <v>1089</v>
          </cell>
        </row>
        <row r="50">
          <cell r="C50" t="str">
            <v>1080</v>
          </cell>
        </row>
        <row r="51">
          <cell r="C51" t="str">
            <v>1082</v>
          </cell>
        </row>
        <row r="52">
          <cell r="C52" t="str">
            <v>1093</v>
          </cell>
        </row>
        <row r="53">
          <cell r="C53" t="str">
            <v>1079</v>
          </cell>
        </row>
        <row r="54">
          <cell r="C54" t="str">
            <v>1095</v>
          </cell>
        </row>
        <row r="55">
          <cell r="C55" t="str">
            <v>4772</v>
          </cell>
        </row>
        <row r="56">
          <cell r="C56" t="str">
            <v>1107</v>
          </cell>
        </row>
        <row r="57">
          <cell r="C57" t="str">
            <v>1116</v>
          </cell>
        </row>
        <row r="58">
          <cell r="C58" t="str">
            <v>1134</v>
          </cell>
        </row>
        <row r="59">
          <cell r="C59" t="str">
            <v>1152</v>
          </cell>
        </row>
        <row r="60">
          <cell r="C60" t="str">
            <v>1197</v>
          </cell>
        </row>
        <row r="61">
          <cell r="C61" t="str">
            <v>1206</v>
          </cell>
        </row>
        <row r="62">
          <cell r="C62" t="str">
            <v>1211</v>
          </cell>
        </row>
        <row r="63">
          <cell r="C63" t="str">
            <v>1215</v>
          </cell>
        </row>
        <row r="64">
          <cell r="C64" t="str">
            <v>1218</v>
          </cell>
        </row>
        <row r="65">
          <cell r="C65" t="str">
            <v>2763</v>
          </cell>
        </row>
        <row r="66">
          <cell r="C66" t="str">
            <v>1221</v>
          </cell>
        </row>
        <row r="67">
          <cell r="C67" t="str">
            <v>1233</v>
          </cell>
        </row>
        <row r="68">
          <cell r="C68" t="str">
            <v>1278</v>
          </cell>
        </row>
        <row r="69">
          <cell r="C69" t="str">
            <v>1332</v>
          </cell>
        </row>
        <row r="70">
          <cell r="C70" t="str">
            <v>1337</v>
          </cell>
        </row>
        <row r="71">
          <cell r="C71" t="str">
            <v>1350</v>
          </cell>
        </row>
        <row r="72">
          <cell r="C72" t="str">
            <v>1359</v>
          </cell>
        </row>
        <row r="73">
          <cell r="C73" t="str">
            <v>1368</v>
          </cell>
        </row>
        <row r="74">
          <cell r="C74" t="str">
            <v>1413</v>
          </cell>
        </row>
        <row r="75">
          <cell r="C75" t="str">
            <v>1431</v>
          </cell>
        </row>
        <row r="76">
          <cell r="C76" t="str">
            <v>1476</v>
          </cell>
        </row>
        <row r="77">
          <cell r="C77" t="str">
            <v>1503</v>
          </cell>
        </row>
        <row r="78">
          <cell r="C78" t="str">
            <v>1576</v>
          </cell>
        </row>
        <row r="79">
          <cell r="C79" t="str">
            <v>1602</v>
          </cell>
        </row>
        <row r="80">
          <cell r="C80" t="str">
            <v>1611</v>
          </cell>
        </row>
        <row r="81">
          <cell r="C81" t="str">
            <v>1619</v>
          </cell>
        </row>
        <row r="82">
          <cell r="C82" t="str">
            <v>1638</v>
          </cell>
        </row>
        <row r="83">
          <cell r="C83" t="str">
            <v>1675</v>
          </cell>
        </row>
        <row r="84">
          <cell r="C84" t="str">
            <v>1701</v>
          </cell>
        </row>
        <row r="85">
          <cell r="C85" t="str">
            <v>1719</v>
          </cell>
        </row>
        <row r="86">
          <cell r="C86" t="str">
            <v>1737</v>
          </cell>
        </row>
        <row r="87">
          <cell r="C87" t="str">
            <v>1782</v>
          </cell>
        </row>
        <row r="88">
          <cell r="C88" t="str">
            <v>1791</v>
          </cell>
        </row>
        <row r="89">
          <cell r="C89" t="str">
            <v>1863</v>
          </cell>
        </row>
        <row r="90">
          <cell r="C90" t="str">
            <v>1908</v>
          </cell>
        </row>
        <row r="91">
          <cell r="C91" t="str">
            <v>1926</v>
          </cell>
        </row>
        <row r="92">
          <cell r="C92" t="str">
            <v>1944</v>
          </cell>
        </row>
        <row r="93">
          <cell r="C93" t="str">
            <v>1953</v>
          </cell>
        </row>
        <row r="94">
          <cell r="C94" t="str">
            <v>1963</v>
          </cell>
        </row>
        <row r="95">
          <cell r="C95" t="str">
            <v>3582</v>
          </cell>
        </row>
        <row r="96">
          <cell r="C96" t="str">
            <v>3978</v>
          </cell>
        </row>
        <row r="97">
          <cell r="C97" t="str">
            <v>6741</v>
          </cell>
        </row>
        <row r="98">
          <cell r="C98" t="str">
            <v>1970</v>
          </cell>
        </row>
        <row r="99">
          <cell r="C99" t="str">
            <v>1972</v>
          </cell>
        </row>
        <row r="100">
          <cell r="C100" t="str">
            <v>1965</v>
          </cell>
        </row>
        <row r="101">
          <cell r="C101" t="str">
            <v>0657</v>
          </cell>
        </row>
        <row r="102">
          <cell r="C102" t="str">
            <v>1989</v>
          </cell>
        </row>
        <row r="103">
          <cell r="C103" t="str">
            <v>2007</v>
          </cell>
        </row>
        <row r="104">
          <cell r="C104" t="str">
            <v>2088</v>
          </cell>
        </row>
        <row r="105">
          <cell r="C105" t="str">
            <v>2097</v>
          </cell>
        </row>
        <row r="106">
          <cell r="C106" t="str">
            <v>2113</v>
          </cell>
        </row>
        <row r="107">
          <cell r="C107" t="str">
            <v>2124</v>
          </cell>
        </row>
        <row r="108">
          <cell r="C108" t="str">
            <v>2151</v>
          </cell>
        </row>
        <row r="109">
          <cell r="C109" t="str">
            <v>2169</v>
          </cell>
        </row>
        <row r="110">
          <cell r="C110" t="str">
            <v>2295</v>
          </cell>
        </row>
        <row r="111">
          <cell r="C111" t="str">
            <v>2313</v>
          </cell>
        </row>
        <row r="112">
          <cell r="C112" t="str">
            <v>2322</v>
          </cell>
        </row>
        <row r="113">
          <cell r="C113" t="str">
            <v>2369</v>
          </cell>
        </row>
        <row r="114">
          <cell r="C114" t="str">
            <v>2682</v>
          </cell>
        </row>
        <row r="115">
          <cell r="C115" t="str">
            <v>2376</v>
          </cell>
        </row>
        <row r="116">
          <cell r="C116" t="str">
            <v>2403</v>
          </cell>
        </row>
        <row r="117">
          <cell r="C117" t="str">
            <v>2457</v>
          </cell>
        </row>
        <row r="118">
          <cell r="C118" t="str">
            <v>2466</v>
          </cell>
        </row>
        <row r="119">
          <cell r="C119" t="str">
            <v>2493</v>
          </cell>
        </row>
        <row r="120">
          <cell r="C120" t="str">
            <v>2502</v>
          </cell>
        </row>
        <row r="121">
          <cell r="C121" t="str">
            <v>2511</v>
          </cell>
        </row>
        <row r="122">
          <cell r="C122" t="str">
            <v>2520</v>
          </cell>
        </row>
        <row r="123">
          <cell r="C123" t="str">
            <v>2556</v>
          </cell>
        </row>
        <row r="124">
          <cell r="C124" t="str">
            <v>3195</v>
          </cell>
        </row>
        <row r="125">
          <cell r="C125" t="str">
            <v>2709</v>
          </cell>
        </row>
        <row r="126">
          <cell r="C126" t="str">
            <v>2718</v>
          </cell>
        </row>
        <row r="127">
          <cell r="C127" t="str">
            <v>2727</v>
          </cell>
        </row>
        <row r="128">
          <cell r="C128" t="str">
            <v>2754</v>
          </cell>
        </row>
        <row r="129">
          <cell r="C129" t="str">
            <v>2766</v>
          </cell>
        </row>
        <row r="130">
          <cell r="C130" t="str">
            <v>2772</v>
          </cell>
        </row>
        <row r="131">
          <cell r="C131" t="str">
            <v>2781</v>
          </cell>
        </row>
        <row r="132">
          <cell r="C132" t="str">
            <v>2826</v>
          </cell>
        </row>
        <row r="133">
          <cell r="C133" t="str">
            <v>2846</v>
          </cell>
        </row>
        <row r="134">
          <cell r="C134" t="str">
            <v>2862</v>
          </cell>
        </row>
        <row r="135">
          <cell r="C135" t="str">
            <v>2977</v>
          </cell>
        </row>
        <row r="136">
          <cell r="C136" t="str">
            <v>2988</v>
          </cell>
        </row>
        <row r="137">
          <cell r="C137" t="str">
            <v>3029</v>
          </cell>
        </row>
        <row r="138">
          <cell r="C138" t="str">
            <v>3033</v>
          </cell>
        </row>
        <row r="139">
          <cell r="C139" t="str">
            <v>3042</v>
          </cell>
        </row>
        <row r="140">
          <cell r="C140" t="str">
            <v>3060</v>
          </cell>
        </row>
        <row r="141">
          <cell r="C141" t="str">
            <v>3168</v>
          </cell>
        </row>
        <row r="142">
          <cell r="C142" t="str">
            <v>3105</v>
          </cell>
        </row>
        <row r="143">
          <cell r="C143" t="str">
            <v>3114</v>
          </cell>
        </row>
        <row r="144">
          <cell r="C144" t="str">
            <v>3119</v>
          </cell>
        </row>
        <row r="145">
          <cell r="C145" t="str">
            <v>3141</v>
          </cell>
        </row>
        <row r="146">
          <cell r="C146" t="str">
            <v>3150</v>
          </cell>
        </row>
        <row r="147">
          <cell r="C147" t="str">
            <v>3154</v>
          </cell>
        </row>
        <row r="148">
          <cell r="C148" t="str">
            <v>3186</v>
          </cell>
        </row>
        <row r="149">
          <cell r="C149" t="str">
            <v>3204</v>
          </cell>
        </row>
        <row r="150">
          <cell r="C150" t="str">
            <v>3231</v>
          </cell>
        </row>
        <row r="151">
          <cell r="C151" t="str">
            <v>3312</v>
          </cell>
        </row>
        <row r="152">
          <cell r="C152" t="str">
            <v>3330</v>
          </cell>
        </row>
        <row r="153">
          <cell r="C153" t="str">
            <v>3348</v>
          </cell>
        </row>
        <row r="154">
          <cell r="C154" t="str">
            <v>3375</v>
          </cell>
        </row>
        <row r="155">
          <cell r="C155" t="str">
            <v>3420</v>
          </cell>
        </row>
        <row r="156">
          <cell r="C156" t="str">
            <v>3465</v>
          </cell>
        </row>
        <row r="157">
          <cell r="C157" t="str">
            <v>3537</v>
          </cell>
        </row>
        <row r="158">
          <cell r="C158" t="str">
            <v>3555</v>
          </cell>
        </row>
        <row r="159">
          <cell r="C159" t="str">
            <v>3600</v>
          </cell>
        </row>
        <row r="160">
          <cell r="C160" t="str">
            <v>3609</v>
          </cell>
        </row>
        <row r="161">
          <cell r="C161" t="str">
            <v>3645</v>
          </cell>
        </row>
        <row r="162">
          <cell r="C162" t="str">
            <v>3715</v>
          </cell>
        </row>
        <row r="163">
          <cell r="C163" t="str">
            <v>3744</v>
          </cell>
        </row>
        <row r="164">
          <cell r="C164" t="str">
            <v>3798</v>
          </cell>
        </row>
        <row r="165">
          <cell r="C165" t="str">
            <v>3816</v>
          </cell>
        </row>
        <row r="166">
          <cell r="C166" t="str">
            <v>3841</v>
          </cell>
        </row>
        <row r="167">
          <cell r="C167" t="str">
            <v>3906</v>
          </cell>
        </row>
        <row r="168">
          <cell r="C168" t="str">
            <v>4419</v>
          </cell>
        </row>
        <row r="169">
          <cell r="C169" t="str">
            <v>3942</v>
          </cell>
        </row>
        <row r="170">
          <cell r="C170" t="str">
            <v>4023</v>
          </cell>
        </row>
        <row r="171">
          <cell r="C171" t="str">
            <v>4033</v>
          </cell>
        </row>
        <row r="172">
          <cell r="C172" t="str">
            <v>4041</v>
          </cell>
        </row>
        <row r="173">
          <cell r="C173" t="str">
            <v>4043</v>
          </cell>
        </row>
        <row r="174">
          <cell r="C174" t="str">
            <v>4068</v>
          </cell>
        </row>
        <row r="175">
          <cell r="C175" t="str">
            <v>4086</v>
          </cell>
        </row>
        <row r="176">
          <cell r="C176" t="str">
            <v>4104</v>
          </cell>
        </row>
        <row r="177">
          <cell r="C177" t="str">
            <v>4122</v>
          </cell>
        </row>
        <row r="178">
          <cell r="C178" t="str">
            <v>4131</v>
          </cell>
        </row>
        <row r="179">
          <cell r="C179" t="str">
            <v>4203</v>
          </cell>
        </row>
        <row r="180">
          <cell r="C180" t="str">
            <v>4212</v>
          </cell>
        </row>
        <row r="181">
          <cell r="C181" t="str">
            <v>4271</v>
          </cell>
        </row>
        <row r="182">
          <cell r="C182" t="str">
            <v>4269</v>
          </cell>
        </row>
        <row r="183">
          <cell r="C183" t="str">
            <v>4356</v>
          </cell>
        </row>
        <row r="184">
          <cell r="C184" t="str">
            <v>4149</v>
          </cell>
        </row>
        <row r="185">
          <cell r="C185" t="str">
            <v>4437</v>
          </cell>
        </row>
        <row r="186">
          <cell r="C186" t="str">
            <v>4446</v>
          </cell>
        </row>
        <row r="187">
          <cell r="C187" t="str">
            <v>4491</v>
          </cell>
        </row>
        <row r="188">
          <cell r="C188" t="str">
            <v>4505</v>
          </cell>
        </row>
        <row r="189">
          <cell r="C189" t="str">
            <v>4509</v>
          </cell>
        </row>
        <row r="190">
          <cell r="C190" t="str">
            <v>4518</v>
          </cell>
        </row>
        <row r="191">
          <cell r="C191" t="str">
            <v>4527</v>
          </cell>
        </row>
        <row r="192">
          <cell r="C192" t="str">
            <v>4536</v>
          </cell>
        </row>
        <row r="193">
          <cell r="C193" t="str">
            <v>4554</v>
          </cell>
        </row>
        <row r="194">
          <cell r="C194" t="str">
            <v>4572</v>
          </cell>
        </row>
        <row r="195">
          <cell r="C195" t="str">
            <v>4581</v>
          </cell>
        </row>
        <row r="196">
          <cell r="C196" t="str">
            <v>4599</v>
          </cell>
        </row>
        <row r="197">
          <cell r="C197" t="str">
            <v>4617</v>
          </cell>
        </row>
        <row r="198">
          <cell r="C198" t="str">
            <v>4662</v>
          </cell>
        </row>
        <row r="199">
          <cell r="C199" t="str">
            <v>4689</v>
          </cell>
        </row>
        <row r="200">
          <cell r="C200" t="str">
            <v>4644</v>
          </cell>
        </row>
        <row r="201">
          <cell r="C201" t="str">
            <v>4725</v>
          </cell>
        </row>
        <row r="202">
          <cell r="C202" t="str">
            <v>2673</v>
          </cell>
        </row>
        <row r="203">
          <cell r="C203" t="str">
            <v>0153</v>
          </cell>
        </row>
        <row r="204">
          <cell r="C204" t="str">
            <v>3691</v>
          </cell>
        </row>
        <row r="205">
          <cell r="C205" t="str">
            <v>4774</v>
          </cell>
        </row>
        <row r="206">
          <cell r="C206" t="str">
            <v>0873</v>
          </cell>
        </row>
        <row r="207">
          <cell r="C207" t="str">
            <v>4778</v>
          </cell>
        </row>
        <row r="208">
          <cell r="C208" t="str">
            <v>4777</v>
          </cell>
        </row>
        <row r="209">
          <cell r="C209" t="str">
            <v>4776</v>
          </cell>
        </row>
        <row r="210">
          <cell r="C210" t="str">
            <v>4779</v>
          </cell>
        </row>
        <row r="211">
          <cell r="C211" t="str">
            <v>4784</v>
          </cell>
        </row>
        <row r="212">
          <cell r="C212" t="str">
            <v>4785</v>
          </cell>
        </row>
        <row r="213">
          <cell r="C213" t="str">
            <v>0333</v>
          </cell>
        </row>
        <row r="214">
          <cell r="C214" t="str">
            <v>4773</v>
          </cell>
        </row>
        <row r="215">
          <cell r="C215" t="str">
            <v>4788</v>
          </cell>
        </row>
        <row r="216">
          <cell r="C216" t="str">
            <v>4797</v>
          </cell>
        </row>
        <row r="217">
          <cell r="C217" t="str">
            <v>4860</v>
          </cell>
        </row>
        <row r="218">
          <cell r="C218" t="str">
            <v>4869</v>
          </cell>
        </row>
        <row r="219">
          <cell r="C219" t="str">
            <v>4878</v>
          </cell>
        </row>
        <row r="220">
          <cell r="C220" t="str">
            <v>4890</v>
          </cell>
        </row>
        <row r="221">
          <cell r="C221" t="str">
            <v>4905</v>
          </cell>
        </row>
        <row r="222">
          <cell r="C222" t="str">
            <v>4995</v>
          </cell>
        </row>
        <row r="223">
          <cell r="C223" t="str">
            <v>5013</v>
          </cell>
        </row>
        <row r="224">
          <cell r="C224" t="str">
            <v>5049</v>
          </cell>
        </row>
        <row r="225">
          <cell r="C225" t="str">
            <v>5319</v>
          </cell>
        </row>
        <row r="226">
          <cell r="C226" t="str">
            <v>5121</v>
          </cell>
        </row>
        <row r="227">
          <cell r="C227" t="str">
            <v>5139</v>
          </cell>
        </row>
        <row r="228">
          <cell r="C228" t="str">
            <v>5163</v>
          </cell>
        </row>
        <row r="229">
          <cell r="C229" t="str">
            <v>5166</v>
          </cell>
        </row>
        <row r="230">
          <cell r="C230" t="str">
            <v>5184</v>
          </cell>
        </row>
        <row r="231">
          <cell r="C231" t="str">
            <v>5250</v>
          </cell>
        </row>
        <row r="232">
          <cell r="C232" t="str">
            <v>5256</v>
          </cell>
        </row>
        <row r="233">
          <cell r="C233" t="str">
            <v>5283</v>
          </cell>
        </row>
        <row r="234">
          <cell r="C234" t="str">
            <v>5310</v>
          </cell>
        </row>
        <row r="235">
          <cell r="C235" t="str">
            <v>5463</v>
          </cell>
        </row>
        <row r="236">
          <cell r="C236" t="str">
            <v>5486</v>
          </cell>
        </row>
        <row r="237">
          <cell r="C237" t="str">
            <v>5508</v>
          </cell>
        </row>
        <row r="238">
          <cell r="C238" t="str">
            <v>1975</v>
          </cell>
        </row>
        <row r="239">
          <cell r="C239" t="str">
            <v>4824</v>
          </cell>
        </row>
        <row r="240">
          <cell r="C240" t="str">
            <v>5607</v>
          </cell>
        </row>
        <row r="241">
          <cell r="C241" t="str">
            <v>5643</v>
          </cell>
        </row>
        <row r="242">
          <cell r="C242" t="str">
            <v>5697</v>
          </cell>
        </row>
        <row r="243">
          <cell r="C243" t="str">
            <v>5724</v>
          </cell>
        </row>
        <row r="244">
          <cell r="C244" t="str">
            <v>5805</v>
          </cell>
        </row>
        <row r="245">
          <cell r="C245" t="str">
            <v>5823</v>
          </cell>
        </row>
        <row r="246">
          <cell r="C246" t="str">
            <v>5832</v>
          </cell>
        </row>
        <row r="247">
          <cell r="C247" t="str">
            <v>5877</v>
          </cell>
        </row>
        <row r="248">
          <cell r="C248" t="str">
            <v>5895</v>
          </cell>
        </row>
        <row r="249">
          <cell r="C249" t="str">
            <v>5949</v>
          </cell>
        </row>
        <row r="250">
          <cell r="C250" t="str">
            <v>5976</v>
          </cell>
        </row>
        <row r="251">
          <cell r="C251" t="str">
            <v>5994</v>
          </cell>
        </row>
        <row r="252">
          <cell r="C252" t="str">
            <v>6003</v>
          </cell>
        </row>
        <row r="253">
          <cell r="C253" t="str">
            <v>6012</v>
          </cell>
        </row>
        <row r="254">
          <cell r="C254" t="str">
            <v>6030</v>
          </cell>
        </row>
        <row r="255">
          <cell r="C255" t="str">
            <v>6048</v>
          </cell>
        </row>
        <row r="256">
          <cell r="C256" t="str">
            <v>6039</v>
          </cell>
        </row>
        <row r="257">
          <cell r="C257" t="str">
            <v>6093</v>
          </cell>
        </row>
        <row r="258">
          <cell r="C258" t="str">
            <v>6091</v>
          </cell>
        </row>
        <row r="259">
          <cell r="C259" t="str">
            <v>6095</v>
          </cell>
        </row>
        <row r="260">
          <cell r="C260" t="str">
            <v>5157</v>
          </cell>
        </row>
        <row r="261">
          <cell r="C261" t="str">
            <v>6097</v>
          </cell>
        </row>
        <row r="262">
          <cell r="C262" t="str">
            <v>6098</v>
          </cell>
        </row>
        <row r="263">
          <cell r="C263" t="str">
            <v>6100</v>
          </cell>
        </row>
        <row r="264">
          <cell r="C264" t="str">
            <v>6101</v>
          </cell>
        </row>
        <row r="265">
          <cell r="C265" t="str">
            <v>6096</v>
          </cell>
        </row>
        <row r="266">
          <cell r="C266" t="str">
            <v>6094</v>
          </cell>
        </row>
        <row r="267">
          <cell r="C267" t="str">
            <v>6102</v>
          </cell>
        </row>
        <row r="268">
          <cell r="C268" t="str">
            <v>6120</v>
          </cell>
        </row>
        <row r="269">
          <cell r="C269" t="str">
            <v>6138</v>
          </cell>
        </row>
        <row r="270">
          <cell r="C270" t="str">
            <v>5751</v>
          </cell>
        </row>
        <row r="271">
          <cell r="C271" t="str">
            <v>6165</v>
          </cell>
        </row>
        <row r="272">
          <cell r="C272" t="str">
            <v>6175</v>
          </cell>
        </row>
        <row r="273">
          <cell r="C273" t="str">
            <v>6219</v>
          </cell>
        </row>
        <row r="274">
          <cell r="C274" t="str">
            <v>6246</v>
          </cell>
        </row>
        <row r="275">
          <cell r="C275" t="str">
            <v>6273</v>
          </cell>
        </row>
        <row r="276">
          <cell r="C276" t="str">
            <v>6408</v>
          </cell>
        </row>
        <row r="277">
          <cell r="C277" t="str">
            <v>6453</v>
          </cell>
        </row>
        <row r="278">
          <cell r="C278" t="str">
            <v>6460</v>
          </cell>
        </row>
        <row r="279">
          <cell r="C279" t="str">
            <v>6462</v>
          </cell>
        </row>
        <row r="280">
          <cell r="C280" t="str">
            <v>6471</v>
          </cell>
        </row>
        <row r="281">
          <cell r="C281" t="str">
            <v>6509</v>
          </cell>
        </row>
        <row r="282">
          <cell r="C282" t="str">
            <v>6512</v>
          </cell>
        </row>
        <row r="283">
          <cell r="C283" t="str">
            <v>6516</v>
          </cell>
        </row>
        <row r="284">
          <cell r="C284" t="str">
            <v>6534</v>
          </cell>
        </row>
        <row r="285">
          <cell r="C285" t="str">
            <v>1935</v>
          </cell>
        </row>
        <row r="286">
          <cell r="C286" t="str">
            <v>6561</v>
          </cell>
        </row>
        <row r="287">
          <cell r="C287" t="str">
            <v>6579</v>
          </cell>
        </row>
        <row r="288">
          <cell r="C288" t="str">
            <v>6592</v>
          </cell>
        </row>
        <row r="289">
          <cell r="C289" t="str">
            <v>6615</v>
          </cell>
        </row>
        <row r="290">
          <cell r="C290" t="str">
            <v>6651</v>
          </cell>
        </row>
        <row r="291">
          <cell r="C291" t="str">
            <v>6660</v>
          </cell>
        </row>
        <row r="292">
          <cell r="C292" t="str">
            <v>6700</v>
          </cell>
        </row>
        <row r="293">
          <cell r="C293" t="str">
            <v>6759</v>
          </cell>
        </row>
        <row r="294">
          <cell r="C294" t="str">
            <v>6762</v>
          </cell>
        </row>
        <row r="295">
          <cell r="C295" t="str">
            <v>6768</v>
          </cell>
        </row>
        <row r="296">
          <cell r="C296" t="str">
            <v>6795</v>
          </cell>
        </row>
        <row r="297">
          <cell r="C297" t="str">
            <v>6822</v>
          </cell>
        </row>
        <row r="298">
          <cell r="C298" t="str">
            <v>6840</v>
          </cell>
        </row>
        <row r="299">
          <cell r="C299" t="str">
            <v>6854</v>
          </cell>
        </row>
        <row r="300">
          <cell r="C300" t="str">
            <v>6867</v>
          </cell>
        </row>
        <row r="301">
          <cell r="C301" t="str">
            <v>6921</v>
          </cell>
        </row>
        <row r="302">
          <cell r="C302" t="str">
            <v>6930</v>
          </cell>
        </row>
        <row r="303">
          <cell r="C303" t="str">
            <v>6937</v>
          </cell>
        </row>
        <row r="304">
          <cell r="C304" t="str">
            <v>6943</v>
          </cell>
        </row>
        <row r="305">
          <cell r="C305" t="str">
            <v>6264</v>
          </cell>
        </row>
        <row r="306">
          <cell r="C306" t="str">
            <v>6950</v>
          </cell>
        </row>
        <row r="307">
          <cell r="C307" t="str">
            <v>6957</v>
          </cell>
        </row>
        <row r="308">
          <cell r="C308" t="str">
            <v>5922</v>
          </cell>
        </row>
        <row r="309">
          <cell r="C309" t="str">
            <v>0819</v>
          </cell>
        </row>
        <row r="310">
          <cell r="C310" t="str">
            <v>6969</v>
          </cell>
        </row>
        <row r="311">
          <cell r="C311" t="str">
            <v>6975</v>
          </cell>
        </row>
        <row r="312">
          <cell r="C312" t="str">
            <v>6983</v>
          </cell>
        </row>
        <row r="313">
          <cell r="C313" t="str">
            <v>6985</v>
          </cell>
        </row>
        <row r="314">
          <cell r="C314" t="str">
            <v>6987</v>
          </cell>
        </row>
        <row r="315">
          <cell r="C315" t="str">
            <v>6990</v>
          </cell>
        </row>
        <row r="316">
          <cell r="C316" t="str">
            <v>6961</v>
          </cell>
        </row>
        <row r="317">
          <cell r="C317" t="str">
            <v>6992</v>
          </cell>
        </row>
        <row r="318">
          <cell r="C318" t="str">
            <v>7002</v>
          </cell>
        </row>
        <row r="319">
          <cell r="C319" t="str">
            <v>7029</v>
          </cell>
        </row>
        <row r="320">
          <cell r="C320" t="str">
            <v>7038</v>
          </cell>
        </row>
        <row r="321">
          <cell r="C321" t="str">
            <v>7047</v>
          </cell>
        </row>
        <row r="322">
          <cell r="C322" t="str">
            <v>7056</v>
          </cell>
        </row>
        <row r="323">
          <cell r="C323" t="str">
            <v>7092</v>
          </cell>
        </row>
        <row r="324">
          <cell r="C324" t="str">
            <v>7098</v>
          </cell>
        </row>
        <row r="325">
          <cell r="C325" t="str">
            <v>7110</v>
          </cell>
        </row>
        <row r="326">
          <cell r="C326" t="str">
            <v>9999</v>
          </cell>
        </row>
      </sheetData>
      <sheetData sheetId="1" refreshError="1"/>
      <sheetData sheetId="2" refreshError="1"/>
      <sheetData sheetId="3" refreshError="1"/>
      <sheetData sheetId="4">
        <row r="2">
          <cell r="A2">
            <v>2027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A858-F35D-4FF1-ADBF-94C14C6B2683}">
  <sheetPr>
    <tabColor rgb="FF00B050"/>
    <pageSetUpPr fitToPage="1"/>
  </sheetPr>
  <dimension ref="A1:H32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" sqref="H3:H4"/>
    </sheetView>
  </sheetViews>
  <sheetFormatPr defaultRowHeight="15" x14ac:dyDescent="0.25"/>
  <cols>
    <col min="2" max="2" width="36.140625" bestFit="1" customWidth="1"/>
    <col min="3" max="3" width="10.85546875" style="2" customWidth="1"/>
    <col min="4" max="4" width="13.7109375" style="3" customWidth="1"/>
    <col min="5" max="5" width="14.42578125" bestFit="1" customWidth="1"/>
    <col min="6" max="6" width="10.140625" bestFit="1" customWidth="1"/>
  </cols>
  <sheetData>
    <row r="1" spans="1:8" x14ac:dyDescent="0.25">
      <c r="A1" s="1" t="str">
        <f>CONCATENATE("FY ",[4]TaxCertData!$A$2," Preschool State Foundation Aid")</f>
        <v>FY 2027 Preschool State Foundation Aid</v>
      </c>
      <c r="B1" s="1"/>
    </row>
    <row r="2" spans="1:8" s="7" customFormat="1" hidden="1" x14ac:dyDescent="0.25">
      <c r="A2" s="4"/>
      <c r="B2" s="4" t="str">
        <f>[4]!Data_AidAndLevy[[#Headers],[Label]]</f>
        <v>Label</v>
      </c>
      <c r="C2" s="5" t="s">
        <v>0</v>
      </c>
      <c r="D2" s="6" t="s">
        <v>1</v>
      </c>
    </row>
    <row r="3" spans="1:8" ht="105" x14ac:dyDescent="0.25">
      <c r="C3" s="8" t="s">
        <v>2</v>
      </c>
      <c r="D3" s="9" t="s">
        <v>3</v>
      </c>
      <c r="E3" s="10" t="s">
        <v>4</v>
      </c>
      <c r="F3" s="11" t="s">
        <v>5</v>
      </c>
    </row>
    <row r="4" spans="1:8" x14ac:dyDescent="0.25">
      <c r="A4" s="12" t="str">
        <f>[4]Data_AidAndLevy!C2</f>
        <v>0009</v>
      </c>
      <c r="B4" s="12" t="str">
        <f>INDEX([4]!Data_AidAndLevy[#Data],MATCH($A4,[4]!Data_AidAndLevy[Dist],0),MATCH(B$2,[4]!Data_AidAndLevy[#Headers],0))</f>
        <v>AGWSR</v>
      </c>
      <c r="C4" s="13">
        <f>INDEX([4]!Data_AidAndLevy[#Data],MATCH($A4,[4]!Data_AidAndLevy[Dist],0),MATCH(C$2,[4]!Data_AidAndLevy[#Headers],0))</f>
        <v>14.5</v>
      </c>
      <c r="D4" s="14">
        <f>INDEX([4]!Data_AidAndLevy[#Data],MATCH($A4,[4]!Data_AidAndLevy[Dist],0),MATCH(D$2,[4]!Data_AidAndLevy[#Headers],0))</f>
        <v>118146</v>
      </c>
      <c r="E4" s="15">
        <f>ROUND(C4*33.17,0)</f>
        <v>481</v>
      </c>
      <c r="F4" s="14">
        <f>D4-E4</f>
        <v>117665</v>
      </c>
      <c r="H4" s="16"/>
    </row>
    <row r="5" spans="1:8" x14ac:dyDescent="0.25">
      <c r="A5" s="12" t="str">
        <f>[4]Data_AidAndLevy!C3</f>
        <v>0441</v>
      </c>
      <c r="B5" s="12" t="str">
        <f>INDEX([4]!Data_AidAndLevy[#Data],MATCH($A5,[4]!Data_AidAndLevy[Dist],0),MATCH(B$2,[4]!Data_AidAndLevy[#Headers],0))</f>
        <v>AHSTW</v>
      </c>
      <c r="C5" s="13">
        <f>INDEX([4]!Data_AidAndLevy[#Data],MATCH($A5,[4]!Data_AidAndLevy[Dist],0),MATCH(C$2,[4]!Data_AidAndLevy[#Headers],0))</f>
        <v>23.5</v>
      </c>
      <c r="D5" s="14">
        <f>INDEX([4]!Data_AidAndLevy[#Data],MATCH($A5,[4]!Data_AidAndLevy[Dist],0),MATCH(D$2,[4]!Data_AidAndLevy[#Headers],0))</f>
        <v>191478</v>
      </c>
      <c r="E5" s="15">
        <f>ROUND(C5*33.17,0)</f>
        <v>779</v>
      </c>
      <c r="F5" s="14">
        <f>D5-E5</f>
        <v>190699</v>
      </c>
      <c r="H5" s="16"/>
    </row>
    <row r="6" spans="1:8" x14ac:dyDescent="0.25">
      <c r="A6" s="12" t="str">
        <f>[4]Data_AidAndLevy!C4</f>
        <v>0018</v>
      </c>
      <c r="B6" s="12" t="str">
        <f>INDEX([4]!Data_AidAndLevy[#Data],MATCH($A6,[4]!Data_AidAndLevy[Dist],0),MATCH(B$2,[4]!Data_AidAndLevy[#Headers],0))</f>
        <v>Adair-Casey</v>
      </c>
      <c r="C6" s="13">
        <f>INDEX([4]!Data_AidAndLevy[#Data],MATCH($A6,[4]!Data_AidAndLevy[Dist],0),MATCH(C$2,[4]!Data_AidAndLevy[#Headers],0))</f>
        <v>8.5</v>
      </c>
      <c r="D6" s="14">
        <f>INDEX([4]!Data_AidAndLevy[#Data],MATCH($A6,[4]!Data_AidAndLevy[Dist],0),MATCH(D$2,[4]!Data_AidAndLevy[#Headers],0))</f>
        <v>69258</v>
      </c>
      <c r="E6" s="15">
        <f>ROUND(C6*33.17,0)</f>
        <v>282</v>
      </c>
      <c r="F6" s="14">
        <f>D6-E6</f>
        <v>68976</v>
      </c>
      <c r="H6" s="16"/>
    </row>
    <row r="7" spans="1:8" x14ac:dyDescent="0.25">
      <c r="A7" s="12" t="str">
        <f>[4]Data_AidAndLevy!C5</f>
        <v>0027</v>
      </c>
      <c r="B7" s="12" t="str">
        <f>INDEX([4]!Data_AidAndLevy[#Data],MATCH($A7,[4]!Data_AidAndLevy[Dist],0),MATCH(B$2,[4]!Data_AidAndLevy[#Headers],0))</f>
        <v>Adel-Desoto-Minburn</v>
      </c>
      <c r="C7" s="13">
        <f>INDEX([4]!Data_AidAndLevy[#Data],MATCH($A7,[4]!Data_AidAndLevy[Dist],0),MATCH(C$2,[4]!Data_AidAndLevy[#Headers],0))</f>
        <v>30</v>
      </c>
      <c r="D7" s="14">
        <f>INDEX([4]!Data_AidAndLevy[#Data],MATCH($A7,[4]!Data_AidAndLevy[Dist],0),MATCH(D$2,[4]!Data_AidAndLevy[#Headers],0))</f>
        <v>244440</v>
      </c>
      <c r="E7" s="15">
        <f>ROUND(C7*33.17,0)</f>
        <v>995</v>
      </c>
      <c r="F7" s="14">
        <f>D7-E7</f>
        <v>243445</v>
      </c>
      <c r="H7" s="16"/>
    </row>
    <row r="8" spans="1:8" x14ac:dyDescent="0.25">
      <c r="A8" s="12" t="str">
        <f>[4]Data_AidAndLevy!C6</f>
        <v>0063</v>
      </c>
      <c r="B8" s="12" t="str">
        <f>INDEX([4]!Data_AidAndLevy[#Data],MATCH($A8,[4]!Data_AidAndLevy[Dist],0),MATCH(B$2,[4]!Data_AidAndLevy[#Headers],0))</f>
        <v>Akron-Westfield</v>
      </c>
      <c r="C8" s="13">
        <f>INDEX([4]!Data_AidAndLevy[#Data],MATCH($A8,[4]!Data_AidAndLevy[Dist],0),MATCH(C$2,[4]!Data_AidAndLevy[#Headers],0))</f>
        <v>13</v>
      </c>
      <c r="D8" s="14">
        <f>INDEX([4]!Data_AidAndLevy[#Data],MATCH($A8,[4]!Data_AidAndLevy[Dist],0),MATCH(D$2,[4]!Data_AidAndLevy[#Headers],0))</f>
        <v>105924</v>
      </c>
      <c r="E8" s="15">
        <f>ROUND(C8*33.17,0)</f>
        <v>431</v>
      </c>
      <c r="F8" s="14">
        <f>D8-E8</f>
        <v>105493</v>
      </c>
      <c r="H8" s="16"/>
    </row>
    <row r="9" spans="1:8" x14ac:dyDescent="0.25">
      <c r="A9" s="12" t="str">
        <f>[4]Data_AidAndLevy!C7</f>
        <v>0072</v>
      </c>
      <c r="B9" s="12" t="str">
        <f>INDEX([4]!Data_AidAndLevy[#Data],MATCH($A9,[4]!Data_AidAndLevy[Dist],0),MATCH(B$2,[4]!Data_AidAndLevy[#Headers],0))</f>
        <v>Albert City-Truesdale</v>
      </c>
      <c r="C9" s="13">
        <f>INDEX([4]!Data_AidAndLevy[#Data],MATCH($A9,[4]!Data_AidAndLevy[Dist],0),MATCH(C$2,[4]!Data_AidAndLevy[#Headers],0))</f>
        <v>5.5</v>
      </c>
      <c r="D9" s="14">
        <f>INDEX([4]!Data_AidAndLevy[#Data],MATCH($A9,[4]!Data_AidAndLevy[Dist],0),MATCH(D$2,[4]!Data_AidAndLevy[#Headers],0))</f>
        <v>44814</v>
      </c>
      <c r="E9" s="15">
        <f>ROUND(C9*33.17,0)</f>
        <v>182</v>
      </c>
      <c r="F9" s="14">
        <f>D9-E9</f>
        <v>44632</v>
      </c>
      <c r="H9" s="16"/>
    </row>
    <row r="10" spans="1:8" x14ac:dyDescent="0.25">
      <c r="A10" s="12" t="str">
        <f>[4]Data_AidAndLevy!C8</f>
        <v>0081</v>
      </c>
      <c r="B10" s="12" t="str">
        <f>INDEX([4]!Data_AidAndLevy[#Data],MATCH($A10,[4]!Data_AidAndLevy[Dist],0),MATCH(B$2,[4]!Data_AidAndLevy[#Headers],0))</f>
        <v>Albia</v>
      </c>
      <c r="C10" s="13">
        <f>INDEX([4]!Data_AidAndLevy[#Data],MATCH($A10,[4]!Data_AidAndLevy[Dist],0),MATCH(C$2,[4]!Data_AidAndLevy[#Headers],0))</f>
        <v>25</v>
      </c>
      <c r="D10" s="14">
        <f>INDEX([4]!Data_AidAndLevy[#Data],MATCH($A10,[4]!Data_AidAndLevy[Dist],0),MATCH(D$2,[4]!Data_AidAndLevy[#Headers],0))</f>
        <v>199706</v>
      </c>
      <c r="E10" s="15">
        <f>ROUND(C10*33.17,0)</f>
        <v>829</v>
      </c>
      <c r="F10" s="14">
        <f>D10-E10</f>
        <v>198877</v>
      </c>
      <c r="H10" s="16"/>
    </row>
    <row r="11" spans="1:8" x14ac:dyDescent="0.25">
      <c r="A11" s="12" t="str">
        <f>[4]Data_AidAndLevy!C9</f>
        <v>0099</v>
      </c>
      <c r="B11" s="12" t="str">
        <f>INDEX([4]!Data_AidAndLevy[#Data],MATCH($A11,[4]!Data_AidAndLevy[Dist],0),MATCH(B$2,[4]!Data_AidAndLevy[#Headers],0))</f>
        <v>Alburnett</v>
      </c>
      <c r="C11" s="13">
        <f>INDEX([4]!Data_AidAndLevy[#Data],MATCH($A11,[4]!Data_AidAndLevy[Dist],0),MATCH(C$2,[4]!Data_AidAndLevy[#Headers],0))</f>
        <v>20.5</v>
      </c>
      <c r="D11" s="14">
        <f>INDEX([4]!Data_AidAndLevy[#Data],MATCH($A11,[4]!Data_AidAndLevy[Dist],0),MATCH(D$2,[4]!Data_AidAndLevy[#Headers],0))</f>
        <v>167034</v>
      </c>
      <c r="E11" s="15">
        <f>ROUND(C11*33.17,0)</f>
        <v>680</v>
      </c>
      <c r="F11" s="14">
        <f>D11-E11</f>
        <v>166354</v>
      </c>
      <c r="H11" s="16"/>
    </row>
    <row r="12" spans="1:8" x14ac:dyDescent="0.25">
      <c r="A12" s="12" t="str">
        <f>[4]Data_AidAndLevy!C10</f>
        <v>0108</v>
      </c>
      <c r="B12" s="12" t="str">
        <f>INDEX([4]!Data_AidAndLevy[#Data],MATCH($A12,[4]!Data_AidAndLevy[Dist],0),MATCH(B$2,[4]!Data_AidAndLevy[#Headers],0))</f>
        <v>Alden</v>
      </c>
      <c r="C12" s="13">
        <f>INDEX([4]!Data_AidAndLevy[#Data],MATCH($A12,[4]!Data_AidAndLevy[Dist],0),MATCH(C$2,[4]!Data_AidAndLevy[#Headers],0))</f>
        <v>9</v>
      </c>
      <c r="D12" s="14">
        <f>INDEX([4]!Data_AidAndLevy[#Data],MATCH($A12,[4]!Data_AidAndLevy[Dist],0),MATCH(D$2,[4]!Data_AidAndLevy[#Headers],0))</f>
        <v>73332</v>
      </c>
      <c r="E12" s="15">
        <f>ROUND(C12*33.17,0)</f>
        <v>299</v>
      </c>
      <c r="F12" s="14">
        <f>D12-E12</f>
        <v>73033</v>
      </c>
      <c r="H12" s="16"/>
    </row>
    <row r="13" spans="1:8" x14ac:dyDescent="0.25">
      <c r="A13" s="12" t="str">
        <f>[4]Data_AidAndLevy!C11</f>
        <v>0126</v>
      </c>
      <c r="B13" s="12" t="str">
        <f>INDEX([4]!Data_AidAndLevy[#Data],MATCH($A13,[4]!Data_AidAndLevy[Dist],0),MATCH(B$2,[4]!Data_AidAndLevy[#Headers],0))</f>
        <v>Algona</v>
      </c>
      <c r="C13" s="13">
        <f>INDEX([4]!Data_AidAndLevy[#Data],MATCH($A13,[4]!Data_AidAndLevy[Dist],0),MATCH(C$2,[4]!Data_AidAndLevy[#Headers],0))</f>
        <v>67</v>
      </c>
      <c r="D13" s="14">
        <f>INDEX([4]!Data_AidAndLevy[#Data],MATCH($A13,[4]!Data_AidAndLevy[Dist],0),MATCH(D$2,[4]!Data_AidAndLevy[#Headers],0))</f>
        <v>545916</v>
      </c>
      <c r="E13" s="15">
        <f>ROUND(C13*33.17,0)</f>
        <v>2222</v>
      </c>
      <c r="F13" s="14">
        <f>D13-E13</f>
        <v>543694</v>
      </c>
      <c r="H13" s="16"/>
    </row>
    <row r="14" spans="1:8" x14ac:dyDescent="0.25">
      <c r="A14" s="12" t="str">
        <f>[4]Data_AidAndLevy!C12</f>
        <v>0135</v>
      </c>
      <c r="B14" s="12" t="str">
        <f>INDEX([4]!Data_AidAndLevy[#Data],MATCH($A14,[4]!Data_AidAndLevy[Dist],0),MATCH(B$2,[4]!Data_AidAndLevy[#Headers],0))</f>
        <v>Allamakee</v>
      </c>
      <c r="C14" s="13">
        <f>INDEX([4]!Data_AidAndLevy[#Data],MATCH($A14,[4]!Data_AidAndLevy[Dist],0),MATCH(C$2,[4]!Data_AidAndLevy[#Headers],0))</f>
        <v>34.5</v>
      </c>
      <c r="D14" s="14">
        <f>INDEX([4]!Data_AidAndLevy[#Data],MATCH($A14,[4]!Data_AidAndLevy[Dist],0),MATCH(D$2,[4]!Data_AidAndLevy[#Headers],0))</f>
        <v>281106</v>
      </c>
      <c r="E14" s="15">
        <f>ROUND(C14*33.17,0)</f>
        <v>1144</v>
      </c>
      <c r="F14" s="14">
        <f>D14-E14</f>
        <v>279962</v>
      </c>
      <c r="H14" s="16"/>
    </row>
    <row r="15" spans="1:8" x14ac:dyDescent="0.25">
      <c r="A15" s="12" t="str">
        <f>[4]Data_AidAndLevy!C13</f>
        <v>0171</v>
      </c>
      <c r="B15" s="12" t="str">
        <f>INDEX([4]!Data_AidAndLevy[#Data],MATCH($A15,[4]!Data_AidAndLevy[Dist],0),MATCH(B$2,[4]!Data_AidAndLevy[#Headers],0))</f>
        <v>Alta-Aurelia</v>
      </c>
      <c r="C15" s="13">
        <f>INDEX([4]!Data_AidAndLevy[#Data],MATCH($A15,[4]!Data_AidAndLevy[Dist],0),MATCH(C$2,[4]!Data_AidAndLevy[#Headers],0))</f>
        <v>18.5</v>
      </c>
      <c r="D15" s="14">
        <f>INDEX([4]!Data_AidAndLevy[#Data],MATCH($A15,[4]!Data_AidAndLevy[Dist],0),MATCH(D$2,[4]!Data_AidAndLevy[#Headers],0))</f>
        <v>150738</v>
      </c>
      <c r="E15" s="15">
        <f>ROUND(C15*33.17,0)</f>
        <v>614</v>
      </c>
      <c r="F15" s="14">
        <f>D15-E15</f>
        <v>150124</v>
      </c>
      <c r="H15" s="16"/>
    </row>
    <row r="16" spans="1:8" x14ac:dyDescent="0.25">
      <c r="A16" s="12" t="str">
        <f>[4]Data_AidAndLevy!C14</f>
        <v>0225</v>
      </c>
      <c r="B16" s="12" t="str">
        <f>INDEX([4]!Data_AidAndLevy[#Data],MATCH($A16,[4]!Data_AidAndLevy[Dist],0),MATCH(B$2,[4]!Data_AidAndLevy[#Headers],0))</f>
        <v>Ames</v>
      </c>
      <c r="C16" s="13">
        <f>INDEX([4]!Data_AidAndLevy[#Data],MATCH($A16,[4]!Data_AidAndLevy[Dist],0),MATCH(C$2,[4]!Data_AidAndLevy[#Headers],0))</f>
        <v>107.5</v>
      </c>
      <c r="D16" s="14">
        <f>INDEX([4]!Data_AidAndLevy[#Data],MATCH($A16,[4]!Data_AidAndLevy[Dist],0),MATCH(D$2,[4]!Data_AidAndLevy[#Headers],0))</f>
        <v>875910</v>
      </c>
      <c r="E16" s="15">
        <f>ROUND(C16*33.17,0)</f>
        <v>3566</v>
      </c>
      <c r="F16" s="14">
        <f>D16-E16</f>
        <v>872344</v>
      </c>
      <c r="H16" s="16"/>
    </row>
    <row r="17" spans="1:8" x14ac:dyDescent="0.25">
      <c r="A17" s="12" t="str">
        <f>[4]Data_AidAndLevy!C15</f>
        <v>0234</v>
      </c>
      <c r="B17" s="12" t="str">
        <f>INDEX([4]!Data_AidAndLevy[#Data],MATCH($A17,[4]!Data_AidAndLevy[Dist],0),MATCH(B$2,[4]!Data_AidAndLevy[#Headers],0))</f>
        <v>Anamosa</v>
      </c>
      <c r="C17" s="13">
        <f>INDEX([4]!Data_AidAndLevy[#Data],MATCH($A17,[4]!Data_AidAndLevy[Dist],0),MATCH(C$2,[4]!Data_AidAndLevy[#Headers],0))</f>
        <v>28.5</v>
      </c>
      <c r="D17" s="14">
        <f>INDEX([4]!Data_AidAndLevy[#Data],MATCH($A17,[4]!Data_AidAndLevy[Dist],0),MATCH(D$2,[4]!Data_AidAndLevy[#Headers],0))</f>
        <v>232218</v>
      </c>
      <c r="E17" s="15">
        <f>ROUND(C17*33.17,0)</f>
        <v>945</v>
      </c>
      <c r="F17" s="14">
        <f>D17-E17</f>
        <v>231273</v>
      </c>
      <c r="H17" s="16"/>
    </row>
    <row r="18" spans="1:8" x14ac:dyDescent="0.25">
      <c r="A18" s="12" t="str">
        <f>[4]Data_AidAndLevy!C16</f>
        <v>0243</v>
      </c>
      <c r="B18" s="12" t="str">
        <f>INDEX([4]!Data_AidAndLevy[#Data],MATCH($A18,[4]!Data_AidAndLevy[Dist],0),MATCH(B$2,[4]!Data_AidAndLevy[#Headers],0))</f>
        <v>Andrew</v>
      </c>
      <c r="C18" s="13">
        <f>INDEX([4]!Data_AidAndLevy[#Data],MATCH($A18,[4]!Data_AidAndLevy[Dist],0),MATCH(C$2,[4]!Data_AidAndLevy[#Headers],0))</f>
        <v>4</v>
      </c>
      <c r="D18" s="14">
        <f>INDEX([4]!Data_AidAndLevy[#Data],MATCH($A18,[4]!Data_AidAndLevy[Dist],0),MATCH(D$2,[4]!Data_AidAndLevy[#Headers],0))</f>
        <v>32592</v>
      </c>
      <c r="E18" s="15">
        <f>ROUND(C18*33.17,0)</f>
        <v>133</v>
      </c>
      <c r="F18" s="14">
        <f>D18-E18</f>
        <v>32459</v>
      </c>
      <c r="H18" s="16"/>
    </row>
    <row r="19" spans="1:8" x14ac:dyDescent="0.25">
      <c r="A19" s="12" t="str">
        <f>[4]Data_AidAndLevy!C17</f>
        <v>0261</v>
      </c>
      <c r="B19" s="12" t="str">
        <f>INDEX([4]!Data_AidAndLevy[#Data],MATCH($A19,[4]!Data_AidAndLevy[Dist],0),MATCH(B$2,[4]!Data_AidAndLevy[#Headers],0))</f>
        <v>Ankeny</v>
      </c>
      <c r="C19" s="13">
        <f>INDEX([4]!Data_AidAndLevy[#Data],MATCH($A19,[4]!Data_AidAndLevy[Dist],0),MATCH(C$2,[4]!Data_AidAndLevy[#Headers],0))</f>
        <v>134.5</v>
      </c>
      <c r="D19" s="14">
        <f>INDEX([4]!Data_AidAndLevy[#Data],MATCH($A19,[4]!Data_AidAndLevy[Dist],0),MATCH(D$2,[4]!Data_AidAndLevy[#Headers],0))</f>
        <v>1095906</v>
      </c>
      <c r="E19" s="15">
        <f>ROUND(C19*33.17,0)</f>
        <v>4461</v>
      </c>
      <c r="F19" s="14">
        <f>D19-E19</f>
        <v>1091445</v>
      </c>
      <c r="H19" s="16"/>
    </row>
    <row r="20" spans="1:8" x14ac:dyDescent="0.25">
      <c r="A20" s="12" t="str">
        <f>[4]Data_AidAndLevy!C18</f>
        <v>0279</v>
      </c>
      <c r="B20" s="12" t="str">
        <f>INDEX([4]!Data_AidAndLevy[#Data],MATCH($A20,[4]!Data_AidAndLevy[Dist],0),MATCH(B$2,[4]!Data_AidAndLevy[#Headers],0))</f>
        <v>Aplington-Parkersburg</v>
      </c>
      <c r="C20" s="13">
        <f>INDEX([4]!Data_AidAndLevy[#Data],MATCH($A20,[4]!Data_AidAndLevy[Dist],0),MATCH(C$2,[4]!Data_AidAndLevy[#Headers],0))</f>
        <v>17.5</v>
      </c>
      <c r="D20" s="14">
        <f>INDEX([4]!Data_AidAndLevy[#Data],MATCH($A20,[4]!Data_AidAndLevy[Dist],0),MATCH(D$2,[4]!Data_AidAndLevy[#Headers],0))</f>
        <v>146584</v>
      </c>
      <c r="E20" s="15">
        <f>ROUND(C20*33.17,0)</f>
        <v>580</v>
      </c>
      <c r="F20" s="14">
        <f>D20-E20</f>
        <v>146004</v>
      </c>
      <c r="H20" s="16"/>
    </row>
    <row r="21" spans="1:8" x14ac:dyDescent="0.25">
      <c r="A21" s="12" t="str">
        <f>[4]Data_AidAndLevy!C19</f>
        <v>0355</v>
      </c>
      <c r="B21" s="12" t="str">
        <f>INDEX([4]!Data_AidAndLevy[#Data],MATCH($A21,[4]!Data_AidAndLevy[Dist],0),MATCH(B$2,[4]!Data_AidAndLevy[#Headers],0))</f>
        <v>Ar-We-Va</v>
      </c>
      <c r="C21" s="13">
        <f>INDEX([4]!Data_AidAndLevy[#Data],MATCH($A21,[4]!Data_AidAndLevy[Dist],0),MATCH(C$2,[4]!Data_AidAndLevy[#Headers],0))</f>
        <v>7.5</v>
      </c>
      <c r="D21" s="14">
        <f>INDEX([4]!Data_AidAndLevy[#Data],MATCH($A21,[4]!Data_AidAndLevy[Dist],0),MATCH(D$2,[4]!Data_AidAndLevy[#Headers],0))</f>
        <v>57116</v>
      </c>
      <c r="E21" s="15">
        <f>ROUND(C21*33.17,0)</f>
        <v>249</v>
      </c>
      <c r="F21" s="14">
        <f>D21-E21</f>
        <v>56867</v>
      </c>
      <c r="H21" s="16"/>
    </row>
    <row r="22" spans="1:8" x14ac:dyDescent="0.25">
      <c r="A22" s="12" t="str">
        <f>[4]Data_AidAndLevy!C20</f>
        <v>0387</v>
      </c>
      <c r="B22" s="12" t="str">
        <f>INDEX([4]!Data_AidAndLevy[#Data],MATCH($A22,[4]!Data_AidAndLevy[Dist],0),MATCH(B$2,[4]!Data_AidAndLevy[#Headers],0))</f>
        <v>Atlantic</v>
      </c>
      <c r="C22" s="13">
        <f>INDEX([4]!Data_AidAndLevy[#Data],MATCH($A22,[4]!Data_AidAndLevy[Dist],0),MATCH(C$2,[4]!Data_AidAndLevy[#Headers],0))</f>
        <v>43</v>
      </c>
      <c r="D22" s="14">
        <f>INDEX([4]!Data_AidAndLevy[#Data],MATCH($A22,[4]!Data_AidAndLevy[Dist],0),MATCH(D$2,[4]!Data_AidAndLevy[#Headers],0))</f>
        <v>350364</v>
      </c>
      <c r="E22" s="15">
        <f>ROUND(C22*33.17,0)</f>
        <v>1426</v>
      </c>
      <c r="F22" s="14">
        <f>D22-E22</f>
        <v>348938</v>
      </c>
      <c r="H22" s="16"/>
    </row>
    <row r="23" spans="1:8" x14ac:dyDescent="0.25">
      <c r="A23" s="12" t="str">
        <f>[4]Data_AidAndLevy!C21</f>
        <v>0414</v>
      </c>
      <c r="B23" s="12" t="str">
        <f>INDEX([4]!Data_AidAndLevy[#Data],MATCH($A23,[4]!Data_AidAndLevy[Dist],0),MATCH(B$2,[4]!Data_AidAndLevy[#Headers],0))</f>
        <v>Audubon</v>
      </c>
      <c r="C23" s="13">
        <f>INDEX([4]!Data_AidAndLevy[#Data],MATCH($A23,[4]!Data_AidAndLevy[Dist],0),MATCH(C$2,[4]!Data_AidAndLevy[#Headers],0))</f>
        <v>17</v>
      </c>
      <c r="D23" s="14">
        <f>INDEX([4]!Data_AidAndLevy[#Data],MATCH($A23,[4]!Data_AidAndLevy[Dist],0),MATCH(D$2,[4]!Data_AidAndLevy[#Headers],0))</f>
        <v>142510</v>
      </c>
      <c r="E23" s="15">
        <f>ROUND(C23*33.17,0)</f>
        <v>564</v>
      </c>
      <c r="F23" s="14">
        <f>D23-E23</f>
        <v>141946</v>
      </c>
      <c r="H23" s="16"/>
    </row>
    <row r="24" spans="1:8" x14ac:dyDescent="0.25">
      <c r="A24" s="12" t="str">
        <f>[4]Data_AidAndLevy!C22</f>
        <v>0540</v>
      </c>
      <c r="B24" s="12" t="str">
        <f>INDEX([4]!Data_AidAndLevy[#Data],MATCH($A24,[4]!Data_AidAndLevy[Dist],0),MATCH(B$2,[4]!Data_AidAndLevy[#Headers],0))</f>
        <v>BCLUW</v>
      </c>
      <c r="C24" s="13">
        <f>INDEX([4]!Data_AidAndLevy[#Data],MATCH($A24,[4]!Data_AidAndLevy[Dist],0),MATCH(C$2,[4]!Data_AidAndLevy[#Headers],0))</f>
        <v>13</v>
      </c>
      <c r="D24" s="14">
        <f>INDEX([4]!Data_AidAndLevy[#Data],MATCH($A24,[4]!Data_AidAndLevy[Dist],0),MATCH(D$2,[4]!Data_AidAndLevy[#Headers],0))</f>
        <v>105924</v>
      </c>
      <c r="E24" s="15">
        <f>ROUND(C24*33.17,0)</f>
        <v>431</v>
      </c>
      <c r="F24" s="14">
        <f>D24-E24</f>
        <v>105493</v>
      </c>
      <c r="H24" s="16"/>
    </row>
    <row r="25" spans="1:8" x14ac:dyDescent="0.25">
      <c r="A25" s="12" t="str">
        <f>[4]Data_AidAndLevy!C23</f>
        <v>0472</v>
      </c>
      <c r="B25" s="12" t="str">
        <f>INDEX([4]!Data_AidAndLevy[#Data],MATCH($A25,[4]!Data_AidAndLevy[Dist],0),MATCH(B$2,[4]!Data_AidAndLevy[#Headers],0))</f>
        <v>Ballard</v>
      </c>
      <c r="C25" s="13">
        <f>INDEX([4]!Data_AidAndLevy[#Data],MATCH($A25,[4]!Data_AidAndLevy[Dist],0),MATCH(C$2,[4]!Data_AidAndLevy[#Headers],0))</f>
        <v>59.5</v>
      </c>
      <c r="D25" s="14">
        <f>INDEX([4]!Data_AidAndLevy[#Data],MATCH($A25,[4]!Data_AidAndLevy[Dist],0),MATCH(D$2,[4]!Data_AidAndLevy[#Headers],0))</f>
        <v>484806</v>
      </c>
      <c r="E25" s="15">
        <f>ROUND(C25*33.17,0)</f>
        <v>1974</v>
      </c>
      <c r="F25" s="14">
        <f>D25-E25</f>
        <v>482832</v>
      </c>
      <c r="H25" s="16"/>
    </row>
    <row r="26" spans="1:8" x14ac:dyDescent="0.25">
      <c r="A26" s="12" t="str">
        <f>[4]Data_AidAndLevy!C24</f>
        <v>0513</v>
      </c>
      <c r="B26" s="12" t="str">
        <f>INDEX([4]!Data_AidAndLevy[#Data],MATCH($A26,[4]!Data_AidAndLevy[Dist],0),MATCH(B$2,[4]!Data_AidAndLevy[#Headers],0))</f>
        <v>Baxter</v>
      </c>
      <c r="C26" s="13">
        <f>INDEX([4]!Data_AidAndLevy[#Data],MATCH($A26,[4]!Data_AidAndLevy[Dist],0),MATCH(C$2,[4]!Data_AidAndLevy[#Headers],0))</f>
        <v>18</v>
      </c>
      <c r="D26" s="14">
        <f>INDEX([4]!Data_AidAndLevy[#Data],MATCH($A26,[4]!Data_AidAndLevy[Dist],0),MATCH(D$2,[4]!Data_AidAndLevy[#Headers],0))</f>
        <v>142670</v>
      </c>
      <c r="E26" s="15">
        <f>ROUND(C26*33.17,0)</f>
        <v>597</v>
      </c>
      <c r="F26" s="14">
        <f>D26-E26</f>
        <v>142073</v>
      </c>
      <c r="H26" s="16"/>
    </row>
    <row r="27" spans="1:8" x14ac:dyDescent="0.25">
      <c r="A27" s="12" t="str">
        <f>[4]Data_AidAndLevy!C25</f>
        <v>0549</v>
      </c>
      <c r="B27" s="12" t="str">
        <f>INDEX([4]!Data_AidAndLevy[#Data],MATCH($A27,[4]!Data_AidAndLevy[Dist],0),MATCH(B$2,[4]!Data_AidAndLevy[#Headers],0))</f>
        <v>Bedford</v>
      </c>
      <c r="C27" s="13">
        <f>INDEX([4]!Data_AidAndLevy[#Data],MATCH($A27,[4]!Data_AidAndLevy[Dist],0),MATCH(C$2,[4]!Data_AidAndLevy[#Headers],0))</f>
        <v>9</v>
      </c>
      <c r="D27" s="14">
        <f>INDEX([4]!Data_AidAndLevy[#Data],MATCH($A27,[4]!Data_AidAndLevy[Dist],0),MATCH(D$2,[4]!Data_AidAndLevy[#Headers],0))</f>
        <v>73332</v>
      </c>
      <c r="E27" s="15">
        <f>ROUND(C27*33.17,0)</f>
        <v>299</v>
      </c>
      <c r="F27" s="14">
        <f>D27-E27</f>
        <v>73033</v>
      </c>
      <c r="H27" s="16"/>
    </row>
    <row r="28" spans="1:8" x14ac:dyDescent="0.25">
      <c r="A28" s="12" t="str">
        <f>[4]Data_AidAndLevy!C26</f>
        <v>0576</v>
      </c>
      <c r="B28" s="12" t="str">
        <f>INDEX([4]!Data_AidAndLevy[#Data],MATCH($A28,[4]!Data_AidAndLevy[Dist],0),MATCH(B$2,[4]!Data_AidAndLevy[#Headers],0))</f>
        <v>Belle Plaine</v>
      </c>
      <c r="C28" s="13">
        <f>INDEX([4]!Data_AidAndLevy[#Data],MATCH($A28,[4]!Data_AidAndLevy[Dist],0),MATCH(C$2,[4]!Data_AidAndLevy[#Headers],0))</f>
        <v>11.5</v>
      </c>
      <c r="D28" s="14">
        <f>INDEX([4]!Data_AidAndLevy[#Data],MATCH($A28,[4]!Data_AidAndLevy[Dist],0),MATCH(D$2,[4]!Data_AidAndLevy[#Headers],0))</f>
        <v>93702</v>
      </c>
      <c r="E28" s="15">
        <f>ROUND(C28*33.17,0)</f>
        <v>381</v>
      </c>
      <c r="F28" s="14">
        <f>D28-E28</f>
        <v>93321</v>
      </c>
      <c r="H28" s="16"/>
    </row>
    <row r="29" spans="1:8" x14ac:dyDescent="0.25">
      <c r="A29" s="12" t="str">
        <f>[4]Data_AidAndLevy!C27</f>
        <v>0585</v>
      </c>
      <c r="B29" s="12" t="str">
        <f>INDEX([4]!Data_AidAndLevy[#Data],MATCH($A29,[4]!Data_AidAndLevy[Dist],0),MATCH(B$2,[4]!Data_AidAndLevy[#Headers],0))</f>
        <v>Bellevue</v>
      </c>
      <c r="C29" s="13">
        <f>INDEX([4]!Data_AidAndLevy[#Data],MATCH($A29,[4]!Data_AidAndLevy[Dist],0),MATCH(C$2,[4]!Data_AidAndLevy[#Headers],0))</f>
        <v>23</v>
      </c>
      <c r="D29" s="14">
        <f>INDEX([4]!Data_AidAndLevy[#Data],MATCH($A29,[4]!Data_AidAndLevy[Dist],0),MATCH(D$2,[4]!Data_AidAndLevy[#Headers],0))</f>
        <v>187404</v>
      </c>
      <c r="E29" s="15">
        <f>ROUND(C29*33.17,0)</f>
        <v>763</v>
      </c>
      <c r="F29" s="14">
        <f>D29-E29</f>
        <v>186641</v>
      </c>
      <c r="H29" s="16"/>
    </row>
    <row r="30" spans="1:8" x14ac:dyDescent="0.25">
      <c r="A30" s="12" t="str">
        <f>[4]Data_AidAndLevy!C28</f>
        <v>0594</v>
      </c>
      <c r="B30" s="12" t="str">
        <f>INDEX([4]!Data_AidAndLevy[#Data],MATCH($A30,[4]!Data_AidAndLevy[Dist],0),MATCH(B$2,[4]!Data_AidAndLevy[#Headers],0))</f>
        <v>Belmond-Klemme</v>
      </c>
      <c r="C30" s="13">
        <f>INDEX([4]!Data_AidAndLevy[#Data],MATCH($A30,[4]!Data_AidAndLevy[Dist],0),MATCH(C$2,[4]!Data_AidAndLevy[#Headers],0))</f>
        <v>16</v>
      </c>
      <c r="D30" s="14">
        <f>INDEX([4]!Data_AidAndLevy[#Data],MATCH($A30,[4]!Data_AidAndLevy[Dist],0),MATCH(D$2,[4]!Data_AidAndLevy[#Headers],0))</f>
        <v>130368</v>
      </c>
      <c r="E30" s="15">
        <f>ROUND(C30*33.17,0)</f>
        <v>531</v>
      </c>
      <c r="F30" s="14">
        <f>D30-E30</f>
        <v>129837</v>
      </c>
      <c r="H30" s="16"/>
    </row>
    <row r="31" spans="1:8" x14ac:dyDescent="0.25">
      <c r="A31" s="12" t="str">
        <f>[4]Data_AidAndLevy!C29</f>
        <v>0603</v>
      </c>
      <c r="B31" s="12" t="str">
        <f>INDEX([4]!Data_AidAndLevy[#Data],MATCH($A31,[4]!Data_AidAndLevy[Dist],0),MATCH(B$2,[4]!Data_AidAndLevy[#Headers],0))</f>
        <v>Bennett</v>
      </c>
      <c r="C31" s="13">
        <f>INDEX([4]!Data_AidAndLevy[#Data],MATCH($A31,[4]!Data_AidAndLevy[Dist],0),MATCH(C$2,[4]!Data_AidAndLevy[#Headers],0))</f>
        <v>5</v>
      </c>
      <c r="D31" s="14">
        <f>INDEX([4]!Data_AidAndLevy[#Data],MATCH($A31,[4]!Data_AidAndLevy[Dist],0),MATCH(D$2,[4]!Data_AidAndLevy[#Headers],0))</f>
        <v>40740</v>
      </c>
      <c r="E31" s="15">
        <f>ROUND(C31*33.17,0)</f>
        <v>166</v>
      </c>
      <c r="F31" s="14">
        <f>D31-E31</f>
        <v>40574</v>
      </c>
      <c r="H31" s="16"/>
    </row>
    <row r="32" spans="1:8" x14ac:dyDescent="0.25">
      <c r="A32" s="12" t="str">
        <f>[4]Data_AidAndLevy!C30</f>
        <v>0609</v>
      </c>
      <c r="B32" s="12" t="str">
        <f>INDEX([4]!Data_AidAndLevy[#Data],MATCH($A32,[4]!Data_AidAndLevy[Dist],0),MATCH(B$2,[4]!Data_AidAndLevy[#Headers],0))</f>
        <v>Benton</v>
      </c>
      <c r="C32" s="13">
        <f>INDEX([4]!Data_AidAndLevy[#Data],MATCH($A32,[4]!Data_AidAndLevy[Dist],0),MATCH(C$2,[4]!Data_AidAndLevy[#Headers],0))</f>
        <v>63.5</v>
      </c>
      <c r="D32" s="14">
        <f>INDEX([4]!Data_AidAndLevy[#Data],MATCH($A32,[4]!Data_AidAndLevy[Dist],0),MATCH(D$2,[4]!Data_AidAndLevy[#Headers],0))</f>
        <v>517398</v>
      </c>
      <c r="E32" s="15">
        <f>ROUND(C32*33.17,0)</f>
        <v>2106</v>
      </c>
      <c r="F32" s="14">
        <f>D32-E32</f>
        <v>515292</v>
      </c>
      <c r="H32" s="16"/>
    </row>
    <row r="33" spans="1:8" x14ac:dyDescent="0.25">
      <c r="A33" s="12" t="str">
        <f>[4]Data_AidAndLevy!C31</f>
        <v>0621</v>
      </c>
      <c r="B33" s="12" t="str">
        <f>INDEX([4]!Data_AidAndLevy[#Data],MATCH($A33,[4]!Data_AidAndLevy[Dist],0),MATCH(B$2,[4]!Data_AidAndLevy[#Headers],0))</f>
        <v>Bettendorf</v>
      </c>
      <c r="C33" s="13">
        <f>INDEX([4]!Data_AidAndLevy[#Data],MATCH($A33,[4]!Data_AidAndLevy[Dist],0),MATCH(C$2,[4]!Data_AidAndLevy[#Headers],0))</f>
        <v>77</v>
      </c>
      <c r="D33" s="14">
        <f>INDEX([4]!Data_AidAndLevy[#Data],MATCH($A33,[4]!Data_AidAndLevy[Dist],0),MATCH(D$2,[4]!Data_AidAndLevy[#Headers],0))</f>
        <v>627396</v>
      </c>
      <c r="E33" s="15">
        <f>ROUND(C33*33.17,0)</f>
        <v>2554</v>
      </c>
      <c r="F33" s="14">
        <f>D33-E33</f>
        <v>624842</v>
      </c>
      <c r="H33" s="16"/>
    </row>
    <row r="34" spans="1:8" x14ac:dyDescent="0.25">
      <c r="A34" s="12" t="str">
        <f>[4]Data_AidAndLevy!C32</f>
        <v>0720</v>
      </c>
      <c r="B34" s="12" t="str">
        <f>INDEX([4]!Data_AidAndLevy[#Data],MATCH($A34,[4]!Data_AidAndLevy[Dist],0),MATCH(B$2,[4]!Data_AidAndLevy[#Headers],0))</f>
        <v>Bondurant-Farrar</v>
      </c>
      <c r="C34" s="13">
        <f>INDEX([4]!Data_AidAndLevy[#Data],MATCH($A34,[4]!Data_AidAndLevy[Dist],0),MATCH(C$2,[4]!Data_AidAndLevy[#Headers],0))</f>
        <v>55</v>
      </c>
      <c r="D34" s="14">
        <f>INDEX([4]!Data_AidAndLevy[#Data],MATCH($A34,[4]!Data_AidAndLevy[Dist],0),MATCH(D$2,[4]!Data_AidAndLevy[#Headers],0))</f>
        <v>448140</v>
      </c>
      <c r="E34" s="15">
        <f>ROUND(C34*33.17,0)</f>
        <v>1824</v>
      </c>
      <c r="F34" s="14">
        <f>D34-E34</f>
        <v>446316</v>
      </c>
      <c r="H34" s="16"/>
    </row>
    <row r="35" spans="1:8" x14ac:dyDescent="0.25">
      <c r="A35" s="12" t="str">
        <f>[4]Data_AidAndLevy!C33</f>
        <v>0729</v>
      </c>
      <c r="B35" s="12" t="str">
        <f>INDEX([4]!Data_AidAndLevy[#Data],MATCH($A35,[4]!Data_AidAndLevy[Dist],0),MATCH(B$2,[4]!Data_AidAndLevy[#Headers],0))</f>
        <v>Boone</v>
      </c>
      <c r="C35" s="13">
        <f>INDEX([4]!Data_AidAndLevy[#Data],MATCH($A35,[4]!Data_AidAndLevy[Dist],0),MATCH(C$2,[4]!Data_AidAndLevy[#Headers],0))</f>
        <v>53.5</v>
      </c>
      <c r="D35" s="14">
        <f>INDEX([4]!Data_AidAndLevy[#Data],MATCH($A35,[4]!Data_AidAndLevy[Dist],0),MATCH(D$2,[4]!Data_AidAndLevy[#Headers],0))</f>
        <v>435918</v>
      </c>
      <c r="E35" s="15">
        <f>ROUND(C35*33.17,0)</f>
        <v>1775</v>
      </c>
      <c r="F35" s="14">
        <f>D35-E35</f>
        <v>434143</v>
      </c>
      <c r="H35" s="16"/>
    </row>
    <row r="36" spans="1:8" x14ac:dyDescent="0.25">
      <c r="A36" s="12" t="str">
        <f>[4]Data_AidAndLevy!C34</f>
        <v>0747</v>
      </c>
      <c r="B36" s="12" t="str">
        <f>INDEX([4]!Data_AidAndLevy[#Data],MATCH($A36,[4]!Data_AidAndLevy[Dist],0),MATCH(B$2,[4]!Data_AidAndLevy[#Headers],0))</f>
        <v>Boyden-Hull</v>
      </c>
      <c r="C36" s="13">
        <f>INDEX([4]!Data_AidAndLevy[#Data],MATCH($A36,[4]!Data_AidAndLevy[Dist],0),MATCH(C$2,[4]!Data_AidAndLevy[#Headers],0))</f>
        <v>33</v>
      </c>
      <c r="D36" s="14">
        <f>INDEX([4]!Data_AidAndLevy[#Data],MATCH($A36,[4]!Data_AidAndLevy[Dist],0),MATCH(D$2,[4]!Data_AidAndLevy[#Headers],0))</f>
        <v>268884</v>
      </c>
      <c r="E36" s="15">
        <f>ROUND(C36*33.17,0)</f>
        <v>1095</v>
      </c>
      <c r="F36" s="14">
        <f>D36-E36</f>
        <v>267789</v>
      </c>
      <c r="H36" s="16"/>
    </row>
    <row r="37" spans="1:8" x14ac:dyDescent="0.25">
      <c r="A37" s="12" t="str">
        <f>[4]Data_AidAndLevy!C35</f>
        <v>1917</v>
      </c>
      <c r="B37" s="12" t="str">
        <f>INDEX([4]!Data_AidAndLevy[#Data],MATCH($A37,[4]!Data_AidAndLevy[Dist],0),MATCH(B$2,[4]!Data_AidAndLevy[#Headers],0))</f>
        <v>Boyer Valley</v>
      </c>
      <c r="C37" s="13">
        <f>INDEX([4]!Data_AidAndLevy[#Data],MATCH($A37,[4]!Data_AidAndLevy[Dist],0),MATCH(C$2,[4]!Data_AidAndLevy[#Headers],0))</f>
        <v>10.5</v>
      </c>
      <c r="D37" s="14">
        <f>INDEX([4]!Data_AidAndLevy[#Data],MATCH($A37,[4]!Data_AidAndLevy[Dist],0),MATCH(D$2,[4]!Data_AidAndLevy[#Headers],0))</f>
        <v>93542</v>
      </c>
      <c r="E37" s="15">
        <f>ROUND(C37*33.17,0)</f>
        <v>348</v>
      </c>
      <c r="F37" s="14">
        <f>D37-E37</f>
        <v>93194</v>
      </c>
      <c r="H37" s="16"/>
    </row>
    <row r="38" spans="1:8" x14ac:dyDescent="0.25">
      <c r="A38" s="12" t="str">
        <f>[4]Data_AidAndLevy!C36</f>
        <v>0846</v>
      </c>
      <c r="B38" s="12" t="str">
        <f>INDEX([4]!Data_AidAndLevy[#Data],MATCH($A38,[4]!Data_AidAndLevy[Dist],0),MATCH(B$2,[4]!Data_AidAndLevy[#Headers],0))</f>
        <v>Brooklyn-Guernsey-Malcom</v>
      </c>
      <c r="C38" s="13">
        <f>INDEX([4]!Data_AidAndLevy[#Data],MATCH($A38,[4]!Data_AidAndLevy[Dist],0),MATCH(C$2,[4]!Data_AidAndLevy[#Headers],0))</f>
        <v>17</v>
      </c>
      <c r="D38" s="14">
        <f>INDEX([4]!Data_AidAndLevy[#Data],MATCH($A38,[4]!Data_AidAndLevy[Dist],0),MATCH(D$2,[4]!Data_AidAndLevy[#Headers],0))</f>
        <v>138516</v>
      </c>
      <c r="E38" s="15">
        <f>ROUND(C38*33.17,0)</f>
        <v>564</v>
      </c>
      <c r="F38" s="14">
        <f>D38-E38</f>
        <v>137952</v>
      </c>
      <c r="H38" s="16"/>
    </row>
    <row r="39" spans="1:8" x14ac:dyDescent="0.25">
      <c r="A39" s="12" t="str">
        <f>[4]Data_AidAndLevy!C37</f>
        <v>0882</v>
      </c>
      <c r="B39" s="12" t="str">
        <f>INDEX([4]!Data_AidAndLevy[#Data],MATCH($A39,[4]!Data_AidAndLevy[Dist],0),MATCH(B$2,[4]!Data_AidAndLevy[#Headers],0))</f>
        <v>Burlington</v>
      </c>
      <c r="C39" s="13">
        <f>INDEX([4]!Data_AidAndLevy[#Data],MATCH($A39,[4]!Data_AidAndLevy[Dist],0),MATCH(C$2,[4]!Data_AidAndLevy[#Headers],0))</f>
        <v>70.5</v>
      </c>
      <c r="D39" s="14">
        <f>INDEX([4]!Data_AidAndLevy[#Data],MATCH($A39,[4]!Data_AidAndLevy[Dist],0),MATCH(D$2,[4]!Data_AidAndLevy[#Headers],0))</f>
        <v>574434</v>
      </c>
      <c r="E39" s="15">
        <f>ROUND(C39*33.17,0)</f>
        <v>2338</v>
      </c>
      <c r="F39" s="14">
        <f>D39-E39</f>
        <v>572096</v>
      </c>
      <c r="H39" s="16"/>
    </row>
    <row r="40" spans="1:8" x14ac:dyDescent="0.25">
      <c r="A40" s="12" t="str">
        <f>[4]Data_AidAndLevy!C38</f>
        <v>0916</v>
      </c>
      <c r="B40" s="12" t="str">
        <f>INDEX([4]!Data_AidAndLevy[#Data],MATCH($A40,[4]!Data_AidAndLevy[Dist],0),MATCH(B$2,[4]!Data_AidAndLevy[#Headers],0))</f>
        <v>CAL</v>
      </c>
      <c r="C40" s="13">
        <f>INDEX([4]!Data_AidAndLevy[#Data],MATCH($A40,[4]!Data_AidAndLevy[Dist],0),MATCH(C$2,[4]!Data_AidAndLevy[#Headers],0))</f>
        <v>12</v>
      </c>
      <c r="D40" s="14">
        <f>INDEX([4]!Data_AidAndLevy[#Data],MATCH($A40,[4]!Data_AidAndLevy[Dist],0),MATCH(D$2,[4]!Data_AidAndLevy[#Headers],0))</f>
        <v>97776</v>
      </c>
      <c r="E40" s="15">
        <f>ROUND(C40*33.17,0)</f>
        <v>398</v>
      </c>
      <c r="F40" s="14">
        <f>D40-E40</f>
        <v>97378</v>
      </c>
      <c r="H40" s="16"/>
    </row>
    <row r="41" spans="1:8" x14ac:dyDescent="0.25">
      <c r="A41" s="12" t="str">
        <f>[4]Data_AidAndLevy!C39</f>
        <v>0914</v>
      </c>
      <c r="B41" s="12" t="str">
        <f>INDEX([4]!Data_AidAndLevy[#Data],MATCH($A41,[4]!Data_AidAndLevy[Dist],0),MATCH(B$2,[4]!Data_AidAndLevy[#Headers],0))</f>
        <v>CAM</v>
      </c>
      <c r="C41" s="13">
        <f>INDEX([4]!Data_AidAndLevy[#Data],MATCH($A41,[4]!Data_AidAndLevy[Dist],0),MATCH(C$2,[4]!Data_AidAndLevy[#Headers],0))</f>
        <v>11.5</v>
      </c>
      <c r="D41" s="14">
        <f>INDEX([4]!Data_AidAndLevy[#Data],MATCH($A41,[4]!Data_AidAndLevy[Dist],0),MATCH(D$2,[4]!Data_AidAndLevy[#Headers],0))</f>
        <v>89708</v>
      </c>
      <c r="E41" s="15">
        <f>ROUND(C41*33.17,0)</f>
        <v>381</v>
      </c>
      <c r="F41" s="14">
        <f>D41-E41</f>
        <v>89327</v>
      </c>
      <c r="H41" s="16"/>
    </row>
    <row r="42" spans="1:8" x14ac:dyDescent="0.25">
      <c r="A42" s="12" t="str">
        <f>[4]Data_AidAndLevy!C40</f>
        <v>0918</v>
      </c>
      <c r="B42" s="12" t="str">
        <f>INDEX([4]!Data_AidAndLevy[#Data],MATCH($A42,[4]!Data_AidAndLevy[Dist],0),MATCH(B$2,[4]!Data_AidAndLevy[#Headers],0))</f>
        <v>Calamus-Wheatland</v>
      </c>
      <c r="C42" s="13">
        <f>INDEX([4]!Data_AidAndLevy[#Data],MATCH($A42,[4]!Data_AidAndLevy[Dist],0),MATCH(C$2,[4]!Data_AidAndLevy[#Headers],0))</f>
        <v>10.5</v>
      </c>
      <c r="D42" s="14">
        <f>INDEX([4]!Data_AidAndLevy[#Data],MATCH($A42,[4]!Data_AidAndLevy[Dist],0),MATCH(D$2,[4]!Data_AidAndLevy[#Headers],0))</f>
        <v>85554</v>
      </c>
      <c r="E42" s="15">
        <f>ROUND(C42*33.17,0)</f>
        <v>348</v>
      </c>
      <c r="F42" s="14">
        <f>D42-E42</f>
        <v>85206</v>
      </c>
      <c r="H42" s="16"/>
    </row>
    <row r="43" spans="1:8" x14ac:dyDescent="0.25">
      <c r="A43" s="12" t="str">
        <f>[4]Data_AidAndLevy!C41</f>
        <v>0936</v>
      </c>
      <c r="B43" s="12" t="str">
        <f>INDEX([4]!Data_AidAndLevy[#Data],MATCH($A43,[4]!Data_AidAndLevy[Dist],0),MATCH(B$2,[4]!Data_AidAndLevy[#Headers],0))</f>
        <v>Camanche</v>
      </c>
      <c r="C43" s="13">
        <f>INDEX([4]!Data_AidAndLevy[#Data],MATCH($A43,[4]!Data_AidAndLevy[Dist],0),MATCH(C$2,[4]!Data_AidAndLevy[#Headers],0))</f>
        <v>19</v>
      </c>
      <c r="D43" s="14">
        <f>INDEX([4]!Data_AidAndLevy[#Data],MATCH($A43,[4]!Data_AidAndLevy[Dist],0),MATCH(D$2,[4]!Data_AidAndLevy[#Headers],0))</f>
        <v>154812</v>
      </c>
      <c r="E43" s="15">
        <f>ROUND(C43*33.17,0)</f>
        <v>630</v>
      </c>
      <c r="F43" s="14">
        <f>D43-E43</f>
        <v>154182</v>
      </c>
      <c r="H43" s="16"/>
    </row>
    <row r="44" spans="1:8" x14ac:dyDescent="0.25">
      <c r="A44" s="12" t="str">
        <f>[4]Data_AidAndLevy!C42</f>
        <v>0977</v>
      </c>
      <c r="B44" s="12" t="str">
        <f>INDEX([4]!Data_AidAndLevy[#Data],MATCH($A44,[4]!Data_AidAndLevy[Dist],0),MATCH(B$2,[4]!Data_AidAndLevy[#Headers],0))</f>
        <v>Cardinal</v>
      </c>
      <c r="C44" s="13">
        <f>INDEX([4]!Data_AidAndLevy[#Data],MATCH($A44,[4]!Data_AidAndLevy[Dist],0),MATCH(C$2,[4]!Data_AidAndLevy[#Headers],0))</f>
        <v>24.5</v>
      </c>
      <c r="D44" s="14">
        <f>INDEX([4]!Data_AidAndLevy[#Data],MATCH($A44,[4]!Data_AidAndLevy[Dist],0),MATCH(D$2,[4]!Data_AidAndLevy[#Headers],0))</f>
        <v>195632</v>
      </c>
      <c r="E44" s="15">
        <f>ROUND(C44*33.17,0)</f>
        <v>813</v>
      </c>
      <c r="F44" s="14">
        <f>D44-E44</f>
        <v>194819</v>
      </c>
      <c r="H44" s="16"/>
    </row>
    <row r="45" spans="1:8" x14ac:dyDescent="0.25">
      <c r="A45" s="12" t="str">
        <f>[4]Data_AidAndLevy!C43</f>
        <v>0981</v>
      </c>
      <c r="B45" s="12" t="str">
        <f>INDEX([4]!Data_AidAndLevy[#Data],MATCH($A45,[4]!Data_AidAndLevy[Dist],0),MATCH(B$2,[4]!Data_AidAndLevy[#Headers],0))</f>
        <v>Carlisle</v>
      </c>
      <c r="C45" s="13">
        <f>INDEX([4]!Data_AidAndLevy[#Data],MATCH($A45,[4]!Data_AidAndLevy[Dist],0),MATCH(C$2,[4]!Data_AidAndLevy[#Headers],0))</f>
        <v>51.5</v>
      </c>
      <c r="D45" s="14">
        <f>INDEX([4]!Data_AidAndLevy[#Data],MATCH($A45,[4]!Data_AidAndLevy[Dist],0),MATCH(D$2,[4]!Data_AidAndLevy[#Headers],0))</f>
        <v>419622</v>
      </c>
      <c r="E45" s="15">
        <f>ROUND(C45*33.17,0)</f>
        <v>1708</v>
      </c>
      <c r="F45" s="14">
        <f>D45-E45</f>
        <v>417914</v>
      </c>
      <c r="H45" s="16"/>
    </row>
    <row r="46" spans="1:8" x14ac:dyDescent="0.25">
      <c r="A46" s="12" t="str">
        <f>[4]Data_AidAndLevy!C44</f>
        <v>0999</v>
      </c>
      <c r="B46" s="12" t="str">
        <f>INDEX([4]!Data_AidAndLevy[#Data],MATCH($A46,[4]!Data_AidAndLevy[Dist],0),MATCH(B$2,[4]!Data_AidAndLevy[#Headers],0))</f>
        <v>Carroll</v>
      </c>
      <c r="C46" s="13">
        <f>INDEX([4]!Data_AidAndLevy[#Data],MATCH($A46,[4]!Data_AidAndLevy[Dist],0),MATCH(C$2,[4]!Data_AidAndLevy[#Headers],0))</f>
        <v>84.5</v>
      </c>
      <c r="D46" s="14">
        <f>INDEX([4]!Data_AidAndLevy[#Data],MATCH($A46,[4]!Data_AidAndLevy[Dist],0),MATCH(D$2,[4]!Data_AidAndLevy[#Headers],0))</f>
        <v>688506</v>
      </c>
      <c r="E46" s="15">
        <f>ROUND(C46*33.17,0)</f>
        <v>2803</v>
      </c>
      <c r="F46" s="14">
        <f>D46-E46</f>
        <v>685703</v>
      </c>
      <c r="H46" s="16"/>
    </row>
    <row r="47" spans="1:8" x14ac:dyDescent="0.25">
      <c r="A47" s="12" t="str">
        <f>[4]Data_AidAndLevy!C45</f>
        <v>1044</v>
      </c>
      <c r="B47" s="12" t="str">
        <f>INDEX([4]!Data_AidAndLevy[#Data],MATCH($A47,[4]!Data_AidAndLevy[Dist],0),MATCH(B$2,[4]!Data_AidAndLevy[#Headers],0))</f>
        <v>Cedar Falls</v>
      </c>
      <c r="C47" s="13">
        <f>INDEX([4]!Data_AidAndLevy[#Data],MATCH($A47,[4]!Data_AidAndLevy[Dist],0),MATCH(C$2,[4]!Data_AidAndLevy[#Headers],0))</f>
        <v>94.5</v>
      </c>
      <c r="D47" s="14">
        <f>INDEX([4]!Data_AidAndLevy[#Data],MATCH($A47,[4]!Data_AidAndLevy[Dist],0),MATCH(D$2,[4]!Data_AidAndLevy[#Headers],0))</f>
        <v>769986</v>
      </c>
      <c r="E47" s="15">
        <f>ROUND(C47*33.17,0)</f>
        <v>3135</v>
      </c>
      <c r="F47" s="14">
        <f>D47-E47</f>
        <v>766851</v>
      </c>
      <c r="H47" s="16"/>
    </row>
    <row r="48" spans="1:8" x14ac:dyDescent="0.25">
      <c r="A48" s="12" t="str">
        <f>[4]Data_AidAndLevy!C46</f>
        <v>1053</v>
      </c>
      <c r="B48" s="12" t="str">
        <f>INDEX([4]!Data_AidAndLevy[#Data],MATCH($A48,[4]!Data_AidAndLevy[Dist],0),MATCH(B$2,[4]!Data_AidAndLevy[#Headers],0))</f>
        <v>Cedar Rapids</v>
      </c>
      <c r="C48" s="13">
        <f>INDEX([4]!Data_AidAndLevy[#Data],MATCH($A48,[4]!Data_AidAndLevy[Dist],0),MATCH(C$2,[4]!Data_AidAndLevy[#Headers],0))</f>
        <v>319</v>
      </c>
      <c r="D48" s="14">
        <f>INDEX([4]!Data_AidAndLevy[#Data],MATCH($A48,[4]!Data_AidAndLevy[Dist],0),MATCH(D$2,[4]!Data_AidAndLevy[#Headers],0))</f>
        <v>2599212</v>
      </c>
      <c r="E48" s="15">
        <f>ROUND(C48*33.17,0)</f>
        <v>10581</v>
      </c>
      <c r="F48" s="14">
        <f>D48-E48</f>
        <v>2588631</v>
      </c>
      <c r="H48" s="16"/>
    </row>
    <row r="49" spans="1:8" x14ac:dyDescent="0.25">
      <c r="A49" s="12" t="str">
        <f>[4]Data_AidAndLevy!C47</f>
        <v>1062</v>
      </c>
      <c r="B49" s="12" t="str">
        <f>INDEX([4]!Data_AidAndLevy[#Data],MATCH($A49,[4]!Data_AidAndLevy[Dist],0),MATCH(B$2,[4]!Data_AidAndLevy[#Headers],0))</f>
        <v>Center Point-Urbana</v>
      </c>
      <c r="C49" s="13">
        <f>INDEX([4]!Data_AidAndLevy[#Data],MATCH($A49,[4]!Data_AidAndLevy[Dist],0),MATCH(C$2,[4]!Data_AidAndLevy[#Headers],0))</f>
        <v>33.5</v>
      </c>
      <c r="D49" s="14">
        <f>INDEX([4]!Data_AidAndLevy[#Data],MATCH($A49,[4]!Data_AidAndLevy[Dist],0),MATCH(D$2,[4]!Data_AidAndLevy[#Headers],0))</f>
        <v>272958</v>
      </c>
      <c r="E49" s="15">
        <f>ROUND(C49*33.17,0)</f>
        <v>1111</v>
      </c>
      <c r="F49" s="14">
        <f>D49-E49</f>
        <v>271847</v>
      </c>
      <c r="H49" s="16"/>
    </row>
    <row r="50" spans="1:8" x14ac:dyDescent="0.25">
      <c r="A50" s="12" t="str">
        <f>[4]Data_AidAndLevy!C48</f>
        <v>1071</v>
      </c>
      <c r="B50" s="12" t="str">
        <f>INDEX([4]!Data_AidAndLevy[#Data],MATCH($A50,[4]!Data_AidAndLevy[Dist],0),MATCH(B$2,[4]!Data_AidAndLevy[#Headers],0))</f>
        <v>Centerville</v>
      </c>
      <c r="C50" s="13">
        <f>INDEX([4]!Data_AidAndLevy[#Data],MATCH($A50,[4]!Data_AidAndLevy[Dist],0),MATCH(C$2,[4]!Data_AidAndLevy[#Headers],0))</f>
        <v>25.5</v>
      </c>
      <c r="D50" s="14">
        <f>INDEX([4]!Data_AidAndLevy[#Data],MATCH($A50,[4]!Data_AidAndLevy[Dist],0),MATCH(D$2,[4]!Data_AidAndLevy[#Headers],0))</f>
        <v>207774</v>
      </c>
      <c r="E50" s="15">
        <f>ROUND(C50*33.17,0)</f>
        <v>846</v>
      </c>
      <c r="F50" s="14">
        <f>D50-E50</f>
        <v>206928</v>
      </c>
      <c r="H50" s="16"/>
    </row>
    <row r="51" spans="1:8" x14ac:dyDescent="0.25">
      <c r="A51" s="12" t="str">
        <f>[4]Data_AidAndLevy!C49</f>
        <v>1089</v>
      </c>
      <c r="B51" s="12" t="str">
        <f>INDEX([4]!Data_AidAndLevy[#Data],MATCH($A51,[4]!Data_AidAndLevy[Dist],0),MATCH(B$2,[4]!Data_AidAndLevy[#Headers],0))</f>
        <v>Central City</v>
      </c>
      <c r="C51" s="13">
        <f>INDEX([4]!Data_AidAndLevy[#Data],MATCH($A51,[4]!Data_AidAndLevy[Dist],0),MATCH(C$2,[4]!Data_AidAndLevy[#Headers],0))</f>
        <v>10.5</v>
      </c>
      <c r="D51" s="14">
        <f>INDEX([4]!Data_AidAndLevy[#Data],MATCH($A51,[4]!Data_AidAndLevy[Dist],0),MATCH(D$2,[4]!Data_AidAndLevy[#Headers],0))</f>
        <v>85554</v>
      </c>
      <c r="E51" s="15">
        <f>ROUND(C51*33.17,0)</f>
        <v>348</v>
      </c>
      <c r="F51" s="14">
        <f>D51-E51</f>
        <v>85206</v>
      </c>
      <c r="H51" s="16"/>
    </row>
    <row r="52" spans="1:8" x14ac:dyDescent="0.25">
      <c r="A52" s="12" t="str">
        <f>[4]Data_AidAndLevy!C50</f>
        <v>1080</v>
      </c>
      <c r="B52" s="12" t="str">
        <f>INDEX([4]!Data_AidAndLevy[#Data],MATCH($A52,[4]!Data_AidAndLevy[Dist],0),MATCH(B$2,[4]!Data_AidAndLevy[#Headers],0))</f>
        <v>Central Clayton</v>
      </c>
      <c r="C52" s="13">
        <f>INDEX([4]!Data_AidAndLevy[#Data],MATCH($A52,[4]!Data_AidAndLevy[Dist],0),MATCH(C$2,[4]!Data_AidAndLevy[#Headers],0))</f>
        <v>17.5</v>
      </c>
      <c r="D52" s="14">
        <f>INDEX([4]!Data_AidAndLevy[#Data],MATCH($A52,[4]!Data_AidAndLevy[Dist],0),MATCH(D$2,[4]!Data_AidAndLevy[#Headers],0))</f>
        <v>142590</v>
      </c>
      <c r="E52" s="15">
        <f>ROUND(C52*33.17,0)</f>
        <v>580</v>
      </c>
      <c r="F52" s="14">
        <f>D52-E52</f>
        <v>142010</v>
      </c>
      <c r="H52" s="16"/>
    </row>
    <row r="53" spans="1:8" x14ac:dyDescent="0.25">
      <c r="A53" s="12" t="str">
        <f>[4]Data_AidAndLevy!C51</f>
        <v>1082</v>
      </c>
      <c r="B53" s="12" t="str">
        <f>INDEX([4]!Data_AidAndLevy[#Data],MATCH($A53,[4]!Data_AidAndLevy[Dist],0),MATCH(B$2,[4]!Data_AidAndLevy[#Headers],0))</f>
        <v>Central De Witt</v>
      </c>
      <c r="C53" s="13">
        <f>INDEX([4]!Data_AidAndLevy[#Data],MATCH($A53,[4]!Data_AidAndLevy[Dist],0),MATCH(C$2,[4]!Data_AidAndLevy[#Headers],0))</f>
        <v>42.5</v>
      </c>
      <c r="D53" s="14">
        <f>INDEX([4]!Data_AidAndLevy[#Data],MATCH($A53,[4]!Data_AidAndLevy[Dist],0),MATCH(D$2,[4]!Data_AidAndLevy[#Headers],0))</f>
        <v>350284</v>
      </c>
      <c r="E53" s="15">
        <f>ROUND(C53*33.17,0)</f>
        <v>1410</v>
      </c>
      <c r="F53" s="14">
        <f>D53-E53</f>
        <v>348874</v>
      </c>
      <c r="H53" s="16"/>
    </row>
    <row r="54" spans="1:8" x14ac:dyDescent="0.25">
      <c r="A54" s="12" t="str">
        <f>[4]Data_AidAndLevy!C52</f>
        <v>1093</v>
      </c>
      <c r="B54" s="12" t="str">
        <f>INDEX([4]!Data_AidAndLevy[#Data],MATCH($A54,[4]!Data_AidAndLevy[Dist],0),MATCH(B$2,[4]!Data_AidAndLevy[#Headers],0))</f>
        <v>Central Decatur</v>
      </c>
      <c r="C54" s="13">
        <f>INDEX([4]!Data_AidAndLevy[#Data],MATCH($A54,[4]!Data_AidAndLevy[Dist],0),MATCH(C$2,[4]!Data_AidAndLevy[#Headers],0))</f>
        <v>12</v>
      </c>
      <c r="D54" s="14">
        <f>INDEX([4]!Data_AidAndLevy[#Data],MATCH($A54,[4]!Data_AidAndLevy[Dist],0),MATCH(D$2,[4]!Data_AidAndLevy[#Headers],0))</f>
        <v>97776</v>
      </c>
      <c r="E54" s="15">
        <f>ROUND(C54*33.17,0)</f>
        <v>398</v>
      </c>
      <c r="F54" s="14">
        <f>D54-E54</f>
        <v>97378</v>
      </c>
      <c r="H54" s="16"/>
    </row>
    <row r="55" spans="1:8" x14ac:dyDescent="0.25">
      <c r="A55" s="12" t="str">
        <f>[4]Data_AidAndLevy!C53</f>
        <v>1079</v>
      </c>
      <c r="B55" s="12" t="str">
        <f>INDEX([4]!Data_AidAndLevy[#Data],MATCH($A55,[4]!Data_AidAndLevy[Dist],0),MATCH(B$2,[4]!Data_AidAndLevy[#Headers],0))</f>
        <v>Central Lee</v>
      </c>
      <c r="C55" s="13">
        <f>INDEX([4]!Data_AidAndLevy[#Data],MATCH($A55,[4]!Data_AidAndLevy[Dist],0),MATCH(C$2,[4]!Data_AidAndLevy[#Headers],0))</f>
        <v>27.5</v>
      </c>
      <c r="D55" s="14">
        <f>INDEX([4]!Data_AidAndLevy[#Data],MATCH($A55,[4]!Data_AidAndLevy[Dist],0),MATCH(D$2,[4]!Data_AidAndLevy[#Headers],0))</f>
        <v>224070</v>
      </c>
      <c r="E55" s="15">
        <f>ROUND(C55*33.17,0)</f>
        <v>912</v>
      </c>
      <c r="F55" s="14">
        <f>D55-E55</f>
        <v>223158</v>
      </c>
      <c r="H55" s="16"/>
    </row>
    <row r="56" spans="1:8" x14ac:dyDescent="0.25">
      <c r="A56" s="12" t="str">
        <f>[4]Data_AidAndLevy!C54</f>
        <v>1095</v>
      </c>
      <c r="B56" s="12" t="str">
        <f>INDEX([4]!Data_AidAndLevy[#Data],MATCH($A56,[4]!Data_AidAndLevy[Dist],0),MATCH(B$2,[4]!Data_AidAndLevy[#Headers],0))</f>
        <v>Central Lyon</v>
      </c>
      <c r="C56" s="13">
        <f>INDEX([4]!Data_AidAndLevy[#Data],MATCH($A56,[4]!Data_AidAndLevy[Dist],0),MATCH(C$2,[4]!Data_AidAndLevy[#Headers],0))</f>
        <v>31</v>
      </c>
      <c r="D56" s="14">
        <f>INDEX([4]!Data_AidAndLevy[#Data],MATCH($A56,[4]!Data_AidAndLevy[Dist],0),MATCH(D$2,[4]!Data_AidAndLevy[#Headers],0))</f>
        <v>252588</v>
      </c>
      <c r="E56" s="15">
        <f>ROUND(C56*33.17,0)</f>
        <v>1028</v>
      </c>
      <c r="F56" s="14">
        <f>D56-E56</f>
        <v>251560</v>
      </c>
      <c r="H56" s="16"/>
    </row>
    <row r="57" spans="1:8" x14ac:dyDescent="0.25">
      <c r="A57" s="12" t="str">
        <f>[4]Data_AidAndLevy!C55</f>
        <v>4772</v>
      </c>
      <c r="B57" s="12" t="str">
        <f>INDEX([4]!Data_AidAndLevy[#Data],MATCH($A57,[4]!Data_AidAndLevy[Dist],0),MATCH(B$2,[4]!Data_AidAndLevy[#Headers],0))</f>
        <v>Central Springs</v>
      </c>
      <c r="C57" s="13">
        <f>INDEX([4]!Data_AidAndLevy[#Data],MATCH($A57,[4]!Data_AidAndLevy[Dist],0),MATCH(C$2,[4]!Data_AidAndLevy[#Headers],0))</f>
        <v>20.5</v>
      </c>
      <c r="D57" s="14">
        <f>INDEX([4]!Data_AidAndLevy[#Data],MATCH($A57,[4]!Data_AidAndLevy[Dist],0),MATCH(D$2,[4]!Data_AidAndLevy[#Headers],0))</f>
        <v>167034</v>
      </c>
      <c r="E57" s="15">
        <f>ROUND(C57*33.17,0)</f>
        <v>680</v>
      </c>
      <c r="F57" s="14">
        <f>D57-E57</f>
        <v>166354</v>
      </c>
      <c r="H57" s="16"/>
    </row>
    <row r="58" spans="1:8" x14ac:dyDescent="0.25">
      <c r="A58" s="12" t="str">
        <f>[4]Data_AidAndLevy!C56</f>
        <v>1107</v>
      </c>
      <c r="B58" s="12" t="str">
        <f>INDEX([4]!Data_AidAndLevy[#Data],MATCH($A58,[4]!Data_AidAndLevy[Dist],0),MATCH(B$2,[4]!Data_AidAndLevy[#Headers],0))</f>
        <v>Chariton</v>
      </c>
      <c r="C58" s="13">
        <f>INDEX([4]!Data_AidAndLevy[#Data],MATCH($A58,[4]!Data_AidAndLevy[Dist],0),MATCH(C$2,[4]!Data_AidAndLevy[#Headers],0))</f>
        <v>22</v>
      </c>
      <c r="D58" s="14">
        <f>INDEX([4]!Data_AidAndLevy[#Data],MATCH($A58,[4]!Data_AidAndLevy[Dist],0),MATCH(D$2,[4]!Data_AidAndLevy[#Headers],0))</f>
        <v>179256</v>
      </c>
      <c r="E58" s="15">
        <f>ROUND(C58*33.17,0)</f>
        <v>730</v>
      </c>
      <c r="F58" s="14">
        <f>D58-E58</f>
        <v>178526</v>
      </c>
      <c r="H58" s="16"/>
    </row>
    <row r="59" spans="1:8" x14ac:dyDescent="0.25">
      <c r="A59" s="12" t="str">
        <f>[4]Data_AidAndLevy!C57</f>
        <v>1116</v>
      </c>
      <c r="B59" s="12" t="str">
        <f>INDEX([4]!Data_AidAndLevy[#Data],MATCH($A59,[4]!Data_AidAndLevy[Dist],0),MATCH(B$2,[4]!Data_AidAndLevy[#Headers],0))</f>
        <v>Charles City</v>
      </c>
      <c r="C59" s="13">
        <f>INDEX([4]!Data_AidAndLevy[#Data],MATCH($A59,[4]!Data_AidAndLevy[Dist],0),MATCH(C$2,[4]!Data_AidAndLevy[#Headers],0))</f>
        <v>27.5</v>
      </c>
      <c r="D59" s="14">
        <f>INDEX([4]!Data_AidAndLevy[#Data],MATCH($A59,[4]!Data_AidAndLevy[Dist],0),MATCH(D$2,[4]!Data_AidAndLevy[#Headers],0))</f>
        <v>224070</v>
      </c>
      <c r="E59" s="15">
        <f>ROUND(C59*33.17,0)</f>
        <v>912</v>
      </c>
      <c r="F59" s="14">
        <f>D59-E59</f>
        <v>223158</v>
      </c>
      <c r="H59" s="16"/>
    </row>
    <row r="60" spans="1:8" x14ac:dyDescent="0.25">
      <c r="A60" s="12" t="str">
        <f>[4]Data_AidAndLevy!C58</f>
        <v>1134</v>
      </c>
      <c r="B60" s="12" t="str">
        <f>INDEX([4]!Data_AidAndLevy[#Data],MATCH($A60,[4]!Data_AidAndLevy[Dist],0),MATCH(B$2,[4]!Data_AidAndLevy[#Headers],0))</f>
        <v>Charter Oak-Ute</v>
      </c>
      <c r="C60" s="13">
        <f>INDEX([4]!Data_AidAndLevy[#Data],MATCH($A60,[4]!Data_AidAndLevy[Dist],0),MATCH(C$2,[4]!Data_AidAndLevy[#Headers],0))</f>
        <v>5</v>
      </c>
      <c r="D60" s="14">
        <f>INDEX([4]!Data_AidAndLevy[#Data],MATCH($A60,[4]!Data_AidAndLevy[Dist],0),MATCH(D$2,[4]!Data_AidAndLevy[#Headers],0))</f>
        <v>40740</v>
      </c>
      <c r="E60" s="15">
        <f>ROUND(C60*33.17,0)</f>
        <v>166</v>
      </c>
      <c r="F60" s="14">
        <f>D60-E60</f>
        <v>40574</v>
      </c>
      <c r="H60" s="16"/>
    </row>
    <row r="61" spans="1:8" x14ac:dyDescent="0.25">
      <c r="A61" s="12" t="str">
        <f>[4]Data_AidAndLevy!C59</f>
        <v>1152</v>
      </c>
      <c r="B61" s="12" t="str">
        <f>INDEX([4]!Data_AidAndLevy[#Data],MATCH($A61,[4]!Data_AidAndLevy[Dist],0),MATCH(B$2,[4]!Data_AidAndLevy[#Headers],0))</f>
        <v>Cherokee</v>
      </c>
      <c r="C61" s="13">
        <f>INDEX([4]!Data_AidAndLevy[#Data],MATCH($A61,[4]!Data_AidAndLevy[Dist],0),MATCH(C$2,[4]!Data_AidAndLevy[#Headers],0))</f>
        <v>17.5</v>
      </c>
      <c r="D61" s="14">
        <f>INDEX([4]!Data_AidAndLevy[#Data],MATCH($A61,[4]!Data_AidAndLevy[Dist],0),MATCH(D$2,[4]!Data_AidAndLevy[#Headers],0))</f>
        <v>142590</v>
      </c>
      <c r="E61" s="15">
        <f>ROUND(C61*33.17,0)</f>
        <v>580</v>
      </c>
      <c r="F61" s="14">
        <f>D61-E61</f>
        <v>142010</v>
      </c>
      <c r="H61" s="16"/>
    </row>
    <row r="62" spans="1:8" x14ac:dyDescent="0.25">
      <c r="A62" s="12" t="str">
        <f>[4]Data_AidAndLevy!C60</f>
        <v>1197</v>
      </c>
      <c r="B62" s="12" t="str">
        <f>INDEX([4]!Data_AidAndLevy[#Data],MATCH($A62,[4]!Data_AidAndLevy[Dist],0),MATCH(B$2,[4]!Data_AidAndLevy[#Headers],0))</f>
        <v>Clarinda</v>
      </c>
      <c r="C62" s="13">
        <f>INDEX([4]!Data_AidAndLevy[#Data],MATCH($A62,[4]!Data_AidAndLevy[Dist],0),MATCH(C$2,[4]!Data_AidAndLevy[#Headers],0))</f>
        <v>22.5</v>
      </c>
      <c r="D62" s="14">
        <f>INDEX([4]!Data_AidAndLevy[#Data],MATCH($A62,[4]!Data_AidAndLevy[Dist],0),MATCH(D$2,[4]!Data_AidAndLevy[#Headers],0))</f>
        <v>183330</v>
      </c>
      <c r="E62" s="15">
        <f>ROUND(C62*33.17,0)</f>
        <v>746</v>
      </c>
      <c r="F62" s="14">
        <f>D62-E62</f>
        <v>182584</v>
      </c>
      <c r="H62" s="16"/>
    </row>
    <row r="63" spans="1:8" x14ac:dyDescent="0.25">
      <c r="A63" s="12" t="str">
        <f>[4]Data_AidAndLevy!C61</f>
        <v>1206</v>
      </c>
      <c r="B63" s="12" t="str">
        <f>INDEX([4]!Data_AidAndLevy[#Data],MATCH($A63,[4]!Data_AidAndLevy[Dist],0),MATCH(B$2,[4]!Data_AidAndLevy[#Headers],0))</f>
        <v>Clarion-Goldfield-Dows</v>
      </c>
      <c r="C63" s="13">
        <f>INDEX([4]!Data_AidAndLevy[#Data],MATCH($A63,[4]!Data_AidAndLevy[Dist],0),MATCH(C$2,[4]!Data_AidAndLevy[#Headers],0))</f>
        <v>35</v>
      </c>
      <c r="D63" s="14">
        <f>INDEX([4]!Data_AidAndLevy[#Data],MATCH($A63,[4]!Data_AidAndLevy[Dist],0),MATCH(D$2,[4]!Data_AidAndLevy[#Headers],0))</f>
        <v>285180</v>
      </c>
      <c r="E63" s="15">
        <f>ROUND(C63*33.17,0)</f>
        <v>1161</v>
      </c>
      <c r="F63" s="14">
        <f>D63-E63</f>
        <v>284019</v>
      </c>
      <c r="H63" s="16"/>
    </row>
    <row r="64" spans="1:8" x14ac:dyDescent="0.25">
      <c r="A64" s="12" t="str">
        <f>[4]Data_AidAndLevy!C62</f>
        <v>1211</v>
      </c>
      <c r="B64" s="12" t="str">
        <f>INDEX([4]!Data_AidAndLevy[#Data],MATCH($A64,[4]!Data_AidAndLevy[Dist],0),MATCH(B$2,[4]!Data_AidAndLevy[#Headers],0))</f>
        <v>Clarke</v>
      </c>
      <c r="C64" s="13">
        <f>INDEX([4]!Data_AidAndLevy[#Data],MATCH($A64,[4]!Data_AidAndLevy[Dist],0),MATCH(C$2,[4]!Data_AidAndLevy[#Headers],0))</f>
        <v>29</v>
      </c>
      <c r="D64" s="14">
        <f>INDEX([4]!Data_AidAndLevy[#Data],MATCH($A64,[4]!Data_AidAndLevy[Dist],0),MATCH(D$2,[4]!Data_AidAndLevy[#Headers],0))</f>
        <v>236292</v>
      </c>
      <c r="E64" s="15">
        <f>ROUND(C64*33.17,0)</f>
        <v>962</v>
      </c>
      <c r="F64" s="14">
        <f>D64-E64</f>
        <v>235330</v>
      </c>
      <c r="H64" s="16"/>
    </row>
    <row r="65" spans="1:8" x14ac:dyDescent="0.25">
      <c r="A65" s="12" t="str">
        <f>[4]Data_AidAndLevy!C63</f>
        <v>1215</v>
      </c>
      <c r="B65" s="12" t="str">
        <f>INDEX([4]!Data_AidAndLevy[#Data],MATCH($A65,[4]!Data_AidAndLevy[Dist],0),MATCH(B$2,[4]!Data_AidAndLevy[#Headers],0))</f>
        <v>Clarksville</v>
      </c>
      <c r="C65" s="13">
        <f>INDEX([4]!Data_AidAndLevy[#Data],MATCH($A65,[4]!Data_AidAndLevy[Dist],0),MATCH(C$2,[4]!Data_AidAndLevy[#Headers],0))</f>
        <v>5.5</v>
      </c>
      <c r="D65" s="14">
        <f>INDEX([4]!Data_AidAndLevy[#Data],MATCH($A65,[4]!Data_AidAndLevy[Dist],0),MATCH(D$2,[4]!Data_AidAndLevy[#Headers],0))</f>
        <v>44814</v>
      </c>
      <c r="E65" s="15">
        <f>ROUND(C65*33.17,0)</f>
        <v>182</v>
      </c>
      <c r="F65" s="14">
        <f>D65-E65</f>
        <v>44632</v>
      </c>
      <c r="H65" s="16"/>
    </row>
    <row r="66" spans="1:8" x14ac:dyDescent="0.25">
      <c r="A66" s="12" t="str">
        <f>[4]Data_AidAndLevy!C64</f>
        <v>1218</v>
      </c>
      <c r="B66" s="12" t="str">
        <f>INDEX([4]!Data_AidAndLevy[#Data],MATCH($A66,[4]!Data_AidAndLevy[Dist],0),MATCH(B$2,[4]!Data_AidAndLevy[#Headers],0))</f>
        <v>Clay Central-Everly</v>
      </c>
      <c r="C66" s="13">
        <f>INDEX([4]!Data_AidAndLevy[#Data],MATCH($A66,[4]!Data_AidAndLevy[Dist],0),MATCH(C$2,[4]!Data_AidAndLevy[#Headers],0))</f>
        <v>5</v>
      </c>
      <c r="D66" s="14">
        <f>INDEX([4]!Data_AidAndLevy[#Data],MATCH($A66,[4]!Data_AidAndLevy[Dist],0),MATCH(D$2,[4]!Data_AidAndLevy[#Headers],0))</f>
        <v>40740</v>
      </c>
      <c r="E66" s="15">
        <f>ROUND(C66*33.17,0)</f>
        <v>166</v>
      </c>
      <c r="F66" s="14">
        <f>D66-E66</f>
        <v>40574</v>
      </c>
      <c r="H66" s="16"/>
    </row>
    <row r="67" spans="1:8" x14ac:dyDescent="0.25">
      <c r="A67" s="12" t="str">
        <f>[4]Data_AidAndLevy!C65</f>
        <v>2763</v>
      </c>
      <c r="B67" s="12" t="str">
        <f>INDEX([4]!Data_AidAndLevy[#Data],MATCH($A67,[4]!Data_AidAndLevy[Dist],0),MATCH(B$2,[4]!Data_AidAndLevy[#Headers],0))</f>
        <v>Clayton Ridge</v>
      </c>
      <c r="C67" s="13">
        <f>INDEX([4]!Data_AidAndLevy[#Data],MATCH($A67,[4]!Data_AidAndLevy[Dist],0),MATCH(C$2,[4]!Data_AidAndLevy[#Headers],0))</f>
        <v>17.5</v>
      </c>
      <c r="D67" s="14">
        <f>INDEX([4]!Data_AidAndLevy[#Data],MATCH($A67,[4]!Data_AidAndLevy[Dist],0),MATCH(D$2,[4]!Data_AidAndLevy[#Headers],0))</f>
        <v>142590</v>
      </c>
      <c r="E67" s="15">
        <f>ROUND(C67*33.17,0)</f>
        <v>580</v>
      </c>
      <c r="F67" s="14">
        <f>D67-E67</f>
        <v>142010</v>
      </c>
      <c r="H67" s="16"/>
    </row>
    <row r="68" spans="1:8" x14ac:dyDescent="0.25">
      <c r="A68" s="12" t="str">
        <f>[4]Data_AidAndLevy!C66</f>
        <v>1221</v>
      </c>
      <c r="B68" s="12" t="str">
        <f>INDEX([4]!Data_AidAndLevy[#Data],MATCH($A68,[4]!Data_AidAndLevy[Dist],0),MATCH(B$2,[4]!Data_AidAndLevy[#Headers],0))</f>
        <v>Clear Creek-Amana</v>
      </c>
      <c r="C68" s="13">
        <f>INDEX([4]!Data_AidAndLevy[#Data],MATCH($A68,[4]!Data_AidAndLevy[Dist],0),MATCH(C$2,[4]!Data_AidAndLevy[#Headers],0))</f>
        <v>57</v>
      </c>
      <c r="D68" s="14">
        <f>INDEX([4]!Data_AidAndLevy[#Data],MATCH($A68,[4]!Data_AidAndLevy[Dist],0),MATCH(D$2,[4]!Data_AidAndLevy[#Headers],0))</f>
        <v>464436</v>
      </c>
      <c r="E68" s="15">
        <f>ROUND(C68*33.17,0)</f>
        <v>1891</v>
      </c>
      <c r="F68" s="14">
        <f>D68-E68</f>
        <v>462545</v>
      </c>
      <c r="H68" s="16"/>
    </row>
    <row r="69" spans="1:8" x14ac:dyDescent="0.25">
      <c r="A69" s="12" t="str">
        <f>[4]Data_AidAndLevy!C67</f>
        <v>1233</v>
      </c>
      <c r="B69" s="12" t="str">
        <f>INDEX([4]!Data_AidAndLevy[#Data],MATCH($A69,[4]!Data_AidAndLevy[Dist],0),MATCH(B$2,[4]!Data_AidAndLevy[#Headers],0))</f>
        <v>Clear Lake</v>
      </c>
      <c r="C69" s="13">
        <f>INDEX([4]!Data_AidAndLevy[#Data],MATCH($A69,[4]!Data_AidAndLevy[Dist],0),MATCH(C$2,[4]!Data_AidAndLevy[#Headers],0))</f>
        <v>32</v>
      </c>
      <c r="D69" s="14">
        <f>INDEX([4]!Data_AidAndLevy[#Data],MATCH($A69,[4]!Data_AidAndLevy[Dist],0),MATCH(D$2,[4]!Data_AidAndLevy[#Headers],0))</f>
        <v>260736</v>
      </c>
      <c r="E69" s="15">
        <f>ROUND(C69*33.17,0)</f>
        <v>1061</v>
      </c>
      <c r="F69" s="14">
        <f>D69-E69</f>
        <v>259675</v>
      </c>
      <c r="H69" s="16"/>
    </row>
    <row r="70" spans="1:8" x14ac:dyDescent="0.25">
      <c r="A70" s="12" t="str">
        <f>[4]Data_AidAndLevy!C68</f>
        <v>1278</v>
      </c>
      <c r="B70" s="12" t="str">
        <f>INDEX([4]!Data_AidAndLevy[#Data],MATCH($A70,[4]!Data_AidAndLevy[Dist],0),MATCH(B$2,[4]!Data_AidAndLevy[#Headers],0))</f>
        <v>Clinton</v>
      </c>
      <c r="C70" s="13">
        <f>INDEX([4]!Data_AidAndLevy[#Data],MATCH($A70,[4]!Data_AidAndLevy[Dist],0),MATCH(C$2,[4]!Data_AidAndLevy[#Headers],0))</f>
        <v>92</v>
      </c>
      <c r="D70" s="14">
        <f>INDEX([4]!Data_AidAndLevy[#Data],MATCH($A70,[4]!Data_AidAndLevy[Dist],0),MATCH(D$2,[4]!Data_AidAndLevy[#Headers],0))</f>
        <v>749616</v>
      </c>
      <c r="E70" s="15">
        <f>ROUND(C70*33.17,0)</f>
        <v>3052</v>
      </c>
      <c r="F70" s="14">
        <f>D70-E70</f>
        <v>746564</v>
      </c>
      <c r="H70" s="16"/>
    </row>
    <row r="71" spans="1:8" x14ac:dyDescent="0.25">
      <c r="A71" s="12" t="str">
        <f>[4]Data_AidAndLevy!C69</f>
        <v>1332</v>
      </c>
      <c r="B71" s="12" t="str">
        <f>INDEX([4]!Data_AidAndLevy[#Data],MATCH($A71,[4]!Data_AidAndLevy[Dist],0),MATCH(B$2,[4]!Data_AidAndLevy[#Headers],0))</f>
        <v>Colfax-Mingo</v>
      </c>
      <c r="C71" s="13">
        <f>INDEX([4]!Data_AidAndLevy[#Data],MATCH($A71,[4]!Data_AidAndLevy[Dist],0),MATCH(C$2,[4]!Data_AidAndLevy[#Headers],0))</f>
        <v>14.5</v>
      </c>
      <c r="D71" s="14">
        <f>INDEX([4]!Data_AidAndLevy[#Data],MATCH($A71,[4]!Data_AidAndLevy[Dist],0),MATCH(D$2,[4]!Data_AidAndLevy[#Headers],0))</f>
        <v>118146</v>
      </c>
      <c r="E71" s="15">
        <f>ROUND(C71*33.17,0)</f>
        <v>481</v>
      </c>
      <c r="F71" s="14">
        <f>D71-E71</f>
        <v>117665</v>
      </c>
      <c r="H71" s="16"/>
    </row>
    <row r="72" spans="1:8" x14ac:dyDescent="0.25">
      <c r="A72" s="12" t="str">
        <f>[4]Data_AidAndLevy!C70</f>
        <v>1337</v>
      </c>
      <c r="B72" s="12" t="str">
        <f>INDEX([4]!Data_AidAndLevy[#Data],MATCH($A72,[4]!Data_AidAndLevy[Dist],0),MATCH(B$2,[4]!Data_AidAndLevy[#Headers],0))</f>
        <v>College Community</v>
      </c>
      <c r="C72" s="13">
        <f>INDEX([4]!Data_AidAndLevy[#Data],MATCH($A72,[4]!Data_AidAndLevy[Dist],0),MATCH(C$2,[4]!Data_AidAndLevy[#Headers],0))</f>
        <v>144.5</v>
      </c>
      <c r="D72" s="14">
        <f>INDEX([4]!Data_AidAndLevy[#Data],MATCH($A72,[4]!Data_AidAndLevy[Dist],0),MATCH(D$2,[4]!Data_AidAndLevy[#Headers],0))</f>
        <v>1177386</v>
      </c>
      <c r="E72" s="15">
        <f>ROUND(C72*33.17,0)</f>
        <v>4793</v>
      </c>
      <c r="F72" s="14">
        <f>D72-E72</f>
        <v>1172593</v>
      </c>
      <c r="H72" s="16"/>
    </row>
    <row r="73" spans="1:8" x14ac:dyDescent="0.25">
      <c r="A73" s="12" t="str">
        <f>[4]Data_AidAndLevy!C71</f>
        <v>1350</v>
      </c>
      <c r="B73" s="12" t="str">
        <f>INDEX([4]!Data_AidAndLevy[#Data],MATCH($A73,[4]!Data_AidAndLevy[Dist],0),MATCH(B$2,[4]!Data_AidAndLevy[#Headers],0))</f>
        <v>Collins-Maxwell</v>
      </c>
      <c r="C73" s="13">
        <f>INDEX([4]!Data_AidAndLevy[#Data],MATCH($A73,[4]!Data_AidAndLevy[Dist],0),MATCH(C$2,[4]!Data_AidAndLevy[#Headers],0))</f>
        <v>8</v>
      </c>
      <c r="D73" s="14">
        <f>INDEX([4]!Data_AidAndLevy[#Data],MATCH($A73,[4]!Data_AidAndLevy[Dist],0),MATCH(D$2,[4]!Data_AidAndLevy[#Headers],0))</f>
        <v>65184</v>
      </c>
      <c r="E73" s="15">
        <f>ROUND(C73*33.17,0)</f>
        <v>265</v>
      </c>
      <c r="F73" s="14">
        <f>D73-E73</f>
        <v>64919</v>
      </c>
      <c r="H73" s="16"/>
    </row>
    <row r="74" spans="1:8" x14ac:dyDescent="0.25">
      <c r="A74" s="12" t="str">
        <f>[4]Data_AidAndLevy!C72</f>
        <v>1359</v>
      </c>
      <c r="B74" s="12" t="str">
        <f>INDEX([4]!Data_AidAndLevy[#Data],MATCH($A74,[4]!Data_AidAndLevy[Dist],0),MATCH(B$2,[4]!Data_AidAndLevy[#Headers],0))</f>
        <v>Colo-Nesco</v>
      </c>
      <c r="C74" s="13">
        <f>INDEX([4]!Data_AidAndLevy[#Data],MATCH($A74,[4]!Data_AidAndLevy[Dist],0),MATCH(C$2,[4]!Data_AidAndLevy[#Headers],0))</f>
        <v>8.5</v>
      </c>
      <c r="D74" s="14">
        <f>INDEX([4]!Data_AidAndLevy[#Data],MATCH($A74,[4]!Data_AidAndLevy[Dist],0),MATCH(D$2,[4]!Data_AidAndLevy[#Headers],0))</f>
        <v>69258</v>
      </c>
      <c r="E74" s="15">
        <f>ROUND(C74*33.17,0)</f>
        <v>282</v>
      </c>
      <c r="F74" s="14">
        <f>D74-E74</f>
        <v>68976</v>
      </c>
      <c r="H74" s="16"/>
    </row>
    <row r="75" spans="1:8" x14ac:dyDescent="0.25">
      <c r="A75" s="12" t="str">
        <f>[4]Data_AidAndLevy!C73</f>
        <v>1368</v>
      </c>
      <c r="B75" s="12" t="str">
        <f>INDEX([4]!Data_AidAndLevy[#Data],MATCH($A75,[4]!Data_AidAndLevy[Dist],0),MATCH(B$2,[4]!Data_AidAndLevy[#Headers],0))</f>
        <v>Columbus</v>
      </c>
      <c r="C75" s="13">
        <f>INDEX([4]!Data_AidAndLevy[#Data],MATCH($A75,[4]!Data_AidAndLevy[Dist],0),MATCH(C$2,[4]!Data_AidAndLevy[#Headers],0))</f>
        <v>17</v>
      </c>
      <c r="D75" s="14">
        <f>INDEX([4]!Data_AidAndLevy[#Data],MATCH($A75,[4]!Data_AidAndLevy[Dist],0),MATCH(D$2,[4]!Data_AidAndLevy[#Headers],0))</f>
        <v>138516</v>
      </c>
      <c r="E75" s="15">
        <f>ROUND(C75*33.17,0)</f>
        <v>564</v>
      </c>
      <c r="F75" s="14">
        <f>D75-E75</f>
        <v>137952</v>
      </c>
      <c r="H75" s="16"/>
    </row>
    <row r="76" spans="1:8" x14ac:dyDescent="0.25">
      <c r="A76" s="12" t="str">
        <f>[4]Data_AidAndLevy!C74</f>
        <v>1413</v>
      </c>
      <c r="B76" s="12" t="str">
        <f>INDEX([4]!Data_AidAndLevy[#Data],MATCH($A76,[4]!Data_AidAndLevy[Dist],0),MATCH(B$2,[4]!Data_AidAndLevy[#Headers],0))</f>
        <v>Coon Rapids-Bayard</v>
      </c>
      <c r="C76" s="13">
        <f>INDEX([4]!Data_AidAndLevy[#Data],MATCH($A76,[4]!Data_AidAndLevy[Dist],0),MATCH(C$2,[4]!Data_AidAndLevy[#Headers],0))</f>
        <v>12</v>
      </c>
      <c r="D76" s="14">
        <f>INDEX([4]!Data_AidAndLevy[#Data],MATCH($A76,[4]!Data_AidAndLevy[Dist],0),MATCH(D$2,[4]!Data_AidAndLevy[#Headers],0))</f>
        <v>97776</v>
      </c>
      <c r="E76" s="15">
        <f>ROUND(C76*33.17,0)</f>
        <v>398</v>
      </c>
      <c r="F76" s="14">
        <f>D76-E76</f>
        <v>97378</v>
      </c>
      <c r="H76" s="16"/>
    </row>
    <row r="77" spans="1:8" x14ac:dyDescent="0.25">
      <c r="A77" s="12" t="str">
        <f>[4]Data_AidAndLevy!C75</f>
        <v>1431</v>
      </c>
      <c r="B77" s="12" t="str">
        <f>INDEX([4]!Data_AidAndLevy[#Data],MATCH($A77,[4]!Data_AidAndLevy[Dist],0),MATCH(B$2,[4]!Data_AidAndLevy[#Headers],0))</f>
        <v>Corning</v>
      </c>
      <c r="C77" s="13">
        <f>INDEX([4]!Data_AidAndLevy[#Data],MATCH($A77,[4]!Data_AidAndLevy[Dist],0),MATCH(C$2,[4]!Data_AidAndLevy[#Headers],0))</f>
        <v>10</v>
      </c>
      <c r="D77" s="14">
        <f>INDEX([4]!Data_AidAndLevy[#Data],MATCH($A77,[4]!Data_AidAndLevy[Dist],0),MATCH(D$2,[4]!Data_AidAndLevy[#Headers],0))</f>
        <v>81480</v>
      </c>
      <c r="E77" s="15">
        <f>ROUND(C77*33.17,0)</f>
        <v>332</v>
      </c>
      <c r="F77" s="14">
        <f>D77-E77</f>
        <v>81148</v>
      </c>
      <c r="H77" s="16"/>
    </row>
    <row r="78" spans="1:8" x14ac:dyDescent="0.25">
      <c r="A78" s="12" t="str">
        <f>[4]Data_AidAndLevy!C76</f>
        <v>1476</v>
      </c>
      <c r="B78" s="12" t="str">
        <f>INDEX([4]!Data_AidAndLevy[#Data],MATCH($A78,[4]!Data_AidAndLevy[Dist],0),MATCH(B$2,[4]!Data_AidAndLevy[#Headers],0))</f>
        <v>Council Bluffs</v>
      </c>
      <c r="C78" s="13">
        <f>INDEX([4]!Data_AidAndLevy[#Data],MATCH($A78,[4]!Data_AidAndLevy[Dist],0),MATCH(C$2,[4]!Data_AidAndLevy[#Headers],0))</f>
        <v>188.5</v>
      </c>
      <c r="D78" s="14">
        <f>INDEX([4]!Data_AidAndLevy[#Data],MATCH($A78,[4]!Data_AidAndLevy[Dist],0),MATCH(D$2,[4]!Data_AidAndLevy[#Headers],0))</f>
        <v>1535898</v>
      </c>
      <c r="E78" s="15">
        <f>ROUND(C78*33.17,0)</f>
        <v>6253</v>
      </c>
      <c r="F78" s="14">
        <f>D78-E78</f>
        <v>1529645</v>
      </c>
      <c r="H78" s="16"/>
    </row>
    <row r="79" spans="1:8" x14ac:dyDescent="0.25">
      <c r="A79" s="12" t="str">
        <f>[4]Data_AidAndLevy!C77</f>
        <v>1503</v>
      </c>
      <c r="B79" s="12" t="str">
        <f>INDEX([4]!Data_AidAndLevy[#Data],MATCH($A79,[4]!Data_AidAndLevy[Dist],0),MATCH(B$2,[4]!Data_AidAndLevy[#Headers],0))</f>
        <v>Creston</v>
      </c>
      <c r="C79" s="13">
        <f>INDEX([4]!Data_AidAndLevy[#Data],MATCH($A79,[4]!Data_AidAndLevy[Dist],0),MATCH(C$2,[4]!Data_AidAndLevy[#Headers],0))</f>
        <v>34</v>
      </c>
      <c r="D79" s="14">
        <f>INDEX([4]!Data_AidAndLevy[#Data],MATCH($A79,[4]!Data_AidAndLevy[Dist],0),MATCH(D$2,[4]!Data_AidAndLevy[#Headers],0))</f>
        <v>277032</v>
      </c>
      <c r="E79" s="15">
        <f>ROUND(C79*33.17,0)</f>
        <v>1128</v>
      </c>
      <c r="F79" s="14">
        <f>D79-E79</f>
        <v>275904</v>
      </c>
      <c r="H79" s="16"/>
    </row>
    <row r="80" spans="1:8" x14ac:dyDescent="0.25">
      <c r="A80" s="12" t="str">
        <f>[4]Data_AidAndLevy!C78</f>
        <v>1576</v>
      </c>
      <c r="B80" s="12" t="str">
        <f>INDEX([4]!Data_AidAndLevy[#Data],MATCH($A80,[4]!Data_AidAndLevy[Dist],0),MATCH(B$2,[4]!Data_AidAndLevy[#Headers],0))</f>
        <v>Dallas Center-Grimes</v>
      </c>
      <c r="C80" s="13">
        <f>INDEX([4]!Data_AidAndLevy[#Data],MATCH($A80,[4]!Data_AidAndLevy[Dist],0),MATCH(C$2,[4]!Data_AidAndLevy[#Headers],0))</f>
        <v>79</v>
      </c>
      <c r="D80" s="14">
        <f>INDEX([4]!Data_AidAndLevy[#Data],MATCH($A80,[4]!Data_AidAndLevy[Dist],0),MATCH(D$2,[4]!Data_AidAndLevy[#Headers],0))</f>
        <v>643692</v>
      </c>
      <c r="E80" s="15">
        <f>ROUND(C80*33.17,0)</f>
        <v>2620</v>
      </c>
      <c r="F80" s="14">
        <f>D80-E80</f>
        <v>641072</v>
      </c>
      <c r="H80" s="16"/>
    </row>
    <row r="81" spans="1:8" x14ac:dyDescent="0.25">
      <c r="A81" s="12" t="str">
        <f>[4]Data_AidAndLevy!C79</f>
        <v>1602</v>
      </c>
      <c r="B81" s="12" t="str">
        <f>INDEX([4]!Data_AidAndLevy[#Data],MATCH($A81,[4]!Data_AidAndLevy[Dist],0),MATCH(B$2,[4]!Data_AidAndLevy[#Headers],0))</f>
        <v>Danville</v>
      </c>
      <c r="C81" s="13">
        <f>INDEX([4]!Data_AidAndLevy[#Data],MATCH($A81,[4]!Data_AidAndLevy[Dist],0),MATCH(C$2,[4]!Data_AidAndLevy[#Headers],0))</f>
        <v>18</v>
      </c>
      <c r="D81" s="14">
        <f>INDEX([4]!Data_AidAndLevy[#Data],MATCH($A81,[4]!Data_AidAndLevy[Dist],0),MATCH(D$2,[4]!Data_AidAndLevy[#Headers],0))</f>
        <v>146664</v>
      </c>
      <c r="E81" s="15">
        <f>ROUND(C81*33.17,0)</f>
        <v>597</v>
      </c>
      <c r="F81" s="14">
        <f>D81-E81</f>
        <v>146067</v>
      </c>
      <c r="H81" s="16"/>
    </row>
    <row r="82" spans="1:8" x14ac:dyDescent="0.25">
      <c r="A82" s="12" t="str">
        <f>[4]Data_AidAndLevy!C80</f>
        <v>1611</v>
      </c>
      <c r="B82" s="12" t="str">
        <f>INDEX([4]!Data_AidAndLevy[#Data],MATCH($A82,[4]!Data_AidAndLevy[Dist],0),MATCH(B$2,[4]!Data_AidAndLevy[#Headers],0))</f>
        <v>Davenport</v>
      </c>
      <c r="C82" s="13">
        <f>INDEX([4]!Data_AidAndLevy[#Data],MATCH($A82,[4]!Data_AidAndLevy[Dist],0),MATCH(C$2,[4]!Data_AidAndLevy[#Headers],0))</f>
        <v>342</v>
      </c>
      <c r="D82" s="14">
        <f>INDEX([4]!Data_AidAndLevy[#Data],MATCH($A82,[4]!Data_AidAndLevy[Dist],0),MATCH(D$2,[4]!Data_AidAndLevy[#Headers],0))</f>
        <v>2782622</v>
      </c>
      <c r="E82" s="15">
        <f>ROUND(C82*33.17,0)</f>
        <v>11344</v>
      </c>
      <c r="F82" s="14">
        <f>D82-E82</f>
        <v>2771278</v>
      </c>
      <c r="H82" s="16"/>
    </row>
    <row r="83" spans="1:8" x14ac:dyDescent="0.25">
      <c r="A83" s="12" t="str">
        <f>[4]Data_AidAndLevy!C81</f>
        <v>1619</v>
      </c>
      <c r="B83" s="12" t="str">
        <f>INDEX([4]!Data_AidAndLevy[#Data],MATCH($A83,[4]!Data_AidAndLevy[Dist],0),MATCH(B$2,[4]!Data_AidAndLevy[#Headers],0))</f>
        <v>Davis County</v>
      </c>
      <c r="C83" s="13">
        <f>INDEX([4]!Data_AidAndLevy[#Data],MATCH($A83,[4]!Data_AidAndLevy[Dist],0),MATCH(C$2,[4]!Data_AidAndLevy[#Headers],0))</f>
        <v>33</v>
      </c>
      <c r="D83" s="14">
        <f>INDEX([4]!Data_AidAndLevy[#Data],MATCH($A83,[4]!Data_AidAndLevy[Dist],0),MATCH(D$2,[4]!Data_AidAndLevy[#Headers],0))</f>
        <v>268884</v>
      </c>
      <c r="E83" s="15">
        <f>ROUND(C83*33.17,0)</f>
        <v>1095</v>
      </c>
      <c r="F83" s="14">
        <f>D83-E83</f>
        <v>267789</v>
      </c>
      <c r="H83" s="16"/>
    </row>
    <row r="84" spans="1:8" x14ac:dyDescent="0.25">
      <c r="A84" s="12" t="str">
        <f>[4]Data_AidAndLevy!C82</f>
        <v>1638</v>
      </c>
      <c r="B84" s="12" t="str">
        <f>INDEX([4]!Data_AidAndLevy[#Data],MATCH($A84,[4]!Data_AidAndLevy[Dist],0),MATCH(B$2,[4]!Data_AidAndLevy[#Headers],0))</f>
        <v>Decorah</v>
      </c>
      <c r="C84" s="13">
        <f>INDEX([4]!Data_AidAndLevy[#Data],MATCH($A84,[4]!Data_AidAndLevy[Dist],0),MATCH(C$2,[4]!Data_AidAndLevy[#Headers],0))</f>
        <v>49</v>
      </c>
      <c r="D84" s="14">
        <f>INDEX([4]!Data_AidAndLevy[#Data],MATCH($A84,[4]!Data_AidAndLevy[Dist],0),MATCH(D$2,[4]!Data_AidAndLevy[#Headers],0))</f>
        <v>399252</v>
      </c>
      <c r="E84" s="15">
        <f>ROUND(C84*33.17,0)</f>
        <v>1625</v>
      </c>
      <c r="F84" s="14">
        <f>D84-E84</f>
        <v>397627</v>
      </c>
      <c r="H84" s="16"/>
    </row>
    <row r="85" spans="1:8" x14ac:dyDescent="0.25">
      <c r="A85" s="12" t="str">
        <f>[4]Data_AidAndLevy!C83</f>
        <v>1675</v>
      </c>
      <c r="B85" s="12" t="str">
        <f>INDEX([4]!Data_AidAndLevy[#Data],MATCH($A85,[4]!Data_AidAndLevy[Dist],0),MATCH(B$2,[4]!Data_AidAndLevy[#Headers],0))</f>
        <v>Delwood</v>
      </c>
      <c r="C85" s="13">
        <f>INDEX([4]!Data_AidAndLevy[#Data],MATCH($A85,[4]!Data_AidAndLevy[Dist],0),MATCH(C$2,[4]!Data_AidAndLevy[#Headers],0))</f>
        <v>9.5</v>
      </c>
      <c r="D85" s="14">
        <f>INDEX([4]!Data_AidAndLevy[#Data],MATCH($A85,[4]!Data_AidAndLevy[Dist],0),MATCH(D$2,[4]!Data_AidAndLevy[#Headers],0))</f>
        <v>77406</v>
      </c>
      <c r="E85" s="15">
        <f>ROUND(C85*33.17,0)</f>
        <v>315</v>
      </c>
      <c r="F85" s="14">
        <f>D85-E85</f>
        <v>77091</v>
      </c>
      <c r="H85" s="16"/>
    </row>
    <row r="86" spans="1:8" x14ac:dyDescent="0.25">
      <c r="A86" s="12" t="str">
        <f>[4]Data_AidAndLevy!C84</f>
        <v>1701</v>
      </c>
      <c r="B86" s="12" t="str">
        <f>INDEX([4]!Data_AidAndLevy[#Data],MATCH($A86,[4]!Data_AidAndLevy[Dist],0),MATCH(B$2,[4]!Data_AidAndLevy[#Headers],0))</f>
        <v>Denison</v>
      </c>
      <c r="C86" s="13">
        <f>INDEX([4]!Data_AidAndLevy[#Data],MATCH($A86,[4]!Data_AidAndLevy[Dist],0),MATCH(C$2,[4]!Data_AidAndLevy[#Headers],0))</f>
        <v>48.5</v>
      </c>
      <c r="D86" s="14">
        <f>INDEX([4]!Data_AidAndLevy[#Data],MATCH($A86,[4]!Data_AidAndLevy[Dist],0),MATCH(D$2,[4]!Data_AidAndLevy[#Headers],0))</f>
        <v>395178</v>
      </c>
      <c r="E86" s="15">
        <f>ROUND(C86*33.17,0)</f>
        <v>1609</v>
      </c>
      <c r="F86" s="14">
        <f>D86-E86</f>
        <v>393569</v>
      </c>
      <c r="H86" s="16"/>
    </row>
    <row r="87" spans="1:8" x14ac:dyDescent="0.25">
      <c r="A87" s="12" t="str">
        <f>[4]Data_AidAndLevy!C85</f>
        <v>1719</v>
      </c>
      <c r="B87" s="12" t="str">
        <f>INDEX([4]!Data_AidAndLevy[#Data],MATCH($A87,[4]!Data_AidAndLevy[Dist],0),MATCH(B$2,[4]!Data_AidAndLevy[#Headers],0))</f>
        <v>Denver</v>
      </c>
      <c r="C87" s="13">
        <f>INDEX([4]!Data_AidAndLevy[#Data],MATCH($A87,[4]!Data_AidAndLevy[Dist],0),MATCH(C$2,[4]!Data_AidAndLevy[#Headers],0))</f>
        <v>24.5</v>
      </c>
      <c r="D87" s="14">
        <f>INDEX([4]!Data_AidAndLevy[#Data],MATCH($A87,[4]!Data_AidAndLevy[Dist],0),MATCH(D$2,[4]!Data_AidAndLevy[#Headers],0))</f>
        <v>199626</v>
      </c>
      <c r="E87" s="15">
        <f>ROUND(C87*33.17,0)</f>
        <v>813</v>
      </c>
      <c r="F87" s="14">
        <f>D87-E87</f>
        <v>198813</v>
      </c>
      <c r="H87" s="16"/>
    </row>
    <row r="88" spans="1:8" x14ac:dyDescent="0.25">
      <c r="A88" s="12" t="str">
        <f>[4]Data_AidAndLevy!C86</f>
        <v>1737</v>
      </c>
      <c r="B88" s="12" t="str">
        <f>INDEX([4]!Data_AidAndLevy[#Data],MATCH($A88,[4]!Data_AidAndLevy[Dist],0),MATCH(B$2,[4]!Data_AidAndLevy[#Headers],0))</f>
        <v>Des Moines</v>
      </c>
      <c r="C88" s="13">
        <f>INDEX([4]!Data_AidAndLevy[#Data],MATCH($A88,[4]!Data_AidAndLevy[Dist],0),MATCH(C$2,[4]!Data_AidAndLevy[#Headers],0))</f>
        <v>641</v>
      </c>
      <c r="D88" s="14">
        <f>INDEX([4]!Data_AidAndLevy[#Data],MATCH($A88,[4]!Data_AidAndLevy[Dist],0),MATCH(D$2,[4]!Data_AidAndLevy[#Headers],0))</f>
        <v>5222868</v>
      </c>
      <c r="E88" s="15">
        <f>ROUND(C88*33.17,0)</f>
        <v>21262</v>
      </c>
      <c r="F88" s="14">
        <f>D88-E88</f>
        <v>5201606</v>
      </c>
      <c r="H88" s="16"/>
    </row>
    <row r="89" spans="1:8" x14ac:dyDescent="0.25">
      <c r="A89" s="12" t="str">
        <f>[4]Data_AidAndLevy!C87</f>
        <v>1782</v>
      </c>
      <c r="B89" s="12" t="str">
        <f>INDEX([4]!Data_AidAndLevy[#Data],MATCH($A89,[4]!Data_AidAndLevy[Dist],0),MATCH(B$2,[4]!Data_AidAndLevy[#Headers],0))</f>
        <v>Diagonal</v>
      </c>
      <c r="C89" s="13">
        <f>INDEX([4]!Data_AidAndLevy[#Data],MATCH($A89,[4]!Data_AidAndLevy[Dist],0),MATCH(C$2,[4]!Data_AidAndLevy[#Headers],0))</f>
        <v>3.5</v>
      </c>
      <c r="D89" s="14">
        <f>INDEX([4]!Data_AidAndLevy[#Data],MATCH($A89,[4]!Data_AidAndLevy[Dist],0),MATCH(D$2,[4]!Data_AidAndLevy[#Headers],0))</f>
        <v>28518</v>
      </c>
      <c r="E89" s="15">
        <f>ROUND(C89*33.17,0)</f>
        <v>116</v>
      </c>
      <c r="F89" s="14">
        <f>D89-E89</f>
        <v>28402</v>
      </c>
      <c r="H89" s="16"/>
    </row>
    <row r="90" spans="1:8" x14ac:dyDescent="0.25">
      <c r="A90" s="12" t="str">
        <f>[4]Data_AidAndLevy!C88</f>
        <v>1791</v>
      </c>
      <c r="B90" s="12" t="str">
        <f>INDEX([4]!Data_AidAndLevy[#Data],MATCH($A90,[4]!Data_AidAndLevy[Dist],0),MATCH(B$2,[4]!Data_AidAndLevy[#Headers],0))</f>
        <v>Dike-New Hartford</v>
      </c>
      <c r="C90" s="13">
        <f>INDEX([4]!Data_AidAndLevy[#Data],MATCH($A90,[4]!Data_AidAndLevy[Dist],0),MATCH(C$2,[4]!Data_AidAndLevy[#Headers],0))</f>
        <v>22.5</v>
      </c>
      <c r="D90" s="14">
        <f>INDEX([4]!Data_AidAndLevy[#Data],MATCH($A90,[4]!Data_AidAndLevy[Dist],0),MATCH(D$2,[4]!Data_AidAndLevy[#Headers],0))</f>
        <v>183330</v>
      </c>
      <c r="E90" s="15">
        <f>ROUND(C90*33.17,0)</f>
        <v>746</v>
      </c>
      <c r="F90" s="14">
        <f>D90-E90</f>
        <v>182584</v>
      </c>
      <c r="H90" s="16"/>
    </row>
    <row r="91" spans="1:8" x14ac:dyDescent="0.25">
      <c r="A91" s="12" t="str">
        <f>[4]Data_AidAndLevy!C89</f>
        <v>1863</v>
      </c>
      <c r="B91" s="12" t="str">
        <f>INDEX([4]!Data_AidAndLevy[#Data],MATCH($A91,[4]!Data_AidAndLevy[Dist],0),MATCH(B$2,[4]!Data_AidAndLevy[#Headers],0))</f>
        <v>Dubuque</v>
      </c>
      <c r="C91" s="13">
        <f>INDEX([4]!Data_AidAndLevy[#Data],MATCH($A91,[4]!Data_AidAndLevy[Dist],0),MATCH(C$2,[4]!Data_AidAndLevy[#Headers],0))</f>
        <v>307.5</v>
      </c>
      <c r="D91" s="14">
        <f>INDEX([4]!Data_AidAndLevy[#Data],MATCH($A91,[4]!Data_AidAndLevy[Dist],0),MATCH(D$2,[4]!Data_AidAndLevy[#Headers],0))</f>
        <v>2505510</v>
      </c>
      <c r="E91" s="15">
        <f>ROUND(C91*33.17,0)</f>
        <v>10200</v>
      </c>
      <c r="F91" s="14">
        <f>D91-E91</f>
        <v>2495310</v>
      </c>
      <c r="H91" s="16"/>
    </row>
    <row r="92" spans="1:8" x14ac:dyDescent="0.25">
      <c r="A92" s="12" t="str">
        <f>[4]Data_AidAndLevy!C90</f>
        <v>1908</v>
      </c>
      <c r="B92" s="12" t="str">
        <f>INDEX([4]!Data_AidAndLevy[#Data],MATCH($A92,[4]!Data_AidAndLevy[Dist],0),MATCH(B$2,[4]!Data_AidAndLevy[#Headers],0))</f>
        <v>Dunkerton</v>
      </c>
      <c r="C92" s="13">
        <f>INDEX([4]!Data_AidAndLevy[#Data],MATCH($A92,[4]!Data_AidAndLevy[Dist],0),MATCH(C$2,[4]!Data_AidAndLevy[#Headers],0))</f>
        <v>9.5</v>
      </c>
      <c r="D92" s="14">
        <f>INDEX([4]!Data_AidAndLevy[#Data],MATCH($A92,[4]!Data_AidAndLevy[Dist],0),MATCH(D$2,[4]!Data_AidAndLevy[#Headers],0))</f>
        <v>77406</v>
      </c>
      <c r="E92" s="15">
        <f>ROUND(C92*33.17,0)</f>
        <v>315</v>
      </c>
      <c r="F92" s="14">
        <f>D92-E92</f>
        <v>77091</v>
      </c>
      <c r="H92" s="16"/>
    </row>
    <row r="93" spans="1:8" x14ac:dyDescent="0.25">
      <c r="A93" s="12" t="str">
        <f>[4]Data_AidAndLevy!C91</f>
        <v>1926</v>
      </c>
      <c r="B93" s="12" t="str">
        <f>INDEX([4]!Data_AidAndLevy[#Data],MATCH($A93,[4]!Data_AidAndLevy[Dist],0),MATCH(B$2,[4]!Data_AidAndLevy[#Headers],0))</f>
        <v>Durant</v>
      </c>
      <c r="C93" s="13">
        <f>INDEX([4]!Data_AidAndLevy[#Data],MATCH($A93,[4]!Data_AidAndLevy[Dist],0),MATCH(C$2,[4]!Data_AidAndLevy[#Headers],0))</f>
        <v>13</v>
      </c>
      <c r="D93" s="14">
        <f>INDEX([4]!Data_AidAndLevy[#Data],MATCH($A93,[4]!Data_AidAndLevy[Dist],0),MATCH(D$2,[4]!Data_AidAndLevy[#Headers],0))</f>
        <v>105924</v>
      </c>
      <c r="E93" s="15">
        <f>ROUND(C93*33.17,0)</f>
        <v>431</v>
      </c>
      <c r="F93" s="14">
        <f>D93-E93</f>
        <v>105493</v>
      </c>
      <c r="H93" s="16"/>
    </row>
    <row r="94" spans="1:8" x14ac:dyDescent="0.25">
      <c r="A94" s="12" t="str">
        <f>[4]Data_AidAndLevy!C92</f>
        <v>1944</v>
      </c>
      <c r="B94" s="12" t="str">
        <f>INDEX([4]!Data_AidAndLevy[#Data],MATCH($A94,[4]!Data_AidAndLevy[Dist],0),MATCH(B$2,[4]!Data_AidAndLevy[#Headers],0))</f>
        <v>Eagle Grove</v>
      </c>
      <c r="C94" s="13">
        <f>INDEX([4]!Data_AidAndLevy[#Data],MATCH($A94,[4]!Data_AidAndLevy[Dist],0),MATCH(C$2,[4]!Data_AidAndLevy[#Headers],0))</f>
        <v>21.5</v>
      </c>
      <c r="D94" s="14">
        <f>INDEX([4]!Data_AidAndLevy[#Data],MATCH($A94,[4]!Data_AidAndLevy[Dist],0),MATCH(D$2,[4]!Data_AidAndLevy[#Headers],0))</f>
        <v>175182</v>
      </c>
      <c r="E94" s="15">
        <f>ROUND(C94*33.17,0)</f>
        <v>713</v>
      </c>
      <c r="F94" s="14">
        <f>D94-E94</f>
        <v>174469</v>
      </c>
      <c r="H94" s="16"/>
    </row>
    <row r="95" spans="1:8" x14ac:dyDescent="0.25">
      <c r="A95" s="12" t="str">
        <f>[4]Data_AidAndLevy!C93</f>
        <v>1953</v>
      </c>
      <c r="B95" s="12" t="str">
        <f>INDEX([4]!Data_AidAndLevy[#Data],MATCH($A95,[4]!Data_AidAndLevy[Dist],0),MATCH(B$2,[4]!Data_AidAndLevy[#Headers],0))</f>
        <v>Earlham</v>
      </c>
      <c r="C95" s="13">
        <f>INDEX([4]!Data_AidAndLevy[#Data],MATCH($A95,[4]!Data_AidAndLevy[Dist],0),MATCH(C$2,[4]!Data_AidAndLevy[#Headers],0))</f>
        <v>16</v>
      </c>
      <c r="D95" s="14">
        <f>INDEX([4]!Data_AidAndLevy[#Data],MATCH($A95,[4]!Data_AidAndLevy[Dist],0),MATCH(D$2,[4]!Data_AidAndLevy[#Headers],0))</f>
        <v>130368</v>
      </c>
      <c r="E95" s="15">
        <f>ROUND(C95*33.17,0)</f>
        <v>531</v>
      </c>
      <c r="F95" s="14">
        <f>D95-E95</f>
        <v>129837</v>
      </c>
      <c r="H95" s="16"/>
    </row>
    <row r="96" spans="1:8" x14ac:dyDescent="0.25">
      <c r="A96" s="12" t="str">
        <f>[4]Data_AidAndLevy!C94</f>
        <v>1963</v>
      </c>
      <c r="B96" s="12" t="str">
        <f>INDEX([4]!Data_AidAndLevy[#Data],MATCH($A96,[4]!Data_AidAndLevy[Dist],0),MATCH(B$2,[4]!Data_AidAndLevy[#Headers],0))</f>
        <v>East Buchanan</v>
      </c>
      <c r="C96" s="13">
        <f>INDEX([4]!Data_AidAndLevy[#Data],MATCH($A96,[4]!Data_AidAndLevy[Dist],0),MATCH(C$2,[4]!Data_AidAndLevy[#Headers],0))</f>
        <v>14.5</v>
      </c>
      <c r="D96" s="14">
        <f>INDEX([4]!Data_AidAndLevy[#Data],MATCH($A96,[4]!Data_AidAndLevy[Dist],0),MATCH(D$2,[4]!Data_AidAndLevy[#Headers],0))</f>
        <v>118146</v>
      </c>
      <c r="E96" s="15">
        <f>ROUND(C96*33.17,0)</f>
        <v>481</v>
      </c>
      <c r="F96" s="14">
        <f>D96-E96</f>
        <v>117665</v>
      </c>
      <c r="H96" s="16"/>
    </row>
    <row r="97" spans="1:8" x14ac:dyDescent="0.25">
      <c r="A97" s="12" t="str">
        <f>[4]Data_AidAndLevy!C95</f>
        <v>3582</v>
      </c>
      <c r="B97" s="12" t="str">
        <f>INDEX([4]!Data_AidAndLevy[#Data],MATCH($A97,[4]!Data_AidAndLevy[Dist],0),MATCH(B$2,[4]!Data_AidAndLevy[#Headers],0))</f>
        <v>East Marshall</v>
      </c>
      <c r="C97" s="13">
        <f>INDEX([4]!Data_AidAndLevy[#Data],MATCH($A97,[4]!Data_AidAndLevy[Dist],0),MATCH(C$2,[4]!Data_AidAndLevy[#Headers],0))</f>
        <v>12</v>
      </c>
      <c r="D97" s="14">
        <f>INDEX([4]!Data_AidAndLevy[#Data],MATCH($A97,[4]!Data_AidAndLevy[Dist],0),MATCH(D$2,[4]!Data_AidAndLevy[#Headers],0))</f>
        <v>97776</v>
      </c>
      <c r="E97" s="15">
        <f>ROUND(C97*33.17,0)</f>
        <v>398</v>
      </c>
      <c r="F97" s="14">
        <f>D97-E97</f>
        <v>97378</v>
      </c>
      <c r="H97" s="16"/>
    </row>
    <row r="98" spans="1:8" x14ac:dyDescent="0.25">
      <c r="A98" s="12" t="str">
        <f>[4]Data_AidAndLevy!C96</f>
        <v>3978</v>
      </c>
      <c r="B98" s="12" t="str">
        <f>INDEX([4]!Data_AidAndLevy[#Data],MATCH($A98,[4]!Data_AidAndLevy[Dist],0),MATCH(B$2,[4]!Data_AidAndLevy[#Headers],0))</f>
        <v>East Mills</v>
      </c>
      <c r="C98" s="13">
        <f>INDEX([4]!Data_AidAndLevy[#Data],MATCH($A98,[4]!Data_AidAndLevy[Dist],0),MATCH(C$2,[4]!Data_AidAndLevy[#Headers],0))</f>
        <v>10</v>
      </c>
      <c r="D98" s="14">
        <f>INDEX([4]!Data_AidAndLevy[#Data],MATCH($A98,[4]!Data_AidAndLevy[Dist],0),MATCH(D$2,[4]!Data_AidAndLevy[#Headers],0))</f>
        <v>77486</v>
      </c>
      <c r="E98" s="15">
        <f>ROUND(C98*33.17,0)</f>
        <v>332</v>
      </c>
      <c r="F98" s="14">
        <f>D98-E98</f>
        <v>77154</v>
      </c>
      <c r="H98" s="16"/>
    </row>
    <row r="99" spans="1:8" x14ac:dyDescent="0.25">
      <c r="A99" s="12" t="str">
        <f>[4]Data_AidAndLevy!C97</f>
        <v>6741</v>
      </c>
      <c r="B99" s="12" t="str">
        <f>INDEX([4]!Data_AidAndLevy[#Data],MATCH($A99,[4]!Data_AidAndLevy[Dist],0),MATCH(B$2,[4]!Data_AidAndLevy[#Headers],0))</f>
        <v>East Sac County</v>
      </c>
      <c r="C99" s="13">
        <f>INDEX([4]!Data_AidAndLevy[#Data],MATCH($A99,[4]!Data_AidAndLevy[Dist],0),MATCH(C$2,[4]!Data_AidAndLevy[#Headers],0))</f>
        <v>26</v>
      </c>
      <c r="D99" s="14">
        <f>INDEX([4]!Data_AidAndLevy[#Data],MATCH($A99,[4]!Data_AidAndLevy[Dist],0),MATCH(D$2,[4]!Data_AidAndLevy[#Headers],0))</f>
        <v>211848</v>
      </c>
      <c r="E99" s="15">
        <f>ROUND(C99*33.17,0)</f>
        <v>862</v>
      </c>
      <c r="F99" s="14">
        <f>D99-E99</f>
        <v>210986</v>
      </c>
      <c r="H99" s="16"/>
    </row>
    <row r="100" spans="1:8" x14ac:dyDescent="0.25">
      <c r="A100" s="12" t="str">
        <f>[4]Data_AidAndLevy!C98</f>
        <v>1970</v>
      </c>
      <c r="B100" s="12" t="str">
        <f>INDEX([4]!Data_AidAndLevy[#Data],MATCH($A100,[4]!Data_AidAndLevy[Dist],0),MATCH(B$2,[4]!Data_AidAndLevy[#Headers],0))</f>
        <v>East Union</v>
      </c>
      <c r="C100" s="13">
        <f>INDEX([4]!Data_AidAndLevy[#Data],MATCH($A100,[4]!Data_AidAndLevy[Dist],0),MATCH(C$2,[4]!Data_AidAndLevy[#Headers],0))</f>
        <v>8.5</v>
      </c>
      <c r="D100" s="14">
        <f>INDEX([4]!Data_AidAndLevy[#Data],MATCH($A100,[4]!Data_AidAndLevy[Dist],0),MATCH(D$2,[4]!Data_AidAndLevy[#Headers],0))</f>
        <v>69258</v>
      </c>
      <c r="E100" s="15">
        <f>ROUND(C100*33.17,0)</f>
        <v>282</v>
      </c>
      <c r="F100" s="14">
        <f>D100-E100</f>
        <v>68976</v>
      </c>
      <c r="H100" s="16"/>
    </row>
    <row r="101" spans="1:8" x14ac:dyDescent="0.25">
      <c r="A101" s="12" t="str">
        <f>[4]Data_AidAndLevy!C99</f>
        <v>1972</v>
      </c>
      <c r="B101" s="12" t="str">
        <f>INDEX([4]!Data_AidAndLevy[#Data],MATCH($A101,[4]!Data_AidAndLevy[Dist],0),MATCH(B$2,[4]!Data_AidAndLevy[#Headers],0))</f>
        <v>Eastern Allamakee</v>
      </c>
      <c r="C101" s="13">
        <f>INDEX([4]!Data_AidAndLevy[#Data],MATCH($A101,[4]!Data_AidAndLevy[Dist],0),MATCH(C$2,[4]!Data_AidAndLevy[#Headers],0))</f>
        <v>11</v>
      </c>
      <c r="D101" s="14">
        <f>INDEX([4]!Data_AidAndLevy[#Data],MATCH($A101,[4]!Data_AidAndLevy[Dist],0),MATCH(D$2,[4]!Data_AidAndLevy[#Headers],0))</f>
        <v>89628</v>
      </c>
      <c r="E101" s="15">
        <f>ROUND(C101*33.17,0)</f>
        <v>365</v>
      </c>
      <c r="F101" s="14">
        <f>D101-E101</f>
        <v>89263</v>
      </c>
      <c r="H101" s="16"/>
    </row>
    <row r="102" spans="1:8" x14ac:dyDescent="0.25">
      <c r="A102" s="12" t="str">
        <f>[4]Data_AidAndLevy!C100</f>
        <v>1965</v>
      </c>
      <c r="B102" s="12" t="str">
        <f>INDEX([4]!Data_AidAndLevy[#Data],MATCH($A102,[4]!Data_AidAndLevy[Dist],0),MATCH(B$2,[4]!Data_AidAndLevy[#Headers],0))</f>
        <v>Easton Valley</v>
      </c>
      <c r="C102" s="13">
        <f>INDEX([4]!Data_AidAndLevy[#Data],MATCH($A102,[4]!Data_AidAndLevy[Dist],0),MATCH(C$2,[4]!Data_AidAndLevy[#Headers],0))</f>
        <v>12.5</v>
      </c>
      <c r="D102" s="14">
        <f>INDEX([4]!Data_AidAndLevy[#Data],MATCH($A102,[4]!Data_AidAndLevy[Dist],0),MATCH(D$2,[4]!Data_AidAndLevy[#Headers],0))</f>
        <v>101850</v>
      </c>
      <c r="E102" s="15">
        <f>ROUND(C102*33.17,0)</f>
        <v>415</v>
      </c>
      <c r="F102" s="14">
        <f>D102-E102</f>
        <v>101435</v>
      </c>
      <c r="H102" s="16"/>
    </row>
    <row r="103" spans="1:8" x14ac:dyDescent="0.25">
      <c r="A103" s="12" t="str">
        <f>[4]Data_AidAndLevy!C101</f>
        <v>0657</v>
      </c>
      <c r="B103" s="12" t="str">
        <f>INDEX([4]!Data_AidAndLevy[#Data],MATCH($A103,[4]!Data_AidAndLevy[Dist],0),MATCH(B$2,[4]!Data_AidAndLevy[#Headers],0))</f>
        <v>Eddyville-Blakesburg-Fremont</v>
      </c>
      <c r="C103" s="13">
        <f>INDEX([4]!Data_AidAndLevy[#Data],MATCH($A103,[4]!Data_AidAndLevy[Dist],0),MATCH(C$2,[4]!Data_AidAndLevy[#Headers],0))</f>
        <v>17.5</v>
      </c>
      <c r="D103" s="14">
        <f>INDEX([4]!Data_AidAndLevy[#Data],MATCH($A103,[4]!Data_AidAndLevy[Dist],0),MATCH(D$2,[4]!Data_AidAndLevy[#Headers],0))</f>
        <v>142590</v>
      </c>
      <c r="E103" s="15">
        <f>ROUND(C103*33.17,0)</f>
        <v>580</v>
      </c>
      <c r="F103" s="14">
        <f>D103-E103</f>
        <v>142010</v>
      </c>
      <c r="H103" s="16"/>
    </row>
    <row r="104" spans="1:8" x14ac:dyDescent="0.25">
      <c r="A104" s="12" t="str">
        <f>[4]Data_AidAndLevy!C102</f>
        <v>1989</v>
      </c>
      <c r="B104" s="12" t="str">
        <f>INDEX([4]!Data_AidAndLevy[#Data],MATCH($A104,[4]!Data_AidAndLevy[Dist],0),MATCH(B$2,[4]!Data_AidAndLevy[#Headers],0))</f>
        <v>Edgewood-Colesburg</v>
      </c>
      <c r="C104" s="13">
        <f>INDEX([4]!Data_AidAndLevy[#Data],MATCH($A104,[4]!Data_AidAndLevy[Dist],0),MATCH(C$2,[4]!Data_AidAndLevy[#Headers],0))</f>
        <v>14.5</v>
      </c>
      <c r="D104" s="14">
        <f>INDEX([4]!Data_AidAndLevy[#Data],MATCH($A104,[4]!Data_AidAndLevy[Dist],0),MATCH(D$2,[4]!Data_AidAndLevy[#Headers],0))</f>
        <v>118146</v>
      </c>
      <c r="E104" s="15">
        <f>ROUND(C104*33.17,0)</f>
        <v>481</v>
      </c>
      <c r="F104" s="14">
        <f>D104-E104</f>
        <v>117665</v>
      </c>
      <c r="H104" s="16"/>
    </row>
    <row r="105" spans="1:8" x14ac:dyDescent="0.25">
      <c r="A105" s="12" t="str">
        <f>[4]Data_AidAndLevy!C103</f>
        <v>2007</v>
      </c>
      <c r="B105" s="12" t="str">
        <f>INDEX([4]!Data_AidAndLevy[#Data],MATCH($A105,[4]!Data_AidAndLevy[Dist],0),MATCH(B$2,[4]!Data_AidAndLevy[#Headers],0))</f>
        <v>Eldora-New Providence</v>
      </c>
      <c r="C105" s="13">
        <f>INDEX([4]!Data_AidAndLevy[#Data],MATCH($A105,[4]!Data_AidAndLevy[Dist],0),MATCH(C$2,[4]!Data_AidAndLevy[#Headers],0))</f>
        <v>12.5</v>
      </c>
      <c r="D105" s="14">
        <f>INDEX([4]!Data_AidAndLevy[#Data],MATCH($A105,[4]!Data_AidAndLevy[Dist],0),MATCH(D$2,[4]!Data_AidAndLevy[#Headers],0))</f>
        <v>101850</v>
      </c>
      <c r="E105" s="15">
        <f>ROUND(C105*33.17,0)</f>
        <v>415</v>
      </c>
      <c r="F105" s="14">
        <f>D105-E105</f>
        <v>101435</v>
      </c>
      <c r="H105" s="16"/>
    </row>
    <row r="106" spans="1:8" x14ac:dyDescent="0.25">
      <c r="A106" s="12" t="str">
        <f>[4]Data_AidAndLevy!C104</f>
        <v>2088</v>
      </c>
      <c r="B106" s="12" t="str">
        <f>INDEX([4]!Data_AidAndLevy[#Data],MATCH($A106,[4]!Data_AidAndLevy[Dist],0),MATCH(B$2,[4]!Data_AidAndLevy[#Headers],0))</f>
        <v>Emmetsburg</v>
      </c>
      <c r="C106" s="13">
        <f>INDEX([4]!Data_AidAndLevy[#Data],MATCH($A106,[4]!Data_AidAndLevy[Dist],0),MATCH(C$2,[4]!Data_AidAndLevy[#Headers],0))</f>
        <v>25.5</v>
      </c>
      <c r="D106" s="14">
        <f>INDEX([4]!Data_AidAndLevy[#Data],MATCH($A106,[4]!Data_AidAndLevy[Dist],0),MATCH(D$2,[4]!Data_AidAndLevy[#Headers],0))</f>
        <v>207774</v>
      </c>
      <c r="E106" s="15">
        <f>ROUND(C106*33.17,0)</f>
        <v>846</v>
      </c>
      <c r="F106" s="14">
        <f>D106-E106</f>
        <v>206928</v>
      </c>
      <c r="H106" s="16"/>
    </row>
    <row r="107" spans="1:8" x14ac:dyDescent="0.25">
      <c r="A107" s="12" t="str">
        <f>[4]Data_AidAndLevy!C105</f>
        <v>2097</v>
      </c>
      <c r="B107" s="12" t="str">
        <f>INDEX([4]!Data_AidAndLevy[#Data],MATCH($A107,[4]!Data_AidAndLevy[Dist],0),MATCH(B$2,[4]!Data_AidAndLevy[#Headers],0))</f>
        <v>English Valleys</v>
      </c>
      <c r="C107" s="13">
        <f>INDEX([4]!Data_AidAndLevy[#Data],MATCH($A107,[4]!Data_AidAndLevy[Dist],0),MATCH(C$2,[4]!Data_AidAndLevy[#Headers],0))</f>
        <v>7.5</v>
      </c>
      <c r="D107" s="14">
        <f>INDEX([4]!Data_AidAndLevy[#Data],MATCH($A107,[4]!Data_AidAndLevy[Dist],0),MATCH(D$2,[4]!Data_AidAndLevy[#Headers],0))</f>
        <v>61110</v>
      </c>
      <c r="E107" s="15">
        <f>ROUND(C107*33.17,0)</f>
        <v>249</v>
      </c>
      <c r="F107" s="14">
        <f>D107-E107</f>
        <v>60861</v>
      </c>
      <c r="H107" s="16"/>
    </row>
    <row r="108" spans="1:8" x14ac:dyDescent="0.25">
      <c r="A108" s="12" t="str">
        <f>[4]Data_AidAndLevy!C106</f>
        <v>2113</v>
      </c>
      <c r="B108" s="12" t="str">
        <f>INDEX([4]!Data_AidAndLevy[#Data],MATCH($A108,[4]!Data_AidAndLevy[Dist],0),MATCH(B$2,[4]!Data_AidAndLevy[#Headers],0))</f>
        <v>Essex</v>
      </c>
      <c r="C108" s="13">
        <f>INDEX([4]!Data_AidAndLevy[#Data],MATCH($A108,[4]!Data_AidAndLevy[Dist],0),MATCH(C$2,[4]!Data_AidAndLevy[#Headers],0))</f>
        <v>4.5</v>
      </c>
      <c r="D108" s="14">
        <f>INDEX([4]!Data_AidAndLevy[#Data],MATCH($A108,[4]!Data_AidAndLevy[Dist],0),MATCH(D$2,[4]!Data_AidAndLevy[#Headers],0))</f>
        <v>36666</v>
      </c>
      <c r="E108" s="15">
        <f>ROUND(C108*33.17,0)</f>
        <v>149</v>
      </c>
      <c r="F108" s="14">
        <f>D108-E108</f>
        <v>36517</v>
      </c>
      <c r="H108" s="16"/>
    </row>
    <row r="109" spans="1:8" x14ac:dyDescent="0.25">
      <c r="A109" s="12" t="str">
        <f>[4]Data_AidAndLevy!C107</f>
        <v>2124</v>
      </c>
      <c r="B109" s="12" t="str">
        <f>INDEX([4]!Data_AidAndLevy[#Data],MATCH($A109,[4]!Data_AidAndLevy[Dist],0),MATCH(B$2,[4]!Data_AidAndLevy[#Headers],0))</f>
        <v>Estherville-Lincoln Central</v>
      </c>
      <c r="C109" s="13">
        <f>INDEX([4]!Data_AidAndLevy[#Data],MATCH($A109,[4]!Data_AidAndLevy[Dist],0),MATCH(C$2,[4]!Data_AidAndLevy[#Headers],0))</f>
        <v>28</v>
      </c>
      <c r="D109" s="14">
        <f>INDEX([4]!Data_AidAndLevy[#Data],MATCH($A109,[4]!Data_AidAndLevy[Dist],0),MATCH(D$2,[4]!Data_AidAndLevy[#Headers],0))</f>
        <v>228144</v>
      </c>
      <c r="E109" s="15">
        <f>ROUND(C109*33.17,0)</f>
        <v>929</v>
      </c>
      <c r="F109" s="14">
        <f>D109-E109</f>
        <v>227215</v>
      </c>
      <c r="H109" s="16"/>
    </row>
    <row r="110" spans="1:8" x14ac:dyDescent="0.25">
      <c r="A110" s="12" t="str">
        <f>[4]Data_AidAndLevy!C108</f>
        <v>2151</v>
      </c>
      <c r="B110" s="12" t="str">
        <f>INDEX([4]!Data_AidAndLevy[#Data],MATCH($A110,[4]!Data_AidAndLevy[Dist],0),MATCH(B$2,[4]!Data_AidAndLevy[#Headers],0))</f>
        <v>Exira-Elk Horn-Kimballton</v>
      </c>
      <c r="C110" s="13">
        <f>INDEX([4]!Data_AidAndLevy[#Data],MATCH($A110,[4]!Data_AidAndLevy[Dist],0),MATCH(C$2,[4]!Data_AidAndLevy[#Headers],0))</f>
        <v>7</v>
      </c>
      <c r="D110" s="14">
        <f>INDEX([4]!Data_AidAndLevy[#Data],MATCH($A110,[4]!Data_AidAndLevy[Dist],0),MATCH(D$2,[4]!Data_AidAndLevy[#Headers],0))</f>
        <v>57036</v>
      </c>
      <c r="E110" s="15">
        <f>ROUND(C110*33.17,0)</f>
        <v>232</v>
      </c>
      <c r="F110" s="14">
        <f>D110-E110</f>
        <v>56804</v>
      </c>
      <c r="H110" s="16"/>
    </row>
    <row r="111" spans="1:8" x14ac:dyDescent="0.25">
      <c r="A111" s="12" t="str">
        <f>[4]Data_AidAndLevy!C109</f>
        <v>2169</v>
      </c>
      <c r="B111" s="12" t="str">
        <f>INDEX([4]!Data_AidAndLevy[#Data],MATCH($A111,[4]!Data_AidAndLevy[Dist],0),MATCH(B$2,[4]!Data_AidAndLevy[#Headers],0))</f>
        <v>Fairfield</v>
      </c>
      <c r="C111" s="13">
        <f>INDEX([4]!Data_AidAndLevy[#Data],MATCH($A111,[4]!Data_AidAndLevy[Dist],0),MATCH(C$2,[4]!Data_AidAndLevy[#Headers],0))</f>
        <v>28.5</v>
      </c>
      <c r="D111" s="14">
        <f>INDEX([4]!Data_AidAndLevy[#Data],MATCH($A111,[4]!Data_AidAndLevy[Dist],0),MATCH(D$2,[4]!Data_AidAndLevy[#Headers],0))</f>
        <v>232218</v>
      </c>
      <c r="E111" s="15">
        <f>ROUND(C111*33.17,0)</f>
        <v>945</v>
      </c>
      <c r="F111" s="14">
        <f>D111-E111</f>
        <v>231273</v>
      </c>
      <c r="H111" s="16"/>
    </row>
    <row r="112" spans="1:8" x14ac:dyDescent="0.25">
      <c r="A112" s="12" t="str">
        <f>[4]Data_AidAndLevy!C110</f>
        <v>2295</v>
      </c>
      <c r="B112" s="12" t="str">
        <f>INDEX([4]!Data_AidAndLevy[#Data],MATCH($A112,[4]!Data_AidAndLevy[Dist],0),MATCH(B$2,[4]!Data_AidAndLevy[#Headers],0))</f>
        <v>Forest City</v>
      </c>
      <c r="C112" s="13">
        <f>INDEX([4]!Data_AidAndLevy[#Data],MATCH($A112,[4]!Data_AidAndLevy[Dist],0),MATCH(C$2,[4]!Data_AidAndLevy[#Headers],0))</f>
        <v>27.5</v>
      </c>
      <c r="D112" s="14">
        <f>INDEX([4]!Data_AidAndLevy[#Data],MATCH($A112,[4]!Data_AidAndLevy[Dist],0),MATCH(D$2,[4]!Data_AidAndLevy[#Headers],0))</f>
        <v>224070</v>
      </c>
      <c r="E112" s="15">
        <f>ROUND(C112*33.17,0)</f>
        <v>912</v>
      </c>
      <c r="F112" s="14">
        <f>D112-E112</f>
        <v>223158</v>
      </c>
      <c r="H112" s="16"/>
    </row>
    <row r="113" spans="1:8" x14ac:dyDescent="0.25">
      <c r="A113" s="12" t="str">
        <f>[4]Data_AidAndLevy!C111</f>
        <v>2313</v>
      </c>
      <c r="B113" s="12" t="str">
        <f>INDEX([4]!Data_AidAndLevy[#Data],MATCH($A113,[4]!Data_AidAndLevy[Dist],0),MATCH(B$2,[4]!Data_AidAndLevy[#Headers],0))</f>
        <v>Fort Dodge</v>
      </c>
      <c r="C113" s="13">
        <f>INDEX([4]!Data_AidAndLevy[#Data],MATCH($A113,[4]!Data_AidAndLevy[Dist],0),MATCH(C$2,[4]!Data_AidAndLevy[#Headers],0))</f>
        <v>116</v>
      </c>
      <c r="D113" s="14">
        <f>INDEX([4]!Data_AidAndLevy[#Data],MATCH($A113,[4]!Data_AidAndLevy[Dist],0),MATCH(D$2,[4]!Data_AidAndLevy[#Headers],0))</f>
        <v>945168</v>
      </c>
      <c r="E113" s="15">
        <f>ROUND(C113*33.17,0)</f>
        <v>3848</v>
      </c>
      <c r="F113" s="14">
        <f>D113-E113</f>
        <v>941320</v>
      </c>
      <c r="H113" s="16"/>
    </row>
    <row r="114" spans="1:8" x14ac:dyDescent="0.25">
      <c r="A114" s="12" t="str">
        <f>[4]Data_AidAndLevy!C112</f>
        <v>2322</v>
      </c>
      <c r="B114" s="12" t="str">
        <f>INDEX([4]!Data_AidAndLevy[#Data],MATCH($A114,[4]!Data_AidAndLevy[Dist],0),MATCH(B$2,[4]!Data_AidAndLevy[#Headers],0))</f>
        <v>Fort Madison</v>
      </c>
      <c r="C114" s="13">
        <f>INDEX([4]!Data_AidAndLevy[#Data],MATCH($A114,[4]!Data_AidAndLevy[Dist],0),MATCH(C$2,[4]!Data_AidAndLevy[#Headers],0))</f>
        <v>32.5</v>
      </c>
      <c r="D114" s="14">
        <f>INDEX([4]!Data_AidAndLevy[#Data],MATCH($A114,[4]!Data_AidAndLevy[Dist],0),MATCH(D$2,[4]!Data_AidAndLevy[#Headers],0))</f>
        <v>264810</v>
      </c>
      <c r="E114" s="15">
        <f>ROUND(C114*33.17,0)</f>
        <v>1078</v>
      </c>
      <c r="F114" s="14">
        <f>D114-E114</f>
        <v>263732</v>
      </c>
      <c r="H114" s="16"/>
    </row>
    <row r="115" spans="1:8" x14ac:dyDescent="0.25">
      <c r="A115" s="12" t="str">
        <f>[4]Data_AidAndLevy!C113</f>
        <v>2369</v>
      </c>
      <c r="B115" s="12" t="str">
        <f>INDEX([4]!Data_AidAndLevy[#Data],MATCH($A115,[4]!Data_AidAndLevy[Dist],0),MATCH(B$2,[4]!Data_AidAndLevy[#Headers],0))</f>
        <v>Fremont-Mills</v>
      </c>
      <c r="C115" s="13">
        <f>INDEX([4]!Data_AidAndLevy[#Data],MATCH($A115,[4]!Data_AidAndLevy[Dist],0),MATCH(C$2,[4]!Data_AidAndLevy[#Headers],0))</f>
        <v>10</v>
      </c>
      <c r="D115" s="14">
        <f>INDEX([4]!Data_AidAndLevy[#Data],MATCH($A115,[4]!Data_AidAndLevy[Dist],0),MATCH(D$2,[4]!Data_AidAndLevy[#Headers],0))</f>
        <v>81480</v>
      </c>
      <c r="E115" s="15">
        <f>ROUND(C115*33.17,0)</f>
        <v>332</v>
      </c>
      <c r="F115" s="14">
        <f>D115-E115</f>
        <v>81148</v>
      </c>
      <c r="H115" s="16"/>
    </row>
    <row r="116" spans="1:8" x14ac:dyDescent="0.25">
      <c r="A116" s="12" t="str">
        <f>[4]Data_AidAndLevy!C114</f>
        <v>2682</v>
      </c>
      <c r="B116" s="12" t="str">
        <f>INDEX([4]!Data_AidAndLevy[#Data],MATCH($A116,[4]!Data_AidAndLevy[Dist],0),MATCH(B$2,[4]!Data_AidAndLevy[#Headers],0))</f>
        <v>GMG</v>
      </c>
      <c r="C116" s="13">
        <f>INDEX([4]!Data_AidAndLevy[#Data],MATCH($A116,[4]!Data_AidAndLevy[Dist],0),MATCH(C$2,[4]!Data_AidAndLevy[#Headers],0))</f>
        <v>8</v>
      </c>
      <c r="D116" s="14">
        <f>INDEX([4]!Data_AidAndLevy[#Data],MATCH($A116,[4]!Data_AidAndLevy[Dist],0),MATCH(D$2,[4]!Data_AidAndLevy[#Headers],0))</f>
        <v>65184</v>
      </c>
      <c r="E116" s="15">
        <f>ROUND(C116*33.17,0)</f>
        <v>265</v>
      </c>
      <c r="F116" s="14">
        <f>D116-E116</f>
        <v>64919</v>
      </c>
      <c r="H116" s="16"/>
    </row>
    <row r="117" spans="1:8" x14ac:dyDescent="0.25">
      <c r="A117" s="12" t="str">
        <f>[4]Data_AidAndLevy!C115</f>
        <v>2376</v>
      </c>
      <c r="B117" s="12" t="str">
        <f>INDEX([4]!Data_AidAndLevy[#Data],MATCH($A117,[4]!Data_AidAndLevy[Dist],0),MATCH(B$2,[4]!Data_AidAndLevy[#Headers],0))</f>
        <v>Galva-Holstein</v>
      </c>
      <c r="C117" s="13">
        <f>INDEX([4]!Data_AidAndLevy[#Data],MATCH($A117,[4]!Data_AidAndLevy[Dist],0),MATCH(C$2,[4]!Data_AidAndLevy[#Headers],0))</f>
        <v>15</v>
      </c>
      <c r="D117" s="14">
        <f>INDEX([4]!Data_AidAndLevy[#Data],MATCH($A117,[4]!Data_AidAndLevy[Dist],0),MATCH(D$2,[4]!Data_AidAndLevy[#Headers],0))</f>
        <v>122220</v>
      </c>
      <c r="E117" s="15">
        <f>ROUND(C117*33.17,0)</f>
        <v>498</v>
      </c>
      <c r="F117" s="14">
        <f>D117-E117</f>
        <v>121722</v>
      </c>
      <c r="H117" s="16"/>
    </row>
    <row r="118" spans="1:8" x14ac:dyDescent="0.25">
      <c r="A118" s="12" t="str">
        <f>[4]Data_AidAndLevy!C116</f>
        <v>2403</v>
      </c>
      <c r="B118" s="12" t="str">
        <f>INDEX([4]!Data_AidAndLevy[#Data],MATCH($A118,[4]!Data_AidAndLevy[Dist],0),MATCH(B$2,[4]!Data_AidAndLevy[#Headers],0))</f>
        <v>Garner-Hayfield-Ventura</v>
      </c>
      <c r="C118" s="13">
        <f>INDEX([4]!Data_AidAndLevy[#Data],MATCH($A118,[4]!Data_AidAndLevy[Dist],0),MATCH(C$2,[4]!Data_AidAndLevy[#Headers],0))</f>
        <v>39.5</v>
      </c>
      <c r="D118" s="14">
        <f>INDEX([4]!Data_AidAndLevy[#Data],MATCH($A118,[4]!Data_AidAndLevy[Dist],0),MATCH(D$2,[4]!Data_AidAndLevy[#Headers],0))</f>
        <v>317933</v>
      </c>
      <c r="E118" s="15">
        <f>ROUND(C118*33.17,0)</f>
        <v>1310</v>
      </c>
      <c r="F118" s="14">
        <f>D118-E118</f>
        <v>316623</v>
      </c>
      <c r="H118" s="16"/>
    </row>
    <row r="119" spans="1:8" x14ac:dyDescent="0.25">
      <c r="A119" s="12" t="str">
        <f>[4]Data_AidAndLevy!C117</f>
        <v>2457</v>
      </c>
      <c r="B119" s="12" t="str">
        <f>INDEX([4]!Data_AidAndLevy[#Data],MATCH($A119,[4]!Data_AidAndLevy[Dist],0),MATCH(B$2,[4]!Data_AidAndLevy[#Headers],0))</f>
        <v>George-Little Rock</v>
      </c>
      <c r="C119" s="13">
        <f>INDEX([4]!Data_AidAndLevy[#Data],MATCH($A119,[4]!Data_AidAndLevy[Dist],0),MATCH(C$2,[4]!Data_AidAndLevy[#Headers],0))</f>
        <v>12</v>
      </c>
      <c r="D119" s="14">
        <f>INDEX([4]!Data_AidAndLevy[#Data],MATCH($A119,[4]!Data_AidAndLevy[Dist],0),MATCH(D$2,[4]!Data_AidAndLevy[#Headers],0))</f>
        <v>97776</v>
      </c>
      <c r="E119" s="15">
        <f>ROUND(C119*33.17,0)</f>
        <v>398</v>
      </c>
      <c r="F119" s="14">
        <f>D119-E119</f>
        <v>97378</v>
      </c>
      <c r="H119" s="16"/>
    </row>
    <row r="120" spans="1:8" x14ac:dyDescent="0.25">
      <c r="A120" s="12" t="str">
        <f>[4]Data_AidAndLevy!C118</f>
        <v>2466</v>
      </c>
      <c r="B120" s="12" t="str">
        <f>INDEX([4]!Data_AidAndLevy[#Data],MATCH($A120,[4]!Data_AidAndLevy[Dist],0),MATCH(B$2,[4]!Data_AidAndLevy[#Headers],0))</f>
        <v>Gilbert</v>
      </c>
      <c r="C120" s="13">
        <f>INDEX([4]!Data_AidAndLevy[#Data],MATCH($A120,[4]!Data_AidAndLevy[Dist],0),MATCH(C$2,[4]!Data_AidAndLevy[#Headers],0))</f>
        <v>34.5</v>
      </c>
      <c r="D120" s="14">
        <f>INDEX([4]!Data_AidAndLevy[#Data],MATCH($A120,[4]!Data_AidAndLevy[Dist],0),MATCH(D$2,[4]!Data_AidAndLevy[#Headers],0))</f>
        <v>281106</v>
      </c>
      <c r="E120" s="15">
        <f>ROUND(C120*33.17,0)</f>
        <v>1144</v>
      </c>
      <c r="F120" s="14">
        <f>D120-E120</f>
        <v>279962</v>
      </c>
      <c r="H120" s="16"/>
    </row>
    <row r="121" spans="1:8" x14ac:dyDescent="0.25">
      <c r="A121" s="12" t="str">
        <f>[4]Data_AidAndLevy!C119</f>
        <v>2493</v>
      </c>
      <c r="B121" s="12" t="str">
        <f>INDEX([4]!Data_AidAndLevy[#Data],MATCH($A121,[4]!Data_AidAndLevy[Dist],0),MATCH(B$2,[4]!Data_AidAndLevy[#Headers],0))</f>
        <v>Gilmore City-Bradgate</v>
      </c>
      <c r="C121" s="13">
        <f>INDEX([4]!Data_AidAndLevy[#Data],MATCH($A121,[4]!Data_AidAndLevy[Dist],0),MATCH(C$2,[4]!Data_AidAndLevy[#Headers],0))</f>
        <v>9.5</v>
      </c>
      <c r="D121" s="14">
        <f>INDEX([4]!Data_AidAndLevy[#Data],MATCH($A121,[4]!Data_AidAndLevy[Dist],0),MATCH(D$2,[4]!Data_AidAndLevy[#Headers],0))</f>
        <v>77406</v>
      </c>
      <c r="E121" s="15">
        <f>ROUND(C121*33.17,0)</f>
        <v>315</v>
      </c>
      <c r="F121" s="14">
        <f>D121-E121</f>
        <v>77091</v>
      </c>
      <c r="H121" s="16"/>
    </row>
    <row r="122" spans="1:8" x14ac:dyDescent="0.25">
      <c r="A122" s="12" t="str">
        <f>[4]Data_AidAndLevy!C120</f>
        <v>2502</v>
      </c>
      <c r="B122" s="12" t="str">
        <f>INDEX([4]!Data_AidAndLevy[#Data],MATCH($A122,[4]!Data_AidAndLevy[Dist],0),MATCH(B$2,[4]!Data_AidAndLevy[#Headers],0))</f>
        <v>Gladbrook-Reinbeck</v>
      </c>
      <c r="C122" s="13">
        <f>INDEX([4]!Data_AidAndLevy[#Data],MATCH($A122,[4]!Data_AidAndLevy[Dist],0),MATCH(C$2,[4]!Data_AidAndLevy[#Headers],0))</f>
        <v>16.5</v>
      </c>
      <c r="D122" s="14">
        <f>INDEX([4]!Data_AidAndLevy[#Data],MATCH($A122,[4]!Data_AidAndLevy[Dist],0),MATCH(D$2,[4]!Data_AidAndLevy[#Headers],0))</f>
        <v>134442</v>
      </c>
      <c r="E122" s="15">
        <f>ROUND(C122*33.17,0)</f>
        <v>547</v>
      </c>
      <c r="F122" s="14">
        <f>D122-E122</f>
        <v>133895</v>
      </c>
      <c r="H122" s="16"/>
    </row>
    <row r="123" spans="1:8" x14ac:dyDescent="0.25">
      <c r="A123" s="12" t="str">
        <f>[4]Data_AidAndLevy!C121</f>
        <v>2511</v>
      </c>
      <c r="B123" s="12" t="str">
        <f>INDEX([4]!Data_AidAndLevy[#Data],MATCH($A123,[4]!Data_AidAndLevy[Dist],0),MATCH(B$2,[4]!Data_AidAndLevy[#Headers],0))</f>
        <v>Glenwood</v>
      </c>
      <c r="C123" s="13">
        <f>INDEX([4]!Data_AidAndLevy[#Data],MATCH($A123,[4]!Data_AidAndLevy[Dist],0),MATCH(C$2,[4]!Data_AidAndLevy[#Headers],0))</f>
        <v>22</v>
      </c>
      <c r="D123" s="14">
        <f>INDEX([4]!Data_AidAndLevy[#Data],MATCH($A123,[4]!Data_AidAndLevy[Dist],0),MATCH(D$2,[4]!Data_AidAndLevy[#Headers],0))</f>
        <v>179256</v>
      </c>
      <c r="E123" s="15">
        <f>ROUND(C123*33.17,0)</f>
        <v>730</v>
      </c>
      <c r="F123" s="14">
        <f>D123-E123</f>
        <v>178526</v>
      </c>
      <c r="H123" s="16"/>
    </row>
    <row r="124" spans="1:8" x14ac:dyDescent="0.25">
      <c r="A124" s="12" t="str">
        <f>[4]Data_AidAndLevy!C122</f>
        <v>2520</v>
      </c>
      <c r="B124" s="12" t="str">
        <f>INDEX([4]!Data_AidAndLevy[#Data],MATCH($A124,[4]!Data_AidAndLevy[Dist],0),MATCH(B$2,[4]!Data_AidAndLevy[#Headers],0))</f>
        <v>Glidden-Ralston</v>
      </c>
      <c r="C124" s="13">
        <f>INDEX([4]!Data_AidAndLevy[#Data],MATCH($A124,[4]!Data_AidAndLevy[Dist],0),MATCH(C$2,[4]!Data_AidAndLevy[#Headers],0))</f>
        <v>8.5</v>
      </c>
      <c r="D124" s="14">
        <f>INDEX([4]!Data_AidAndLevy[#Data],MATCH($A124,[4]!Data_AidAndLevy[Dist],0),MATCH(D$2,[4]!Data_AidAndLevy[#Headers],0))</f>
        <v>65264</v>
      </c>
      <c r="E124" s="15">
        <f>ROUND(C124*33.17,0)</f>
        <v>282</v>
      </c>
      <c r="F124" s="14">
        <f>D124-E124</f>
        <v>64982</v>
      </c>
      <c r="H124" s="16"/>
    </row>
    <row r="125" spans="1:8" x14ac:dyDescent="0.25">
      <c r="A125" s="12" t="str">
        <f>[4]Data_AidAndLevy!C123</f>
        <v>2556</v>
      </c>
      <c r="B125" s="12" t="str">
        <f>INDEX([4]!Data_AidAndLevy[#Data],MATCH($A125,[4]!Data_AidAndLevy[Dist],0),MATCH(B$2,[4]!Data_AidAndLevy[#Headers],0))</f>
        <v>Graettinger-Terril</v>
      </c>
      <c r="C125" s="13">
        <f>INDEX([4]!Data_AidAndLevy[#Data],MATCH($A125,[4]!Data_AidAndLevy[Dist],0),MATCH(C$2,[4]!Data_AidAndLevy[#Headers],0))</f>
        <v>11</v>
      </c>
      <c r="D125" s="14">
        <f>INDEX([4]!Data_AidAndLevy[#Data],MATCH($A125,[4]!Data_AidAndLevy[Dist],0),MATCH(D$2,[4]!Data_AidAndLevy[#Headers],0))</f>
        <v>89628</v>
      </c>
      <c r="E125" s="15">
        <f>ROUND(C125*33.17,0)</f>
        <v>365</v>
      </c>
      <c r="F125" s="14">
        <f>D125-E125</f>
        <v>89263</v>
      </c>
      <c r="H125" s="16"/>
    </row>
    <row r="126" spans="1:8" x14ac:dyDescent="0.25">
      <c r="A126" s="12" t="str">
        <f>[4]Data_AidAndLevy!C124</f>
        <v>3195</v>
      </c>
      <c r="B126" s="12" t="str">
        <f>INDEX([4]!Data_AidAndLevy[#Data],MATCH($A126,[4]!Data_AidAndLevy[Dist],0),MATCH(B$2,[4]!Data_AidAndLevy[#Headers],0))</f>
        <v>Greene County</v>
      </c>
      <c r="C126" s="13">
        <f>INDEX([4]!Data_AidAndLevy[#Data],MATCH($A126,[4]!Data_AidAndLevy[Dist],0),MATCH(C$2,[4]!Data_AidAndLevy[#Headers],0))</f>
        <v>31</v>
      </c>
      <c r="D126" s="14">
        <f>INDEX([4]!Data_AidAndLevy[#Data],MATCH($A126,[4]!Data_AidAndLevy[Dist],0),MATCH(D$2,[4]!Data_AidAndLevy[#Headers],0))</f>
        <v>252588</v>
      </c>
      <c r="E126" s="15">
        <f>ROUND(C126*33.17,0)</f>
        <v>1028</v>
      </c>
      <c r="F126" s="14">
        <f>D126-E126</f>
        <v>251560</v>
      </c>
      <c r="H126" s="16"/>
    </row>
    <row r="127" spans="1:8" x14ac:dyDescent="0.25">
      <c r="A127" s="12" t="str">
        <f>[4]Data_AidAndLevy!C125</f>
        <v>2709</v>
      </c>
      <c r="B127" s="12" t="str">
        <f>INDEX([4]!Data_AidAndLevy[#Data],MATCH($A127,[4]!Data_AidAndLevy[Dist],0),MATCH(B$2,[4]!Data_AidAndLevy[#Headers],0))</f>
        <v>Grinnell-Newburg</v>
      </c>
      <c r="C127" s="13">
        <f>INDEX([4]!Data_AidAndLevy[#Data],MATCH($A127,[4]!Data_AidAndLevy[Dist],0),MATCH(C$2,[4]!Data_AidAndLevy[#Headers],0))</f>
        <v>36</v>
      </c>
      <c r="D127" s="14">
        <f>INDEX([4]!Data_AidAndLevy[#Data],MATCH($A127,[4]!Data_AidAndLevy[Dist],0),MATCH(D$2,[4]!Data_AidAndLevy[#Headers],0))</f>
        <v>293328</v>
      </c>
      <c r="E127" s="15">
        <f>ROUND(C127*33.17,0)</f>
        <v>1194</v>
      </c>
      <c r="F127" s="14">
        <f>D127-E127</f>
        <v>292134</v>
      </c>
      <c r="H127" s="16"/>
    </row>
    <row r="128" spans="1:8" x14ac:dyDescent="0.25">
      <c r="A128" s="12" t="str">
        <f>[4]Data_AidAndLevy!C126</f>
        <v>2718</v>
      </c>
      <c r="B128" s="12" t="str">
        <f>INDEX([4]!Data_AidAndLevy[#Data],MATCH($A128,[4]!Data_AidAndLevy[Dist],0),MATCH(B$2,[4]!Data_AidAndLevy[#Headers],0))</f>
        <v>Griswold</v>
      </c>
      <c r="C128" s="13">
        <f>INDEX([4]!Data_AidAndLevy[#Data],MATCH($A128,[4]!Data_AidAndLevy[Dist],0),MATCH(C$2,[4]!Data_AidAndLevy[#Headers],0))</f>
        <v>12</v>
      </c>
      <c r="D128" s="14">
        <f>INDEX([4]!Data_AidAndLevy[#Data],MATCH($A128,[4]!Data_AidAndLevy[Dist],0),MATCH(D$2,[4]!Data_AidAndLevy[#Headers],0))</f>
        <v>97776</v>
      </c>
      <c r="E128" s="15">
        <f>ROUND(C128*33.17,0)</f>
        <v>398</v>
      </c>
      <c r="F128" s="14">
        <f>D128-E128</f>
        <v>97378</v>
      </c>
      <c r="H128" s="16"/>
    </row>
    <row r="129" spans="1:8" x14ac:dyDescent="0.25">
      <c r="A129" s="12" t="str">
        <f>[4]Data_AidAndLevy!C127</f>
        <v>2727</v>
      </c>
      <c r="B129" s="12" t="str">
        <f>INDEX([4]!Data_AidAndLevy[#Data],MATCH($A129,[4]!Data_AidAndLevy[Dist],0),MATCH(B$2,[4]!Data_AidAndLevy[#Headers],0))</f>
        <v>Grundy Center</v>
      </c>
      <c r="C129" s="13">
        <f>INDEX([4]!Data_AidAndLevy[#Data],MATCH($A129,[4]!Data_AidAndLevy[Dist],0),MATCH(C$2,[4]!Data_AidAndLevy[#Headers],0))</f>
        <v>24</v>
      </c>
      <c r="D129" s="14">
        <f>INDEX([4]!Data_AidAndLevy[#Data],MATCH($A129,[4]!Data_AidAndLevy[Dist],0),MATCH(D$2,[4]!Data_AidAndLevy[#Headers],0))</f>
        <v>195552</v>
      </c>
      <c r="E129" s="15">
        <f>ROUND(C129*33.17,0)</f>
        <v>796</v>
      </c>
      <c r="F129" s="14">
        <f>D129-E129</f>
        <v>194756</v>
      </c>
      <c r="H129" s="16"/>
    </row>
    <row r="130" spans="1:8" x14ac:dyDescent="0.25">
      <c r="A130" s="12" t="str">
        <f>[4]Data_AidAndLevy!C128</f>
        <v>2754</v>
      </c>
      <c r="B130" s="12" t="str">
        <f>INDEX([4]!Data_AidAndLevy[#Data],MATCH($A130,[4]!Data_AidAndLevy[Dist],0),MATCH(B$2,[4]!Data_AidAndLevy[#Headers],0))</f>
        <v>Guthrie Center</v>
      </c>
      <c r="C130" s="13">
        <f>INDEX([4]!Data_AidAndLevy[#Data],MATCH($A130,[4]!Data_AidAndLevy[Dist],0),MATCH(C$2,[4]!Data_AidAndLevy[#Headers],0))</f>
        <v>14.5</v>
      </c>
      <c r="D130" s="14">
        <f>INDEX([4]!Data_AidAndLevy[#Data],MATCH($A130,[4]!Data_AidAndLevy[Dist],0),MATCH(D$2,[4]!Data_AidAndLevy[#Headers],0))</f>
        <v>118146</v>
      </c>
      <c r="E130" s="15">
        <f>ROUND(C130*33.17,0)</f>
        <v>481</v>
      </c>
      <c r="F130" s="14">
        <f>D130-E130</f>
        <v>117665</v>
      </c>
      <c r="H130" s="16"/>
    </row>
    <row r="131" spans="1:8" x14ac:dyDescent="0.25">
      <c r="A131" s="12" t="str">
        <f>[4]Data_AidAndLevy!C129</f>
        <v>2766</v>
      </c>
      <c r="B131" s="12" t="str">
        <f>INDEX([4]!Data_AidAndLevy[#Data],MATCH($A131,[4]!Data_AidAndLevy[Dist],0),MATCH(B$2,[4]!Data_AidAndLevy[#Headers],0))</f>
        <v>HLV</v>
      </c>
      <c r="C131" s="13">
        <f>INDEX([4]!Data_AidAndLevy[#Data],MATCH($A131,[4]!Data_AidAndLevy[Dist],0),MATCH(C$2,[4]!Data_AidAndLevy[#Headers],0))</f>
        <v>11.5</v>
      </c>
      <c r="D131" s="14">
        <f>INDEX([4]!Data_AidAndLevy[#Data],MATCH($A131,[4]!Data_AidAndLevy[Dist],0),MATCH(D$2,[4]!Data_AidAndLevy[#Headers],0))</f>
        <v>93702</v>
      </c>
      <c r="E131" s="15">
        <f>ROUND(C131*33.17,0)</f>
        <v>381</v>
      </c>
      <c r="F131" s="14">
        <f>D131-E131</f>
        <v>93321</v>
      </c>
      <c r="H131" s="16"/>
    </row>
    <row r="132" spans="1:8" x14ac:dyDescent="0.25">
      <c r="A132" s="12" t="str">
        <f>[4]Data_AidAndLevy!C130</f>
        <v>2772</v>
      </c>
      <c r="B132" s="12" t="str">
        <f>INDEX([4]!Data_AidAndLevy[#Data],MATCH($A132,[4]!Data_AidAndLevy[Dist],0),MATCH(B$2,[4]!Data_AidAndLevy[#Headers],0))</f>
        <v>Hamburg</v>
      </c>
      <c r="C132" s="13">
        <f>INDEX([4]!Data_AidAndLevy[#Data],MATCH($A132,[4]!Data_AidAndLevy[Dist],0),MATCH(C$2,[4]!Data_AidAndLevy[#Headers],0))</f>
        <v>5</v>
      </c>
      <c r="D132" s="14">
        <f>INDEX([4]!Data_AidAndLevy[#Data],MATCH($A132,[4]!Data_AidAndLevy[Dist],0),MATCH(D$2,[4]!Data_AidAndLevy[#Headers],0))</f>
        <v>40740</v>
      </c>
      <c r="E132" s="15">
        <f>ROUND(C132*33.17,0)</f>
        <v>166</v>
      </c>
      <c r="F132" s="14">
        <f>D132-E132</f>
        <v>40574</v>
      </c>
      <c r="H132" s="16"/>
    </row>
    <row r="133" spans="1:8" x14ac:dyDescent="0.25">
      <c r="A133" s="12" t="str">
        <f>[4]Data_AidAndLevy!C131</f>
        <v>2781</v>
      </c>
      <c r="B133" s="12" t="str">
        <f>INDEX([4]!Data_AidAndLevy[#Data],MATCH($A133,[4]!Data_AidAndLevy[Dist],0),MATCH(B$2,[4]!Data_AidAndLevy[#Headers],0))</f>
        <v>Hampton-Dumont</v>
      </c>
      <c r="C133" s="13">
        <f>INDEX([4]!Data_AidAndLevy[#Data],MATCH($A133,[4]!Data_AidAndLevy[Dist],0),MATCH(C$2,[4]!Data_AidAndLevy[#Headers],0))</f>
        <v>33.5</v>
      </c>
      <c r="D133" s="14">
        <f>INDEX([4]!Data_AidAndLevy[#Data],MATCH($A133,[4]!Data_AidAndLevy[Dist],0),MATCH(D$2,[4]!Data_AidAndLevy[#Headers],0))</f>
        <v>272958</v>
      </c>
      <c r="E133" s="15">
        <f>ROUND(C133*33.17,0)</f>
        <v>1111</v>
      </c>
      <c r="F133" s="14">
        <f>D133-E133</f>
        <v>271847</v>
      </c>
      <c r="H133" s="16"/>
    </row>
    <row r="134" spans="1:8" x14ac:dyDescent="0.25">
      <c r="A134" s="12" t="str">
        <f>[4]Data_AidAndLevy!C132</f>
        <v>2826</v>
      </c>
      <c r="B134" s="12" t="str">
        <f>INDEX([4]!Data_AidAndLevy[#Data],MATCH($A134,[4]!Data_AidAndLevy[Dist],0),MATCH(B$2,[4]!Data_AidAndLevy[#Headers],0))</f>
        <v>Harlan</v>
      </c>
      <c r="C134" s="13">
        <f>INDEX([4]!Data_AidAndLevy[#Data],MATCH($A134,[4]!Data_AidAndLevy[Dist],0),MATCH(C$2,[4]!Data_AidAndLevy[#Headers],0))</f>
        <v>43.5</v>
      </c>
      <c r="D134" s="14">
        <f>INDEX([4]!Data_AidAndLevy[#Data],MATCH($A134,[4]!Data_AidAndLevy[Dist],0),MATCH(D$2,[4]!Data_AidAndLevy[#Headers],0))</f>
        <v>354438</v>
      </c>
      <c r="E134" s="15">
        <f>ROUND(C134*33.17,0)</f>
        <v>1443</v>
      </c>
      <c r="F134" s="14">
        <f>D134-E134</f>
        <v>352995</v>
      </c>
      <c r="H134" s="16"/>
    </row>
    <row r="135" spans="1:8" x14ac:dyDescent="0.25">
      <c r="A135" s="12" t="str">
        <f>[4]Data_AidAndLevy!C133</f>
        <v>2846</v>
      </c>
      <c r="B135" s="12" t="str">
        <f>INDEX([4]!Data_AidAndLevy[#Data],MATCH($A135,[4]!Data_AidAndLevy[Dist],0),MATCH(B$2,[4]!Data_AidAndLevy[#Headers],0))</f>
        <v>Harris-Lake Park</v>
      </c>
      <c r="C135" s="13">
        <f>INDEX([4]!Data_AidAndLevy[#Data],MATCH($A135,[4]!Data_AidAndLevy[Dist],0),MATCH(C$2,[4]!Data_AidAndLevy[#Headers],0))</f>
        <v>9</v>
      </c>
      <c r="D135" s="14">
        <f>INDEX([4]!Data_AidAndLevy[#Data],MATCH($A135,[4]!Data_AidAndLevy[Dist],0),MATCH(D$2,[4]!Data_AidAndLevy[#Headers],0))</f>
        <v>73332</v>
      </c>
      <c r="E135" s="15">
        <f>ROUND(C135*33.17,0)</f>
        <v>299</v>
      </c>
      <c r="F135" s="14">
        <f>D135-E135</f>
        <v>73033</v>
      </c>
      <c r="H135" s="16"/>
    </row>
    <row r="136" spans="1:8" x14ac:dyDescent="0.25">
      <c r="A136" s="12" t="str">
        <f>[4]Data_AidAndLevy!C134</f>
        <v>2862</v>
      </c>
      <c r="B136" s="12" t="str">
        <f>INDEX([4]!Data_AidAndLevy[#Data],MATCH($A136,[4]!Data_AidAndLevy[Dist],0),MATCH(B$2,[4]!Data_AidAndLevy[#Headers],0))</f>
        <v>Hartley-Melvin-Sanborn</v>
      </c>
      <c r="C136" s="13">
        <f>INDEX([4]!Data_AidAndLevy[#Data],MATCH($A136,[4]!Data_AidAndLevy[Dist],0),MATCH(C$2,[4]!Data_AidAndLevy[#Headers],0))</f>
        <v>19</v>
      </c>
      <c r="D136" s="14">
        <f>INDEX([4]!Data_AidAndLevy[#Data],MATCH($A136,[4]!Data_AidAndLevy[Dist],0),MATCH(D$2,[4]!Data_AidAndLevy[#Headers],0))</f>
        <v>154812</v>
      </c>
      <c r="E136" s="15">
        <f>ROUND(C136*33.17,0)</f>
        <v>630</v>
      </c>
      <c r="F136" s="14">
        <f>D136-E136</f>
        <v>154182</v>
      </c>
      <c r="H136" s="16"/>
    </row>
    <row r="137" spans="1:8" x14ac:dyDescent="0.25">
      <c r="A137" s="12" t="str">
        <f>[4]Data_AidAndLevy!C135</f>
        <v>2977</v>
      </c>
      <c r="B137" s="12" t="str">
        <f>INDEX([4]!Data_AidAndLevy[#Data],MATCH($A137,[4]!Data_AidAndLevy[Dist],0),MATCH(B$2,[4]!Data_AidAndLevy[#Headers],0))</f>
        <v>Highland</v>
      </c>
      <c r="C137" s="13">
        <f>INDEX([4]!Data_AidAndLevy[#Data],MATCH($A137,[4]!Data_AidAndLevy[Dist],0),MATCH(C$2,[4]!Data_AidAndLevy[#Headers],0))</f>
        <v>15.5</v>
      </c>
      <c r="D137" s="14">
        <f>INDEX([4]!Data_AidAndLevy[#Data],MATCH($A137,[4]!Data_AidAndLevy[Dist],0),MATCH(D$2,[4]!Data_AidAndLevy[#Headers],0))</f>
        <v>122300</v>
      </c>
      <c r="E137" s="15">
        <f>ROUND(C137*33.17,0)</f>
        <v>514</v>
      </c>
      <c r="F137" s="14">
        <f>D137-E137</f>
        <v>121786</v>
      </c>
      <c r="H137" s="16"/>
    </row>
    <row r="138" spans="1:8" x14ac:dyDescent="0.25">
      <c r="A138" s="12" t="str">
        <f>[4]Data_AidAndLevy!C136</f>
        <v>2988</v>
      </c>
      <c r="B138" s="12" t="str">
        <f>INDEX([4]!Data_AidAndLevy[#Data],MATCH($A138,[4]!Data_AidAndLevy[Dist],0),MATCH(B$2,[4]!Data_AidAndLevy[#Headers],0))</f>
        <v>Hinton</v>
      </c>
      <c r="C138" s="13">
        <f>INDEX([4]!Data_AidAndLevy[#Data],MATCH($A138,[4]!Data_AidAndLevy[Dist],0),MATCH(C$2,[4]!Data_AidAndLevy[#Headers],0))</f>
        <v>18.5</v>
      </c>
      <c r="D138" s="14">
        <f>INDEX([4]!Data_AidAndLevy[#Data],MATCH($A138,[4]!Data_AidAndLevy[Dist],0),MATCH(D$2,[4]!Data_AidAndLevy[#Headers],0))</f>
        <v>146744</v>
      </c>
      <c r="E138" s="15">
        <f>ROUND(C138*33.17,0)</f>
        <v>614</v>
      </c>
      <c r="F138" s="14">
        <f>D138-E138</f>
        <v>146130</v>
      </c>
      <c r="H138" s="16"/>
    </row>
    <row r="139" spans="1:8" x14ac:dyDescent="0.25">
      <c r="A139" s="12" t="str">
        <f>[4]Data_AidAndLevy!C137</f>
        <v>3029</v>
      </c>
      <c r="B139" s="12" t="str">
        <f>INDEX([4]!Data_AidAndLevy[#Data],MATCH($A139,[4]!Data_AidAndLevy[Dist],0),MATCH(B$2,[4]!Data_AidAndLevy[#Headers],0))</f>
        <v>Howard-Winneshiek</v>
      </c>
      <c r="C139" s="13">
        <f>INDEX([4]!Data_AidAndLevy[#Data],MATCH($A139,[4]!Data_AidAndLevy[Dist],0),MATCH(C$2,[4]!Data_AidAndLevy[#Headers],0))</f>
        <v>33.5</v>
      </c>
      <c r="D139" s="14">
        <f>INDEX([4]!Data_AidAndLevy[#Data],MATCH($A139,[4]!Data_AidAndLevy[Dist],0),MATCH(D$2,[4]!Data_AidAndLevy[#Headers],0))</f>
        <v>272958</v>
      </c>
      <c r="E139" s="15">
        <f>ROUND(C139*33.17,0)</f>
        <v>1111</v>
      </c>
      <c r="F139" s="14">
        <f>D139-E139</f>
        <v>271847</v>
      </c>
      <c r="H139" s="16"/>
    </row>
    <row r="140" spans="1:8" x14ac:dyDescent="0.25">
      <c r="A140" s="12" t="str">
        <f>[4]Data_AidAndLevy!C138</f>
        <v>3033</v>
      </c>
      <c r="B140" s="12" t="str">
        <f>INDEX([4]!Data_AidAndLevy[#Data],MATCH($A140,[4]!Data_AidAndLevy[Dist],0),MATCH(B$2,[4]!Data_AidAndLevy[#Headers],0))</f>
        <v>Hubbard-Radcliffe</v>
      </c>
      <c r="C140" s="13">
        <f>INDEX([4]!Data_AidAndLevy[#Data],MATCH($A140,[4]!Data_AidAndLevy[Dist],0),MATCH(C$2,[4]!Data_AidAndLevy[#Headers],0))</f>
        <v>7.5</v>
      </c>
      <c r="D140" s="14">
        <f>INDEX([4]!Data_AidAndLevy[#Data],MATCH($A140,[4]!Data_AidAndLevy[Dist],0),MATCH(D$2,[4]!Data_AidAndLevy[#Headers],0))</f>
        <v>61110</v>
      </c>
      <c r="E140" s="15">
        <f>ROUND(C140*33.17,0)</f>
        <v>249</v>
      </c>
      <c r="F140" s="14">
        <f>D140-E140</f>
        <v>60861</v>
      </c>
      <c r="H140" s="16"/>
    </row>
    <row r="141" spans="1:8" x14ac:dyDescent="0.25">
      <c r="A141" s="12" t="str">
        <f>[4]Data_AidAndLevy!C139</f>
        <v>3042</v>
      </c>
      <c r="B141" s="12" t="str">
        <f>INDEX([4]!Data_AidAndLevy[#Data],MATCH($A141,[4]!Data_AidAndLevy[Dist],0),MATCH(B$2,[4]!Data_AidAndLevy[#Headers],0))</f>
        <v>Hudson</v>
      </c>
      <c r="C141" s="13">
        <f>INDEX([4]!Data_AidAndLevy[#Data],MATCH($A141,[4]!Data_AidAndLevy[Dist],0),MATCH(C$2,[4]!Data_AidAndLevy[#Headers],0))</f>
        <v>23.5</v>
      </c>
      <c r="D141" s="14">
        <f>INDEX([4]!Data_AidAndLevy[#Data],MATCH($A141,[4]!Data_AidAndLevy[Dist],0),MATCH(D$2,[4]!Data_AidAndLevy[#Headers],0))</f>
        <v>191478</v>
      </c>
      <c r="E141" s="15">
        <f>ROUND(C141*33.17,0)</f>
        <v>779</v>
      </c>
      <c r="F141" s="14">
        <f>D141-E141</f>
        <v>190699</v>
      </c>
      <c r="H141" s="16"/>
    </row>
    <row r="142" spans="1:8" x14ac:dyDescent="0.25">
      <c r="A142" s="12" t="str">
        <f>[4]Data_AidAndLevy!C140</f>
        <v>3060</v>
      </c>
      <c r="B142" s="12" t="str">
        <f>INDEX([4]!Data_AidAndLevy[#Data],MATCH($A142,[4]!Data_AidAndLevy[Dist],0),MATCH(B$2,[4]!Data_AidAndLevy[#Headers],0))</f>
        <v>Humboldt</v>
      </c>
      <c r="C142" s="13">
        <f>INDEX([4]!Data_AidAndLevy[#Data],MATCH($A142,[4]!Data_AidAndLevy[Dist],0),MATCH(C$2,[4]!Data_AidAndLevy[#Headers],0))</f>
        <v>33.5</v>
      </c>
      <c r="D142" s="14">
        <f>INDEX([4]!Data_AidAndLevy[#Data],MATCH($A142,[4]!Data_AidAndLevy[Dist],0),MATCH(D$2,[4]!Data_AidAndLevy[#Headers],0))</f>
        <v>272958</v>
      </c>
      <c r="E142" s="15">
        <f>ROUND(C142*33.17,0)</f>
        <v>1111</v>
      </c>
      <c r="F142" s="14">
        <f>D142-E142</f>
        <v>271847</v>
      </c>
      <c r="H142" s="16"/>
    </row>
    <row r="143" spans="1:8" x14ac:dyDescent="0.25">
      <c r="A143" s="12" t="str">
        <f>[4]Data_AidAndLevy!C141</f>
        <v>3168</v>
      </c>
      <c r="B143" s="12" t="str">
        <f>INDEX([4]!Data_AidAndLevy[#Data],MATCH($A143,[4]!Data_AidAndLevy[Dist],0),MATCH(B$2,[4]!Data_AidAndLevy[#Headers],0))</f>
        <v>IKM-Manning</v>
      </c>
      <c r="C143" s="13">
        <f>INDEX([4]!Data_AidAndLevy[#Data],MATCH($A143,[4]!Data_AidAndLevy[Dist],0),MATCH(C$2,[4]!Data_AidAndLevy[#Headers],0))</f>
        <v>23</v>
      </c>
      <c r="D143" s="14">
        <f>INDEX([4]!Data_AidAndLevy[#Data],MATCH($A143,[4]!Data_AidAndLevy[Dist],0),MATCH(D$2,[4]!Data_AidAndLevy[#Headers],0))</f>
        <v>187404</v>
      </c>
      <c r="E143" s="15">
        <f>ROUND(C143*33.17,0)</f>
        <v>763</v>
      </c>
      <c r="F143" s="14">
        <f>D143-E143</f>
        <v>186641</v>
      </c>
      <c r="H143" s="16"/>
    </row>
    <row r="144" spans="1:8" x14ac:dyDescent="0.25">
      <c r="A144" s="12" t="str">
        <f>[4]Data_AidAndLevy!C142</f>
        <v>3105</v>
      </c>
      <c r="B144" s="12" t="str">
        <f>INDEX([4]!Data_AidAndLevy[#Data],MATCH($A144,[4]!Data_AidAndLevy[Dist],0),MATCH(B$2,[4]!Data_AidAndLevy[#Headers],0))</f>
        <v>Independence</v>
      </c>
      <c r="C144" s="13">
        <f>INDEX([4]!Data_AidAndLevy[#Data],MATCH($A144,[4]!Data_AidAndLevy[Dist],0),MATCH(C$2,[4]!Data_AidAndLevy[#Headers],0))</f>
        <v>42.5</v>
      </c>
      <c r="D144" s="14">
        <f>INDEX([4]!Data_AidAndLevy[#Data],MATCH($A144,[4]!Data_AidAndLevy[Dist],0),MATCH(D$2,[4]!Data_AidAndLevy[#Headers],0))</f>
        <v>346290</v>
      </c>
      <c r="E144" s="15">
        <f>ROUND(C144*33.17,0)</f>
        <v>1410</v>
      </c>
      <c r="F144" s="14">
        <f>D144-E144</f>
        <v>344880</v>
      </c>
      <c r="H144" s="16"/>
    </row>
    <row r="145" spans="1:8" x14ac:dyDescent="0.25">
      <c r="A145" s="12" t="str">
        <f>[4]Data_AidAndLevy!C143</f>
        <v>3114</v>
      </c>
      <c r="B145" s="12" t="str">
        <f>INDEX([4]!Data_AidAndLevy[#Data],MATCH($A145,[4]!Data_AidAndLevy[Dist],0),MATCH(B$2,[4]!Data_AidAndLevy[#Headers],0))</f>
        <v>Indianola</v>
      </c>
      <c r="C145" s="13">
        <f>INDEX([4]!Data_AidAndLevy[#Data],MATCH($A145,[4]!Data_AidAndLevy[Dist],0),MATCH(C$2,[4]!Data_AidAndLevy[#Headers],0))</f>
        <v>52.5</v>
      </c>
      <c r="D145" s="14">
        <f>INDEX([4]!Data_AidAndLevy[#Data],MATCH($A145,[4]!Data_AidAndLevy[Dist],0),MATCH(D$2,[4]!Data_AidAndLevy[#Headers],0))</f>
        <v>427770</v>
      </c>
      <c r="E145" s="15">
        <f>ROUND(C145*33.17,0)</f>
        <v>1741</v>
      </c>
      <c r="F145" s="14">
        <f>D145-E145</f>
        <v>426029</v>
      </c>
      <c r="H145" s="16"/>
    </row>
    <row r="146" spans="1:8" x14ac:dyDescent="0.25">
      <c r="A146" s="12" t="str">
        <f>[4]Data_AidAndLevy!C144</f>
        <v>3119</v>
      </c>
      <c r="B146" s="12" t="str">
        <f>INDEX([4]!Data_AidAndLevy[#Data],MATCH($A146,[4]!Data_AidAndLevy[Dist],0),MATCH(B$2,[4]!Data_AidAndLevy[#Headers],0))</f>
        <v>Interstate 35</v>
      </c>
      <c r="C146" s="13">
        <f>INDEX([4]!Data_AidAndLevy[#Data],MATCH($A146,[4]!Data_AidAndLevy[Dist],0),MATCH(C$2,[4]!Data_AidAndLevy[#Headers],0))</f>
        <v>24.5</v>
      </c>
      <c r="D146" s="14">
        <f>INDEX([4]!Data_AidAndLevy[#Data],MATCH($A146,[4]!Data_AidAndLevy[Dist],0),MATCH(D$2,[4]!Data_AidAndLevy[#Headers],0))</f>
        <v>199626</v>
      </c>
      <c r="E146" s="15">
        <f>ROUND(C146*33.17,0)</f>
        <v>813</v>
      </c>
      <c r="F146" s="14">
        <f>D146-E146</f>
        <v>198813</v>
      </c>
      <c r="H146" s="16"/>
    </row>
    <row r="147" spans="1:8" x14ac:dyDescent="0.25">
      <c r="A147" s="12" t="str">
        <f>[4]Data_AidAndLevy!C145</f>
        <v>3141</v>
      </c>
      <c r="B147" s="12" t="str">
        <f>INDEX([4]!Data_AidAndLevy[#Data],MATCH($A147,[4]!Data_AidAndLevy[Dist],0),MATCH(B$2,[4]!Data_AidAndLevy[#Headers],0))</f>
        <v>Iowa City</v>
      </c>
      <c r="C147" s="13">
        <f>INDEX([4]!Data_AidAndLevy[#Data],MATCH($A147,[4]!Data_AidAndLevy[Dist],0),MATCH(C$2,[4]!Data_AidAndLevy[#Headers],0))</f>
        <v>257.5</v>
      </c>
      <c r="D147" s="14">
        <f>INDEX([4]!Data_AidAndLevy[#Data],MATCH($A147,[4]!Data_AidAndLevy[Dist],0),MATCH(D$2,[4]!Data_AidAndLevy[#Headers],0))</f>
        <v>2086128</v>
      </c>
      <c r="E147" s="15">
        <f>ROUND(C147*33.17,0)</f>
        <v>8541</v>
      </c>
      <c r="F147" s="14">
        <f>D147-E147</f>
        <v>2077587</v>
      </c>
      <c r="H147" s="16"/>
    </row>
    <row r="148" spans="1:8" x14ac:dyDescent="0.25">
      <c r="A148" s="12" t="str">
        <f>[4]Data_AidAndLevy!C146</f>
        <v>3150</v>
      </c>
      <c r="B148" s="12" t="str">
        <f>INDEX([4]!Data_AidAndLevy[#Data],MATCH($A148,[4]!Data_AidAndLevy[Dist],0),MATCH(B$2,[4]!Data_AidAndLevy[#Headers],0))</f>
        <v>Iowa Falls</v>
      </c>
      <c r="C148" s="13">
        <f>INDEX([4]!Data_AidAndLevy[#Data],MATCH($A148,[4]!Data_AidAndLevy[Dist],0),MATCH(C$2,[4]!Data_AidAndLevy[#Headers],0))</f>
        <v>35.5</v>
      </c>
      <c r="D148" s="14">
        <f>INDEX([4]!Data_AidAndLevy[#Data],MATCH($A148,[4]!Data_AidAndLevy[Dist],0),MATCH(D$2,[4]!Data_AidAndLevy[#Headers],0))</f>
        <v>289254</v>
      </c>
      <c r="E148" s="15">
        <f>ROUND(C148*33.17,0)</f>
        <v>1178</v>
      </c>
      <c r="F148" s="14">
        <f>D148-E148</f>
        <v>288076</v>
      </c>
      <c r="H148" s="16"/>
    </row>
    <row r="149" spans="1:8" x14ac:dyDescent="0.25">
      <c r="A149" s="12" t="str">
        <f>[4]Data_AidAndLevy!C147</f>
        <v>3154</v>
      </c>
      <c r="B149" s="12" t="str">
        <f>INDEX([4]!Data_AidAndLevy[#Data],MATCH($A149,[4]!Data_AidAndLevy[Dist],0),MATCH(B$2,[4]!Data_AidAndLevy[#Headers],0))</f>
        <v>Iowa Valley</v>
      </c>
      <c r="C149" s="13">
        <f>INDEX([4]!Data_AidAndLevy[#Data],MATCH($A149,[4]!Data_AidAndLevy[Dist],0),MATCH(C$2,[4]!Data_AidAndLevy[#Headers],0))</f>
        <v>22</v>
      </c>
      <c r="D149" s="14">
        <f>INDEX([4]!Data_AidAndLevy[#Data],MATCH($A149,[4]!Data_AidAndLevy[Dist],0),MATCH(D$2,[4]!Data_AidAndLevy[#Headers],0))</f>
        <v>179256</v>
      </c>
      <c r="E149" s="15">
        <f>ROUND(C149*33.17,0)</f>
        <v>730</v>
      </c>
      <c r="F149" s="14">
        <f>D149-E149</f>
        <v>178526</v>
      </c>
      <c r="H149" s="16"/>
    </row>
    <row r="150" spans="1:8" x14ac:dyDescent="0.25">
      <c r="A150" s="12" t="str">
        <f>[4]Data_AidAndLevy!C148</f>
        <v>3186</v>
      </c>
      <c r="B150" s="12" t="str">
        <f>INDEX([4]!Data_AidAndLevy[#Data],MATCH($A150,[4]!Data_AidAndLevy[Dist],0),MATCH(B$2,[4]!Data_AidAndLevy[#Headers],0))</f>
        <v>Janesville</v>
      </c>
      <c r="C150" s="13">
        <f>INDEX([4]!Data_AidAndLevy[#Data],MATCH($A150,[4]!Data_AidAndLevy[Dist],0),MATCH(C$2,[4]!Data_AidAndLevy[#Headers],0))</f>
        <v>18.5</v>
      </c>
      <c r="D150" s="14">
        <f>INDEX([4]!Data_AidAndLevy[#Data],MATCH($A150,[4]!Data_AidAndLevy[Dist],0),MATCH(D$2,[4]!Data_AidAndLevy[#Headers],0))</f>
        <v>150738</v>
      </c>
      <c r="E150" s="15">
        <f>ROUND(C150*33.17,0)</f>
        <v>614</v>
      </c>
      <c r="F150" s="14">
        <f>D150-E150</f>
        <v>150124</v>
      </c>
      <c r="H150" s="16"/>
    </row>
    <row r="151" spans="1:8" x14ac:dyDescent="0.25">
      <c r="A151" s="12" t="str">
        <f>[4]Data_AidAndLevy!C149</f>
        <v>3204</v>
      </c>
      <c r="B151" s="12" t="str">
        <f>INDEX([4]!Data_AidAndLevy[#Data],MATCH($A151,[4]!Data_AidAndLevy[Dist],0),MATCH(B$2,[4]!Data_AidAndLevy[#Headers],0))</f>
        <v>Jesup</v>
      </c>
      <c r="C151" s="13">
        <f>INDEX([4]!Data_AidAndLevy[#Data],MATCH($A151,[4]!Data_AidAndLevy[Dist],0),MATCH(C$2,[4]!Data_AidAndLevy[#Headers],0))</f>
        <v>35</v>
      </c>
      <c r="D151" s="14">
        <f>INDEX([4]!Data_AidAndLevy[#Data],MATCH($A151,[4]!Data_AidAndLevy[Dist],0),MATCH(D$2,[4]!Data_AidAndLevy[#Headers],0))</f>
        <v>285180</v>
      </c>
      <c r="E151" s="15">
        <f>ROUND(C151*33.17,0)</f>
        <v>1161</v>
      </c>
      <c r="F151" s="14">
        <f>D151-E151</f>
        <v>284019</v>
      </c>
      <c r="H151" s="16"/>
    </row>
    <row r="152" spans="1:8" x14ac:dyDescent="0.25">
      <c r="A152" s="12" t="str">
        <f>[4]Data_AidAndLevy!C150</f>
        <v>3231</v>
      </c>
      <c r="B152" s="12" t="str">
        <f>INDEX([4]!Data_AidAndLevy[#Data],MATCH($A152,[4]!Data_AidAndLevy[Dist],0),MATCH(B$2,[4]!Data_AidAndLevy[#Headers],0))</f>
        <v>Johnston</v>
      </c>
      <c r="C152" s="13">
        <f>INDEX([4]!Data_AidAndLevy[#Data],MATCH($A152,[4]!Data_AidAndLevy[Dist],0),MATCH(C$2,[4]!Data_AidAndLevy[#Headers],0))</f>
        <v>103</v>
      </c>
      <c r="D152" s="14">
        <f>INDEX([4]!Data_AidAndLevy[#Data],MATCH($A152,[4]!Data_AidAndLevy[Dist],0),MATCH(D$2,[4]!Data_AidAndLevy[#Headers],0))</f>
        <v>831256</v>
      </c>
      <c r="E152" s="15">
        <f>ROUND(C152*33.17,0)</f>
        <v>3417</v>
      </c>
      <c r="F152" s="14">
        <f>D152-E152</f>
        <v>827839</v>
      </c>
      <c r="H152" s="16"/>
    </row>
    <row r="153" spans="1:8" x14ac:dyDescent="0.25">
      <c r="A153" s="12" t="str">
        <f>[4]Data_AidAndLevy!C151</f>
        <v>3312</v>
      </c>
      <c r="B153" s="12" t="str">
        <f>INDEX([4]!Data_AidAndLevy[#Data],MATCH($A153,[4]!Data_AidAndLevy[Dist],0),MATCH(B$2,[4]!Data_AidAndLevy[#Headers],0))</f>
        <v>Keokuk</v>
      </c>
      <c r="C153" s="13">
        <f>INDEX([4]!Data_AidAndLevy[#Data],MATCH($A153,[4]!Data_AidAndLevy[Dist],0),MATCH(C$2,[4]!Data_AidAndLevy[#Headers],0))</f>
        <v>46</v>
      </c>
      <c r="D153" s="14">
        <f>INDEX([4]!Data_AidAndLevy[#Data],MATCH($A153,[4]!Data_AidAndLevy[Dist],0),MATCH(D$2,[4]!Data_AidAndLevy[#Headers],0))</f>
        <v>374808</v>
      </c>
      <c r="E153" s="15">
        <f>ROUND(C153*33.17,0)</f>
        <v>1526</v>
      </c>
      <c r="F153" s="14">
        <f>D153-E153</f>
        <v>373282</v>
      </c>
      <c r="H153" s="16"/>
    </row>
    <row r="154" spans="1:8" x14ac:dyDescent="0.25">
      <c r="A154" s="12" t="str">
        <f>[4]Data_AidAndLevy!C152</f>
        <v>3330</v>
      </c>
      <c r="B154" s="12" t="str">
        <f>INDEX([4]!Data_AidAndLevy[#Data],MATCH($A154,[4]!Data_AidAndLevy[Dist],0),MATCH(B$2,[4]!Data_AidAndLevy[#Headers],0))</f>
        <v>Keota</v>
      </c>
      <c r="C154" s="13">
        <f>INDEX([4]!Data_AidAndLevy[#Data],MATCH($A154,[4]!Data_AidAndLevy[Dist],0),MATCH(C$2,[4]!Data_AidAndLevy[#Headers],0))</f>
        <v>9</v>
      </c>
      <c r="D154" s="14">
        <f>INDEX([4]!Data_AidAndLevy[#Data],MATCH($A154,[4]!Data_AidAndLevy[Dist],0),MATCH(D$2,[4]!Data_AidAndLevy[#Headers],0))</f>
        <v>73332</v>
      </c>
      <c r="E154" s="15">
        <f>ROUND(C154*33.17,0)</f>
        <v>299</v>
      </c>
      <c r="F154" s="14">
        <f>D154-E154</f>
        <v>73033</v>
      </c>
      <c r="H154" s="16"/>
    </row>
    <row r="155" spans="1:8" x14ac:dyDescent="0.25">
      <c r="A155" s="12" t="str">
        <f>[4]Data_AidAndLevy!C153</f>
        <v>3348</v>
      </c>
      <c r="B155" s="12" t="str">
        <f>INDEX([4]!Data_AidAndLevy[#Data],MATCH($A155,[4]!Data_AidAndLevy[Dist],0),MATCH(B$2,[4]!Data_AidAndLevy[#Headers],0))</f>
        <v>Kingsley-Pierson</v>
      </c>
      <c r="C155" s="13">
        <f>INDEX([4]!Data_AidAndLevy[#Data],MATCH($A155,[4]!Data_AidAndLevy[Dist],0),MATCH(C$2,[4]!Data_AidAndLevy[#Headers],0))</f>
        <v>0</v>
      </c>
      <c r="D155" s="14">
        <f>INDEX([4]!Data_AidAndLevy[#Data],MATCH($A155,[4]!Data_AidAndLevy[Dist],0),MATCH(D$2,[4]!Data_AidAndLevy[#Headers],0))</f>
        <v>0</v>
      </c>
      <c r="E155" s="15">
        <f>ROUND(C155*33.17,0)</f>
        <v>0</v>
      </c>
      <c r="F155" s="14">
        <f>D155-E155</f>
        <v>0</v>
      </c>
      <c r="H155" s="16"/>
    </row>
    <row r="156" spans="1:8" x14ac:dyDescent="0.25">
      <c r="A156" s="12" t="str">
        <f>[4]Data_AidAndLevy!C154</f>
        <v>3375</v>
      </c>
      <c r="B156" s="12" t="str">
        <f>INDEX([4]!Data_AidAndLevy[#Data],MATCH($A156,[4]!Data_AidAndLevy[Dist],0),MATCH(B$2,[4]!Data_AidAndLevy[#Headers],0))</f>
        <v>Knoxville</v>
      </c>
      <c r="C156" s="13">
        <f>INDEX([4]!Data_AidAndLevy[#Data],MATCH($A156,[4]!Data_AidAndLevy[Dist],0),MATCH(C$2,[4]!Data_AidAndLevy[#Headers],0))</f>
        <v>36</v>
      </c>
      <c r="D156" s="14">
        <f>INDEX([4]!Data_AidAndLevy[#Data],MATCH($A156,[4]!Data_AidAndLevy[Dist],0),MATCH(D$2,[4]!Data_AidAndLevy[#Headers],0))</f>
        <v>293328</v>
      </c>
      <c r="E156" s="15">
        <f>ROUND(C156*33.17,0)</f>
        <v>1194</v>
      </c>
      <c r="F156" s="14">
        <f>D156-E156</f>
        <v>292134</v>
      </c>
      <c r="H156" s="16"/>
    </row>
    <row r="157" spans="1:8" x14ac:dyDescent="0.25">
      <c r="A157" s="12" t="str">
        <f>[4]Data_AidAndLevy!C155</f>
        <v>3420</v>
      </c>
      <c r="B157" s="12" t="str">
        <f>INDEX([4]!Data_AidAndLevy[#Data],MATCH($A157,[4]!Data_AidAndLevy[Dist],0),MATCH(B$2,[4]!Data_AidAndLevy[#Headers],0))</f>
        <v>Lake Mills</v>
      </c>
      <c r="C157" s="13">
        <f>INDEX([4]!Data_AidAndLevy[#Data],MATCH($A157,[4]!Data_AidAndLevy[Dist],0),MATCH(C$2,[4]!Data_AidAndLevy[#Headers],0))</f>
        <v>16</v>
      </c>
      <c r="D157" s="14">
        <f>INDEX([4]!Data_AidAndLevy[#Data],MATCH($A157,[4]!Data_AidAndLevy[Dist],0),MATCH(D$2,[4]!Data_AidAndLevy[#Headers],0))</f>
        <v>130368</v>
      </c>
      <c r="E157" s="15">
        <f>ROUND(C157*33.17,0)</f>
        <v>531</v>
      </c>
      <c r="F157" s="14">
        <f>D157-E157</f>
        <v>129837</v>
      </c>
      <c r="H157" s="16"/>
    </row>
    <row r="158" spans="1:8" x14ac:dyDescent="0.25">
      <c r="A158" s="12" t="str">
        <f>[4]Data_AidAndLevy!C156</f>
        <v>3465</v>
      </c>
      <c r="B158" s="12" t="str">
        <f>INDEX([4]!Data_AidAndLevy[#Data],MATCH($A158,[4]!Data_AidAndLevy[Dist],0),MATCH(B$2,[4]!Data_AidAndLevy[#Headers],0))</f>
        <v>Lamoni</v>
      </c>
      <c r="C158" s="13">
        <f>INDEX([4]!Data_AidAndLevy[#Data],MATCH($A158,[4]!Data_AidAndLevy[Dist],0),MATCH(C$2,[4]!Data_AidAndLevy[#Headers],0))</f>
        <v>14</v>
      </c>
      <c r="D158" s="14">
        <f>INDEX([4]!Data_AidAndLevy[#Data],MATCH($A158,[4]!Data_AidAndLevy[Dist],0),MATCH(D$2,[4]!Data_AidAndLevy[#Headers],0))</f>
        <v>114072</v>
      </c>
      <c r="E158" s="15">
        <f>ROUND(C158*33.17,0)</f>
        <v>464</v>
      </c>
      <c r="F158" s="14">
        <f>D158-E158</f>
        <v>113608</v>
      </c>
      <c r="H158" s="16"/>
    </row>
    <row r="159" spans="1:8" x14ac:dyDescent="0.25">
      <c r="A159" s="12" t="str">
        <f>[4]Data_AidAndLevy!C157</f>
        <v>3537</v>
      </c>
      <c r="B159" s="12" t="str">
        <f>INDEX([4]!Data_AidAndLevy[#Data],MATCH($A159,[4]!Data_AidAndLevy[Dist],0),MATCH(B$2,[4]!Data_AidAndLevy[#Headers],0))</f>
        <v>Laurens-Marathon</v>
      </c>
      <c r="C159" s="13">
        <f>INDEX([4]!Data_AidAndLevy[#Data],MATCH($A159,[4]!Data_AidAndLevy[Dist],0),MATCH(C$2,[4]!Data_AidAndLevy[#Headers],0))</f>
        <v>6.5</v>
      </c>
      <c r="D159" s="14">
        <f>INDEX([4]!Data_AidAndLevy[#Data],MATCH($A159,[4]!Data_AidAndLevy[Dist],0),MATCH(D$2,[4]!Data_AidAndLevy[#Headers],0))</f>
        <v>52962</v>
      </c>
      <c r="E159" s="15">
        <f>ROUND(C159*33.17,0)</f>
        <v>216</v>
      </c>
      <c r="F159" s="14">
        <f>D159-E159</f>
        <v>52746</v>
      </c>
      <c r="H159" s="16"/>
    </row>
    <row r="160" spans="1:8" x14ac:dyDescent="0.25">
      <c r="A160" s="12" t="str">
        <f>[4]Data_AidAndLevy!C158</f>
        <v>3555</v>
      </c>
      <c r="B160" s="12" t="str">
        <f>INDEX([4]!Data_AidAndLevy[#Data],MATCH($A160,[4]!Data_AidAndLevy[Dist],0),MATCH(B$2,[4]!Data_AidAndLevy[#Headers],0))</f>
        <v>Lawton-Bronson</v>
      </c>
      <c r="C160" s="13">
        <f>INDEX([4]!Data_AidAndLevy[#Data],MATCH($A160,[4]!Data_AidAndLevy[Dist],0),MATCH(C$2,[4]!Data_AidAndLevy[#Headers],0))</f>
        <v>14.5</v>
      </c>
      <c r="D160" s="14">
        <f>INDEX([4]!Data_AidAndLevy[#Data],MATCH($A160,[4]!Data_AidAndLevy[Dist],0),MATCH(D$2,[4]!Data_AidAndLevy[#Headers],0))</f>
        <v>118146</v>
      </c>
      <c r="E160" s="15">
        <f>ROUND(C160*33.17,0)</f>
        <v>481</v>
      </c>
      <c r="F160" s="14">
        <f>D160-E160</f>
        <v>117665</v>
      </c>
      <c r="H160" s="16"/>
    </row>
    <row r="161" spans="1:8" x14ac:dyDescent="0.25">
      <c r="A161" s="12" t="str">
        <f>[4]Data_AidAndLevy!C159</f>
        <v>3600</v>
      </c>
      <c r="B161" s="12" t="str">
        <f>INDEX([4]!Data_AidAndLevy[#Data],MATCH($A161,[4]!Data_AidAndLevy[Dist],0),MATCH(B$2,[4]!Data_AidAndLevy[#Headers],0))</f>
        <v>Le Mars</v>
      </c>
      <c r="C161" s="13">
        <f>INDEX([4]!Data_AidAndLevy[#Data],MATCH($A161,[4]!Data_AidAndLevy[Dist],0),MATCH(C$2,[4]!Data_AidAndLevy[#Headers],0))</f>
        <v>53</v>
      </c>
      <c r="D161" s="14">
        <f>INDEX([4]!Data_AidAndLevy[#Data],MATCH($A161,[4]!Data_AidAndLevy[Dist],0),MATCH(D$2,[4]!Data_AidAndLevy[#Headers],0))</f>
        <v>431844</v>
      </c>
      <c r="E161" s="15">
        <f>ROUND(C161*33.17,0)</f>
        <v>1758</v>
      </c>
      <c r="F161" s="14">
        <f>D161-E161</f>
        <v>430086</v>
      </c>
      <c r="H161" s="16"/>
    </row>
    <row r="162" spans="1:8" x14ac:dyDescent="0.25">
      <c r="A162" s="12" t="str">
        <f>[4]Data_AidAndLevy!C160</f>
        <v>3609</v>
      </c>
      <c r="B162" s="12" t="str">
        <f>INDEX([4]!Data_AidAndLevy[#Data],MATCH($A162,[4]!Data_AidAndLevy[Dist],0),MATCH(B$2,[4]!Data_AidAndLevy[#Headers],0))</f>
        <v>Lenox</v>
      </c>
      <c r="C162" s="13">
        <f>INDEX([4]!Data_AidAndLevy[#Data],MATCH($A162,[4]!Data_AidAndLevy[Dist],0),MATCH(C$2,[4]!Data_AidAndLevy[#Headers],0))</f>
        <v>18</v>
      </c>
      <c r="D162" s="14">
        <f>INDEX([4]!Data_AidAndLevy[#Data],MATCH($A162,[4]!Data_AidAndLevy[Dist],0),MATCH(D$2,[4]!Data_AidAndLevy[#Headers],0))</f>
        <v>146664</v>
      </c>
      <c r="E162" s="15">
        <f>ROUND(C162*33.17,0)</f>
        <v>597</v>
      </c>
      <c r="F162" s="14">
        <f>D162-E162</f>
        <v>146067</v>
      </c>
      <c r="H162" s="16"/>
    </row>
    <row r="163" spans="1:8" x14ac:dyDescent="0.25">
      <c r="A163" s="12" t="str">
        <f>[4]Data_AidAndLevy!C161</f>
        <v>3645</v>
      </c>
      <c r="B163" s="12" t="str">
        <f>INDEX([4]!Data_AidAndLevy[#Data],MATCH($A163,[4]!Data_AidAndLevy[Dist],0),MATCH(B$2,[4]!Data_AidAndLevy[#Headers],0))</f>
        <v>Lewis Central</v>
      </c>
      <c r="C163" s="13">
        <f>INDEX([4]!Data_AidAndLevy[#Data],MATCH($A163,[4]!Data_AidAndLevy[Dist],0),MATCH(C$2,[4]!Data_AidAndLevy[#Headers],0))</f>
        <v>36.5</v>
      </c>
      <c r="D163" s="14">
        <f>INDEX([4]!Data_AidAndLevy[#Data],MATCH($A163,[4]!Data_AidAndLevy[Dist],0),MATCH(D$2,[4]!Data_AidAndLevy[#Headers],0))</f>
        <v>297402</v>
      </c>
      <c r="E163" s="15">
        <f>ROUND(C163*33.17,0)</f>
        <v>1211</v>
      </c>
      <c r="F163" s="14">
        <f>D163-E163</f>
        <v>296191</v>
      </c>
      <c r="H163" s="16"/>
    </row>
    <row r="164" spans="1:8" x14ac:dyDescent="0.25">
      <c r="A164" s="12" t="str">
        <f>[4]Data_AidAndLevy!C162</f>
        <v>3715</v>
      </c>
      <c r="B164" s="12" t="str">
        <f>INDEX([4]!Data_AidAndLevy[#Data],MATCH($A164,[4]!Data_AidAndLevy[Dist],0),MATCH(B$2,[4]!Data_AidAndLevy[#Headers],0))</f>
        <v>Linn-Mar</v>
      </c>
      <c r="C164" s="13">
        <f>INDEX([4]!Data_AidAndLevy[#Data],MATCH($A164,[4]!Data_AidAndLevy[Dist],0),MATCH(C$2,[4]!Data_AidAndLevy[#Headers],0))</f>
        <v>121.5</v>
      </c>
      <c r="D164" s="14">
        <f>INDEX([4]!Data_AidAndLevy[#Data],MATCH($A164,[4]!Data_AidAndLevy[Dist],0),MATCH(D$2,[4]!Data_AidAndLevy[#Headers],0))</f>
        <v>989982</v>
      </c>
      <c r="E164" s="15">
        <f>ROUND(C164*33.17,0)</f>
        <v>4030</v>
      </c>
      <c r="F164" s="14">
        <f>D164-E164</f>
        <v>985952</v>
      </c>
      <c r="H164" s="16"/>
    </row>
    <row r="165" spans="1:8" x14ac:dyDescent="0.25">
      <c r="A165" s="12" t="str">
        <f>[4]Data_AidAndLevy!C163</f>
        <v>3744</v>
      </c>
      <c r="B165" s="12" t="str">
        <f>INDEX([4]!Data_AidAndLevy[#Data],MATCH($A165,[4]!Data_AidAndLevy[Dist],0),MATCH(B$2,[4]!Data_AidAndLevy[#Headers],0))</f>
        <v>Lisbon</v>
      </c>
      <c r="C165" s="13">
        <f>INDEX([4]!Data_AidAndLevy[#Data],MATCH($A165,[4]!Data_AidAndLevy[Dist],0),MATCH(C$2,[4]!Data_AidAndLevy[#Headers],0))</f>
        <v>26</v>
      </c>
      <c r="D165" s="14">
        <f>INDEX([4]!Data_AidAndLevy[#Data],MATCH($A165,[4]!Data_AidAndLevy[Dist],0),MATCH(D$2,[4]!Data_AidAndLevy[#Headers],0))</f>
        <v>211848</v>
      </c>
      <c r="E165" s="15">
        <f>ROUND(C165*33.17,0)</f>
        <v>862</v>
      </c>
      <c r="F165" s="14">
        <f>D165-E165</f>
        <v>210986</v>
      </c>
      <c r="H165" s="16"/>
    </row>
    <row r="166" spans="1:8" x14ac:dyDescent="0.25">
      <c r="A166" s="12" t="str">
        <f>[4]Data_AidAndLevy!C164</f>
        <v>3798</v>
      </c>
      <c r="B166" s="12" t="str">
        <f>INDEX([4]!Data_AidAndLevy[#Data],MATCH($A166,[4]!Data_AidAndLevy[Dist],0),MATCH(B$2,[4]!Data_AidAndLevy[#Headers],0))</f>
        <v>Logan-Magnolia</v>
      </c>
      <c r="C166" s="13">
        <f>INDEX([4]!Data_AidAndLevy[#Data],MATCH($A166,[4]!Data_AidAndLevy[Dist],0),MATCH(C$2,[4]!Data_AidAndLevy[#Headers],0))</f>
        <v>21.5</v>
      </c>
      <c r="D166" s="14">
        <f>INDEX([4]!Data_AidAndLevy[#Data],MATCH($A166,[4]!Data_AidAndLevy[Dist],0),MATCH(D$2,[4]!Data_AidAndLevy[#Headers],0))</f>
        <v>175182</v>
      </c>
      <c r="E166" s="15">
        <f>ROUND(C166*33.17,0)</f>
        <v>713</v>
      </c>
      <c r="F166" s="14">
        <f>D166-E166</f>
        <v>174469</v>
      </c>
      <c r="H166" s="16"/>
    </row>
    <row r="167" spans="1:8" x14ac:dyDescent="0.25">
      <c r="A167" s="12" t="str">
        <f>[4]Data_AidAndLevy!C165</f>
        <v>3816</v>
      </c>
      <c r="B167" s="12" t="str">
        <f>INDEX([4]!Data_AidAndLevy[#Data],MATCH($A167,[4]!Data_AidAndLevy[Dist],0),MATCH(B$2,[4]!Data_AidAndLevy[#Headers],0))</f>
        <v>Lone Tree</v>
      </c>
      <c r="C167" s="13">
        <f>INDEX([4]!Data_AidAndLevy[#Data],MATCH($A167,[4]!Data_AidAndLevy[Dist],0),MATCH(C$2,[4]!Data_AidAndLevy[#Headers],0))</f>
        <v>13</v>
      </c>
      <c r="D167" s="14">
        <f>INDEX([4]!Data_AidAndLevy[#Data],MATCH($A167,[4]!Data_AidAndLevy[Dist],0),MATCH(D$2,[4]!Data_AidAndLevy[#Headers],0))</f>
        <v>105924</v>
      </c>
      <c r="E167" s="15">
        <f>ROUND(C167*33.17,0)</f>
        <v>431</v>
      </c>
      <c r="F167" s="14">
        <f>D167-E167</f>
        <v>105493</v>
      </c>
      <c r="H167" s="16"/>
    </row>
    <row r="168" spans="1:8" x14ac:dyDescent="0.25">
      <c r="A168" s="12" t="str">
        <f>[4]Data_AidAndLevy!C166</f>
        <v>3841</v>
      </c>
      <c r="B168" s="12" t="str">
        <f>INDEX([4]!Data_AidAndLevy[#Data],MATCH($A168,[4]!Data_AidAndLevy[Dist],0),MATCH(B$2,[4]!Data_AidAndLevy[#Headers],0))</f>
        <v>Louisa-Muscatine</v>
      </c>
      <c r="C168" s="13">
        <f>INDEX([4]!Data_AidAndLevy[#Data],MATCH($A168,[4]!Data_AidAndLevy[Dist],0),MATCH(C$2,[4]!Data_AidAndLevy[#Headers],0))</f>
        <v>23.5</v>
      </c>
      <c r="D168" s="14">
        <f>INDEX([4]!Data_AidAndLevy[#Data],MATCH($A168,[4]!Data_AidAndLevy[Dist],0),MATCH(D$2,[4]!Data_AidAndLevy[#Headers],0))</f>
        <v>191478</v>
      </c>
      <c r="E168" s="15">
        <f>ROUND(C168*33.17,0)</f>
        <v>779</v>
      </c>
      <c r="F168" s="14">
        <f>D168-E168</f>
        <v>190699</v>
      </c>
      <c r="H168" s="16"/>
    </row>
    <row r="169" spans="1:8" x14ac:dyDescent="0.25">
      <c r="A169" s="12" t="str">
        <f>[4]Data_AidAndLevy!C167</f>
        <v>3906</v>
      </c>
      <c r="B169" s="12" t="str">
        <f>INDEX([4]!Data_AidAndLevy[#Data],MATCH($A169,[4]!Data_AidAndLevy[Dist],0),MATCH(B$2,[4]!Data_AidAndLevy[#Headers],0))</f>
        <v>Lynnville-Sully</v>
      </c>
      <c r="C169" s="13">
        <f>INDEX([4]!Data_AidAndLevy[#Data],MATCH($A169,[4]!Data_AidAndLevy[Dist],0),MATCH(C$2,[4]!Data_AidAndLevy[#Headers],0))</f>
        <v>15.5</v>
      </c>
      <c r="D169" s="14">
        <f>INDEX([4]!Data_AidAndLevy[#Data],MATCH($A169,[4]!Data_AidAndLevy[Dist],0),MATCH(D$2,[4]!Data_AidAndLevy[#Headers],0))</f>
        <v>122300</v>
      </c>
      <c r="E169" s="15">
        <f>ROUND(C169*33.17,0)</f>
        <v>514</v>
      </c>
      <c r="F169" s="14">
        <f>D169-E169</f>
        <v>121786</v>
      </c>
      <c r="H169" s="16"/>
    </row>
    <row r="170" spans="1:8" x14ac:dyDescent="0.25">
      <c r="A170" s="12" t="str">
        <f>[4]Data_AidAndLevy!C168</f>
        <v>4419</v>
      </c>
      <c r="B170" s="12" t="str">
        <f>INDEX([4]!Data_AidAndLevy[#Data],MATCH($A170,[4]!Data_AidAndLevy[Dist],0),MATCH(B$2,[4]!Data_AidAndLevy[#Headers],0))</f>
        <v>MFL Mar Mac</v>
      </c>
      <c r="C170" s="13">
        <f>INDEX([4]!Data_AidAndLevy[#Data],MATCH($A170,[4]!Data_AidAndLevy[Dist],0),MATCH(C$2,[4]!Data_AidAndLevy[#Headers],0))</f>
        <v>21.5</v>
      </c>
      <c r="D170" s="14">
        <f>INDEX([4]!Data_AidAndLevy[#Data],MATCH($A170,[4]!Data_AidAndLevy[Dist],0),MATCH(D$2,[4]!Data_AidAndLevy[#Headers],0))</f>
        <v>175182</v>
      </c>
      <c r="E170" s="15">
        <f>ROUND(C170*33.17,0)</f>
        <v>713</v>
      </c>
      <c r="F170" s="14">
        <f>D170-E170</f>
        <v>174469</v>
      </c>
      <c r="H170" s="16"/>
    </row>
    <row r="171" spans="1:8" x14ac:dyDescent="0.25">
      <c r="A171" s="12" t="str">
        <f>[4]Data_AidAndLevy!C169</f>
        <v>3942</v>
      </c>
      <c r="B171" s="12" t="str">
        <f>INDEX([4]!Data_AidAndLevy[#Data],MATCH($A171,[4]!Data_AidAndLevy[Dist],0),MATCH(B$2,[4]!Data_AidAndLevy[#Headers],0))</f>
        <v>Madrid</v>
      </c>
      <c r="C171" s="13">
        <f>INDEX([4]!Data_AidAndLevy[#Data],MATCH($A171,[4]!Data_AidAndLevy[Dist],0),MATCH(C$2,[4]!Data_AidAndLevy[#Headers],0))</f>
        <v>15</v>
      </c>
      <c r="D171" s="14">
        <f>INDEX([4]!Data_AidAndLevy[#Data],MATCH($A171,[4]!Data_AidAndLevy[Dist],0),MATCH(D$2,[4]!Data_AidAndLevy[#Headers],0))</f>
        <v>122220</v>
      </c>
      <c r="E171" s="15">
        <f>ROUND(C171*33.17,0)</f>
        <v>498</v>
      </c>
      <c r="F171" s="14">
        <f>D171-E171</f>
        <v>121722</v>
      </c>
      <c r="H171" s="16"/>
    </row>
    <row r="172" spans="1:8" x14ac:dyDescent="0.25">
      <c r="A172" s="12" t="str">
        <f>[4]Data_AidAndLevy!C170</f>
        <v>4023</v>
      </c>
      <c r="B172" s="12" t="str">
        <f>INDEX([4]!Data_AidAndLevy[#Data],MATCH($A172,[4]!Data_AidAndLevy[Dist],0),MATCH(B$2,[4]!Data_AidAndLevy[#Headers],0))</f>
        <v>Manson-Northwest Webster</v>
      </c>
      <c r="C172" s="13">
        <f>INDEX([4]!Data_AidAndLevy[#Data],MATCH($A172,[4]!Data_AidAndLevy[Dist],0),MATCH(C$2,[4]!Data_AidAndLevy[#Headers],0))</f>
        <v>15</v>
      </c>
      <c r="D172" s="14">
        <f>INDEX([4]!Data_AidAndLevy[#Data],MATCH($A172,[4]!Data_AidAndLevy[Dist],0),MATCH(D$2,[4]!Data_AidAndLevy[#Headers],0))</f>
        <v>122220</v>
      </c>
      <c r="E172" s="15">
        <f>ROUND(C172*33.17,0)</f>
        <v>498</v>
      </c>
      <c r="F172" s="14">
        <f>D172-E172</f>
        <v>121722</v>
      </c>
      <c r="H172" s="16"/>
    </row>
    <row r="173" spans="1:8" x14ac:dyDescent="0.25">
      <c r="A173" s="12" t="str">
        <f>[4]Data_AidAndLevy!C171</f>
        <v>4033</v>
      </c>
      <c r="B173" s="12" t="str">
        <f>INDEX([4]!Data_AidAndLevy[#Data],MATCH($A173,[4]!Data_AidAndLevy[Dist],0),MATCH(B$2,[4]!Data_AidAndLevy[#Headers],0))</f>
        <v>Maple Valley-Anthon Oto</v>
      </c>
      <c r="C173" s="13">
        <f>INDEX([4]!Data_AidAndLevy[#Data],MATCH($A173,[4]!Data_AidAndLevy[Dist],0),MATCH(C$2,[4]!Data_AidAndLevy[#Headers],0))</f>
        <v>14.5</v>
      </c>
      <c r="D173" s="14">
        <f>INDEX([4]!Data_AidAndLevy[#Data],MATCH($A173,[4]!Data_AidAndLevy[Dist],0),MATCH(D$2,[4]!Data_AidAndLevy[#Headers],0))</f>
        <v>118146</v>
      </c>
      <c r="E173" s="15">
        <f>ROUND(C173*33.17,0)</f>
        <v>481</v>
      </c>
      <c r="F173" s="14">
        <f>D173-E173</f>
        <v>117665</v>
      </c>
      <c r="H173" s="16"/>
    </row>
    <row r="174" spans="1:8" x14ac:dyDescent="0.25">
      <c r="A174" s="12" t="str">
        <f>[4]Data_AidAndLevy!C172</f>
        <v>4041</v>
      </c>
      <c r="B174" s="12" t="str">
        <f>INDEX([4]!Data_AidAndLevy[#Data],MATCH($A174,[4]!Data_AidAndLevy[Dist],0),MATCH(B$2,[4]!Data_AidAndLevy[#Headers],0))</f>
        <v>Maquoketa</v>
      </c>
      <c r="C174" s="13">
        <f>INDEX([4]!Data_AidAndLevy[#Data],MATCH($A174,[4]!Data_AidAndLevy[Dist],0),MATCH(C$2,[4]!Data_AidAndLevy[#Headers],0))</f>
        <v>35</v>
      </c>
      <c r="D174" s="14">
        <f>INDEX([4]!Data_AidAndLevy[#Data],MATCH($A174,[4]!Data_AidAndLevy[Dist],0),MATCH(D$2,[4]!Data_AidAndLevy[#Headers],0))</f>
        <v>285180</v>
      </c>
      <c r="E174" s="15">
        <f>ROUND(C174*33.17,0)</f>
        <v>1161</v>
      </c>
      <c r="F174" s="14">
        <f>D174-E174</f>
        <v>284019</v>
      </c>
      <c r="H174" s="16"/>
    </row>
    <row r="175" spans="1:8" x14ac:dyDescent="0.25">
      <c r="A175" s="12" t="str">
        <f>[4]Data_AidAndLevy!C173</f>
        <v>4043</v>
      </c>
      <c r="B175" s="12" t="str">
        <f>INDEX([4]!Data_AidAndLevy[#Data],MATCH($A175,[4]!Data_AidAndLevy[Dist],0),MATCH(B$2,[4]!Data_AidAndLevy[#Headers],0))</f>
        <v>Maquoketa Valley</v>
      </c>
      <c r="C175" s="13">
        <f>INDEX([4]!Data_AidAndLevy[#Data],MATCH($A175,[4]!Data_AidAndLevy[Dist],0),MATCH(C$2,[4]!Data_AidAndLevy[#Headers],0))</f>
        <v>26.5</v>
      </c>
      <c r="D175" s="14">
        <f>INDEX([4]!Data_AidAndLevy[#Data],MATCH($A175,[4]!Data_AidAndLevy[Dist],0),MATCH(D$2,[4]!Data_AidAndLevy[#Headers],0))</f>
        <v>215922</v>
      </c>
      <c r="E175" s="15">
        <f>ROUND(C175*33.17,0)</f>
        <v>879</v>
      </c>
      <c r="F175" s="14">
        <f>D175-E175</f>
        <v>215043</v>
      </c>
      <c r="H175" s="16"/>
    </row>
    <row r="176" spans="1:8" x14ac:dyDescent="0.25">
      <c r="A176" s="12" t="str">
        <f>[4]Data_AidAndLevy!C174</f>
        <v>4068</v>
      </c>
      <c r="B176" s="12" t="str">
        <f>INDEX([4]!Data_AidAndLevy[#Data],MATCH($A176,[4]!Data_AidAndLevy[Dist],0),MATCH(B$2,[4]!Data_AidAndLevy[#Headers],0))</f>
        <v>Marcus-Meriden Cleghorn</v>
      </c>
      <c r="C176" s="13">
        <f>INDEX([4]!Data_AidAndLevy[#Data],MATCH($A176,[4]!Data_AidAndLevy[Dist],0),MATCH(C$2,[4]!Data_AidAndLevy[#Headers],0))</f>
        <v>12.5</v>
      </c>
      <c r="D176" s="14">
        <f>INDEX([4]!Data_AidAndLevy[#Data],MATCH($A176,[4]!Data_AidAndLevy[Dist],0),MATCH(D$2,[4]!Data_AidAndLevy[#Headers],0))</f>
        <v>101850</v>
      </c>
      <c r="E176" s="15">
        <f>ROUND(C176*33.17,0)</f>
        <v>415</v>
      </c>
      <c r="F176" s="14">
        <f>D176-E176</f>
        <v>101435</v>
      </c>
      <c r="H176" s="16"/>
    </row>
    <row r="177" spans="1:8" x14ac:dyDescent="0.25">
      <c r="A177" s="12" t="str">
        <f>[4]Data_AidAndLevy!C175</f>
        <v>4086</v>
      </c>
      <c r="B177" s="12" t="str">
        <f>INDEX([4]!Data_AidAndLevy[#Data],MATCH($A177,[4]!Data_AidAndLevy[Dist],0),MATCH(B$2,[4]!Data_AidAndLevy[#Headers],0))</f>
        <v>Marion</v>
      </c>
      <c r="C177" s="13">
        <f>INDEX([4]!Data_AidAndLevy[#Data],MATCH($A177,[4]!Data_AidAndLevy[Dist],0),MATCH(C$2,[4]!Data_AidAndLevy[#Headers],0))</f>
        <v>45</v>
      </c>
      <c r="D177" s="14">
        <f>INDEX([4]!Data_AidAndLevy[#Data],MATCH($A177,[4]!Data_AidAndLevy[Dist],0),MATCH(D$2,[4]!Data_AidAndLevy[#Headers],0))</f>
        <v>366660</v>
      </c>
      <c r="E177" s="15">
        <f>ROUND(C177*33.17,0)</f>
        <v>1493</v>
      </c>
      <c r="F177" s="14">
        <f>D177-E177</f>
        <v>365167</v>
      </c>
      <c r="H177" s="16"/>
    </row>
    <row r="178" spans="1:8" x14ac:dyDescent="0.25">
      <c r="A178" s="12" t="str">
        <f>[4]Data_AidAndLevy!C176</f>
        <v>4104</v>
      </c>
      <c r="B178" s="12" t="str">
        <f>INDEX([4]!Data_AidAndLevy[#Data],MATCH($A178,[4]!Data_AidAndLevy[Dist],0),MATCH(B$2,[4]!Data_AidAndLevy[#Headers],0))</f>
        <v>Marshalltown</v>
      </c>
      <c r="C178" s="13">
        <f>INDEX([4]!Data_AidAndLevy[#Data],MATCH($A178,[4]!Data_AidAndLevy[Dist],0),MATCH(C$2,[4]!Data_AidAndLevy[#Headers],0))</f>
        <v>122.5</v>
      </c>
      <c r="D178" s="14">
        <f>INDEX([4]!Data_AidAndLevy[#Data],MATCH($A178,[4]!Data_AidAndLevy[Dist],0),MATCH(D$2,[4]!Data_AidAndLevy[#Headers],0))</f>
        <v>994136</v>
      </c>
      <c r="E178" s="15">
        <f>ROUND(C178*33.17,0)</f>
        <v>4063</v>
      </c>
      <c r="F178" s="14">
        <f>D178-E178</f>
        <v>990073</v>
      </c>
      <c r="H178" s="16"/>
    </row>
    <row r="179" spans="1:8" x14ac:dyDescent="0.25">
      <c r="A179" s="12" t="str">
        <f>[4]Data_AidAndLevy!C177</f>
        <v>4122</v>
      </c>
      <c r="B179" s="12" t="str">
        <f>INDEX([4]!Data_AidAndLevy[#Data],MATCH($A179,[4]!Data_AidAndLevy[Dist],0),MATCH(B$2,[4]!Data_AidAndLevy[#Headers],0))</f>
        <v>Martensdale-St Marys</v>
      </c>
      <c r="C179" s="13">
        <f>INDEX([4]!Data_AidAndLevy[#Data],MATCH($A179,[4]!Data_AidAndLevy[Dist],0),MATCH(C$2,[4]!Data_AidAndLevy[#Headers],0))</f>
        <v>18</v>
      </c>
      <c r="D179" s="14">
        <f>INDEX([4]!Data_AidAndLevy[#Data],MATCH($A179,[4]!Data_AidAndLevy[Dist],0),MATCH(D$2,[4]!Data_AidAndLevy[#Headers],0))</f>
        <v>146664</v>
      </c>
      <c r="E179" s="15">
        <f>ROUND(C179*33.17,0)</f>
        <v>597</v>
      </c>
      <c r="F179" s="14">
        <f>D179-E179</f>
        <v>146067</v>
      </c>
      <c r="H179" s="16"/>
    </row>
    <row r="180" spans="1:8" x14ac:dyDescent="0.25">
      <c r="A180" s="12" t="str">
        <f>[4]Data_AidAndLevy!C178</f>
        <v>4131</v>
      </c>
      <c r="B180" s="12" t="str">
        <f>INDEX([4]!Data_AidAndLevy[#Data],MATCH($A180,[4]!Data_AidAndLevy[Dist],0),MATCH(B$2,[4]!Data_AidAndLevy[#Headers],0))</f>
        <v>Mason City</v>
      </c>
      <c r="C180" s="13">
        <f>INDEX([4]!Data_AidAndLevy[#Data],MATCH($A180,[4]!Data_AidAndLevy[Dist],0),MATCH(C$2,[4]!Data_AidAndLevy[#Headers],0))</f>
        <v>89.5</v>
      </c>
      <c r="D180" s="14">
        <f>INDEX([4]!Data_AidAndLevy[#Data],MATCH($A180,[4]!Data_AidAndLevy[Dist],0),MATCH(D$2,[4]!Data_AidAndLevy[#Headers],0))</f>
        <v>729246</v>
      </c>
      <c r="E180" s="15">
        <f>ROUND(C180*33.17,0)</f>
        <v>2969</v>
      </c>
      <c r="F180" s="14">
        <f>D180-E180</f>
        <v>726277</v>
      </c>
      <c r="H180" s="16"/>
    </row>
    <row r="181" spans="1:8" x14ac:dyDescent="0.25">
      <c r="A181" s="12" t="str">
        <f>[4]Data_AidAndLevy!C179</f>
        <v>4203</v>
      </c>
      <c r="B181" s="12" t="str">
        <f>INDEX([4]!Data_AidAndLevy[#Data],MATCH($A181,[4]!Data_AidAndLevy[Dist],0),MATCH(B$2,[4]!Data_AidAndLevy[#Headers],0))</f>
        <v>Mediapolis</v>
      </c>
      <c r="C181" s="13">
        <f>INDEX([4]!Data_AidAndLevy[#Data],MATCH($A181,[4]!Data_AidAndLevy[Dist],0),MATCH(C$2,[4]!Data_AidAndLevy[#Headers],0))</f>
        <v>16.5</v>
      </c>
      <c r="D181" s="14">
        <f>INDEX([4]!Data_AidAndLevy[#Data],MATCH($A181,[4]!Data_AidAndLevy[Dist],0),MATCH(D$2,[4]!Data_AidAndLevy[#Headers],0))</f>
        <v>134442</v>
      </c>
      <c r="E181" s="15">
        <f>ROUND(C181*33.17,0)</f>
        <v>547</v>
      </c>
      <c r="F181" s="14">
        <f>D181-E181</f>
        <v>133895</v>
      </c>
      <c r="H181" s="16"/>
    </row>
    <row r="182" spans="1:8" x14ac:dyDescent="0.25">
      <c r="A182" s="12" t="str">
        <f>[4]Data_AidAndLevy!C180</f>
        <v>4212</v>
      </c>
      <c r="B182" s="12" t="str">
        <f>INDEX([4]!Data_AidAndLevy[#Data],MATCH($A182,[4]!Data_AidAndLevy[Dist],0),MATCH(B$2,[4]!Data_AidAndLevy[#Headers],0))</f>
        <v>Melcher-Dallas</v>
      </c>
      <c r="C182" s="13">
        <f>INDEX([4]!Data_AidAndLevy[#Data],MATCH($A182,[4]!Data_AidAndLevy[Dist],0),MATCH(C$2,[4]!Data_AidAndLevy[#Headers],0))</f>
        <v>9.5</v>
      </c>
      <c r="D182" s="14">
        <f>INDEX([4]!Data_AidAndLevy[#Data],MATCH($A182,[4]!Data_AidAndLevy[Dist],0),MATCH(D$2,[4]!Data_AidAndLevy[#Headers],0))</f>
        <v>77406</v>
      </c>
      <c r="E182" s="15">
        <f>ROUND(C182*33.17,0)</f>
        <v>315</v>
      </c>
      <c r="F182" s="14">
        <f>D182-E182</f>
        <v>77091</v>
      </c>
      <c r="H182" s="16"/>
    </row>
    <row r="183" spans="1:8" x14ac:dyDescent="0.25">
      <c r="A183" s="12" t="str">
        <f>[4]Data_AidAndLevy!C181</f>
        <v>4271</v>
      </c>
      <c r="B183" s="12" t="str">
        <f>INDEX([4]!Data_AidAndLevy[#Data],MATCH($A183,[4]!Data_AidAndLevy[Dist],0),MATCH(B$2,[4]!Data_AidAndLevy[#Headers],0))</f>
        <v>Mid-Prairie</v>
      </c>
      <c r="C183" s="13">
        <f>INDEX([4]!Data_AidAndLevy[#Data],MATCH($A183,[4]!Data_AidAndLevy[Dist],0),MATCH(C$2,[4]!Data_AidAndLevy[#Headers],0))</f>
        <v>36</v>
      </c>
      <c r="D183" s="14">
        <f>INDEX([4]!Data_AidAndLevy[#Data],MATCH($A183,[4]!Data_AidAndLevy[Dist],0),MATCH(D$2,[4]!Data_AidAndLevy[#Headers],0))</f>
        <v>293328</v>
      </c>
      <c r="E183" s="15">
        <f>ROUND(C183*33.17,0)</f>
        <v>1194</v>
      </c>
      <c r="F183" s="14">
        <f>D183-E183</f>
        <v>292134</v>
      </c>
      <c r="H183" s="16"/>
    </row>
    <row r="184" spans="1:8" x14ac:dyDescent="0.25">
      <c r="A184" s="12" t="str">
        <f>[4]Data_AidAndLevy!C182</f>
        <v>4269</v>
      </c>
      <c r="B184" s="12" t="str">
        <f>INDEX([4]!Data_AidAndLevy[#Data],MATCH($A184,[4]!Data_AidAndLevy[Dist],0),MATCH(B$2,[4]!Data_AidAndLevy[#Headers],0))</f>
        <v>Midland</v>
      </c>
      <c r="C184" s="13">
        <f>INDEX([4]!Data_AidAndLevy[#Data],MATCH($A184,[4]!Data_AidAndLevy[Dist],0),MATCH(C$2,[4]!Data_AidAndLevy[#Headers],0))</f>
        <v>12.5</v>
      </c>
      <c r="D184" s="14">
        <f>INDEX([4]!Data_AidAndLevy[#Data],MATCH($A184,[4]!Data_AidAndLevy[Dist],0),MATCH(D$2,[4]!Data_AidAndLevy[#Headers],0))</f>
        <v>101850</v>
      </c>
      <c r="E184" s="15">
        <f>ROUND(C184*33.17,0)</f>
        <v>415</v>
      </c>
      <c r="F184" s="14">
        <f>D184-E184</f>
        <v>101435</v>
      </c>
      <c r="H184" s="16"/>
    </row>
    <row r="185" spans="1:8" x14ac:dyDescent="0.25">
      <c r="A185" s="12" t="str">
        <f>[4]Data_AidAndLevy!C183</f>
        <v>4356</v>
      </c>
      <c r="B185" s="12" t="str">
        <f>INDEX([4]!Data_AidAndLevy[#Data],MATCH($A185,[4]!Data_AidAndLevy[Dist],0),MATCH(B$2,[4]!Data_AidAndLevy[#Headers],0))</f>
        <v>Missouri Valley</v>
      </c>
      <c r="C185" s="13">
        <f>INDEX([4]!Data_AidAndLevy[#Data],MATCH($A185,[4]!Data_AidAndLevy[Dist],0),MATCH(C$2,[4]!Data_AidAndLevy[#Headers],0))</f>
        <v>15</v>
      </c>
      <c r="D185" s="14">
        <f>INDEX([4]!Data_AidAndLevy[#Data],MATCH($A185,[4]!Data_AidAndLevy[Dist],0),MATCH(D$2,[4]!Data_AidAndLevy[#Headers],0))</f>
        <v>122220</v>
      </c>
      <c r="E185" s="15">
        <f>ROUND(C185*33.17,0)</f>
        <v>498</v>
      </c>
      <c r="F185" s="14">
        <f>D185-E185</f>
        <v>121722</v>
      </c>
      <c r="H185" s="16"/>
    </row>
    <row r="186" spans="1:8" x14ac:dyDescent="0.25">
      <c r="A186" s="12" t="str">
        <f>[4]Data_AidAndLevy!C184</f>
        <v>4149</v>
      </c>
      <c r="B186" s="12" t="str">
        <f>INDEX([4]!Data_AidAndLevy[#Data],MATCH($A186,[4]!Data_AidAndLevy[Dist],0),MATCH(B$2,[4]!Data_AidAndLevy[#Headers],0))</f>
        <v>Moc-Floyd Valley</v>
      </c>
      <c r="C186" s="13">
        <f>INDEX([4]!Data_AidAndLevy[#Data],MATCH($A186,[4]!Data_AidAndLevy[Dist],0),MATCH(C$2,[4]!Data_AidAndLevy[#Headers],0))</f>
        <v>22.5</v>
      </c>
      <c r="D186" s="14">
        <f>INDEX([4]!Data_AidAndLevy[#Data],MATCH($A186,[4]!Data_AidAndLevy[Dist],0),MATCH(D$2,[4]!Data_AidAndLevy[#Headers],0))</f>
        <v>183330</v>
      </c>
      <c r="E186" s="15">
        <f>ROUND(C186*33.17,0)</f>
        <v>746</v>
      </c>
      <c r="F186" s="14">
        <f>D186-E186</f>
        <v>182584</v>
      </c>
      <c r="H186" s="16"/>
    </row>
    <row r="187" spans="1:8" x14ac:dyDescent="0.25">
      <c r="A187" s="12" t="str">
        <f>[4]Data_AidAndLevy!C185</f>
        <v>4437</v>
      </c>
      <c r="B187" s="12" t="str">
        <f>INDEX([4]!Data_AidAndLevy[#Data],MATCH($A187,[4]!Data_AidAndLevy[Dist],0),MATCH(B$2,[4]!Data_AidAndLevy[#Headers],0))</f>
        <v>Montezuma</v>
      </c>
      <c r="C187" s="13">
        <f>INDEX([4]!Data_AidAndLevy[#Data],MATCH($A187,[4]!Data_AidAndLevy[Dist],0),MATCH(C$2,[4]!Data_AidAndLevy[#Headers],0))</f>
        <v>19.5</v>
      </c>
      <c r="D187" s="14">
        <f>INDEX([4]!Data_AidAndLevy[#Data],MATCH($A187,[4]!Data_AidAndLevy[Dist],0),MATCH(D$2,[4]!Data_AidAndLevy[#Headers],0))</f>
        <v>158886</v>
      </c>
      <c r="E187" s="15">
        <f>ROUND(C187*33.17,0)</f>
        <v>647</v>
      </c>
      <c r="F187" s="14">
        <f>D187-E187</f>
        <v>158239</v>
      </c>
      <c r="H187" s="16"/>
    </row>
    <row r="188" spans="1:8" x14ac:dyDescent="0.25">
      <c r="A188" s="12" t="str">
        <f>[4]Data_AidAndLevy!C186</f>
        <v>4446</v>
      </c>
      <c r="B188" s="12" t="str">
        <f>INDEX([4]!Data_AidAndLevy[#Data],MATCH($A188,[4]!Data_AidAndLevy[Dist],0),MATCH(B$2,[4]!Data_AidAndLevy[#Headers],0))</f>
        <v>Monticello</v>
      </c>
      <c r="C188" s="13">
        <f>INDEX([4]!Data_AidAndLevy[#Data],MATCH($A188,[4]!Data_AidAndLevy[Dist],0),MATCH(C$2,[4]!Data_AidAndLevy[#Headers],0))</f>
        <v>24.5</v>
      </c>
      <c r="D188" s="14">
        <f>INDEX([4]!Data_AidAndLevy[#Data],MATCH($A188,[4]!Data_AidAndLevy[Dist],0),MATCH(D$2,[4]!Data_AidAndLevy[#Headers],0))</f>
        <v>199626</v>
      </c>
      <c r="E188" s="15">
        <f>ROUND(C188*33.17,0)</f>
        <v>813</v>
      </c>
      <c r="F188" s="14">
        <f>D188-E188</f>
        <v>198813</v>
      </c>
      <c r="H188" s="16"/>
    </row>
    <row r="189" spans="1:8" x14ac:dyDescent="0.25">
      <c r="A189" s="12" t="str">
        <f>[4]Data_AidAndLevy!C187</f>
        <v>4491</v>
      </c>
      <c r="B189" s="12" t="str">
        <f>INDEX([4]!Data_AidAndLevy[#Data],MATCH($A189,[4]!Data_AidAndLevy[Dist],0),MATCH(B$2,[4]!Data_AidAndLevy[#Headers],0))</f>
        <v>Moravia</v>
      </c>
      <c r="C189" s="13">
        <f>INDEX([4]!Data_AidAndLevy[#Data],MATCH($A189,[4]!Data_AidAndLevy[Dist],0),MATCH(C$2,[4]!Data_AidAndLevy[#Headers],0))</f>
        <v>8.5</v>
      </c>
      <c r="D189" s="14">
        <f>INDEX([4]!Data_AidAndLevy[#Data],MATCH($A189,[4]!Data_AidAndLevy[Dist],0),MATCH(D$2,[4]!Data_AidAndLevy[#Headers],0))</f>
        <v>69258</v>
      </c>
      <c r="E189" s="15">
        <f>ROUND(C189*33.17,0)</f>
        <v>282</v>
      </c>
      <c r="F189" s="14">
        <f>D189-E189</f>
        <v>68976</v>
      </c>
      <c r="H189" s="16"/>
    </row>
    <row r="190" spans="1:8" x14ac:dyDescent="0.25">
      <c r="A190" s="12" t="str">
        <f>[4]Data_AidAndLevy!C188</f>
        <v>4505</v>
      </c>
      <c r="B190" s="12" t="str">
        <f>INDEX([4]!Data_AidAndLevy[#Data],MATCH($A190,[4]!Data_AidAndLevy[Dist],0),MATCH(B$2,[4]!Data_AidAndLevy[#Headers],0))</f>
        <v>Mormon Trail</v>
      </c>
      <c r="C190" s="13">
        <f>INDEX([4]!Data_AidAndLevy[#Data],MATCH($A190,[4]!Data_AidAndLevy[Dist],0),MATCH(C$2,[4]!Data_AidAndLevy[#Headers],0))</f>
        <v>6</v>
      </c>
      <c r="D190" s="14">
        <f>INDEX([4]!Data_AidAndLevy[#Data],MATCH($A190,[4]!Data_AidAndLevy[Dist],0),MATCH(D$2,[4]!Data_AidAndLevy[#Headers],0))</f>
        <v>48888</v>
      </c>
      <c r="E190" s="15">
        <f>ROUND(C190*33.17,0)</f>
        <v>199</v>
      </c>
      <c r="F190" s="14">
        <f>D190-E190</f>
        <v>48689</v>
      </c>
      <c r="H190" s="16"/>
    </row>
    <row r="191" spans="1:8" x14ac:dyDescent="0.25">
      <c r="A191" s="12" t="str">
        <f>[4]Data_AidAndLevy!C189</f>
        <v>4509</v>
      </c>
      <c r="B191" s="12" t="str">
        <f>INDEX([4]!Data_AidAndLevy[#Data],MATCH($A191,[4]!Data_AidAndLevy[Dist],0),MATCH(B$2,[4]!Data_AidAndLevy[#Headers],0))</f>
        <v>Morning Sun</v>
      </c>
      <c r="C191" s="13">
        <f>INDEX([4]!Data_AidAndLevy[#Data],MATCH($A191,[4]!Data_AidAndLevy[Dist],0),MATCH(C$2,[4]!Data_AidAndLevy[#Headers],0))</f>
        <v>7</v>
      </c>
      <c r="D191" s="14">
        <f>INDEX([4]!Data_AidAndLevy[#Data],MATCH($A191,[4]!Data_AidAndLevy[Dist],0),MATCH(D$2,[4]!Data_AidAndLevy[#Headers],0))</f>
        <v>57036</v>
      </c>
      <c r="E191" s="15">
        <f>ROUND(C191*33.17,0)</f>
        <v>232</v>
      </c>
      <c r="F191" s="14">
        <f>D191-E191</f>
        <v>56804</v>
      </c>
      <c r="H191" s="16"/>
    </row>
    <row r="192" spans="1:8" x14ac:dyDescent="0.25">
      <c r="A192" s="12" t="str">
        <f>[4]Data_AidAndLevy!C190</f>
        <v>4518</v>
      </c>
      <c r="B192" s="12" t="str">
        <f>INDEX([4]!Data_AidAndLevy[#Data],MATCH($A192,[4]!Data_AidAndLevy[Dist],0),MATCH(B$2,[4]!Data_AidAndLevy[#Headers],0))</f>
        <v>Moulton-Udell</v>
      </c>
      <c r="C192" s="13">
        <f>INDEX([4]!Data_AidAndLevy[#Data],MATCH($A192,[4]!Data_AidAndLevy[Dist],0),MATCH(C$2,[4]!Data_AidAndLevy[#Headers],0))</f>
        <v>5</v>
      </c>
      <c r="D192" s="14">
        <f>INDEX([4]!Data_AidAndLevy[#Data],MATCH($A192,[4]!Data_AidAndLevy[Dist],0),MATCH(D$2,[4]!Data_AidAndLevy[#Headers],0))</f>
        <v>40740</v>
      </c>
      <c r="E192" s="15">
        <f>ROUND(C192*33.17,0)</f>
        <v>166</v>
      </c>
      <c r="F192" s="14">
        <f>D192-E192</f>
        <v>40574</v>
      </c>
      <c r="H192" s="16"/>
    </row>
    <row r="193" spans="1:8" x14ac:dyDescent="0.25">
      <c r="A193" s="12" t="str">
        <f>[4]Data_AidAndLevy!C191</f>
        <v>4527</v>
      </c>
      <c r="B193" s="12" t="str">
        <f>INDEX([4]!Data_AidAndLevy[#Data],MATCH($A193,[4]!Data_AidAndLevy[Dist],0),MATCH(B$2,[4]!Data_AidAndLevy[#Headers],0))</f>
        <v>Mount Ayr</v>
      </c>
      <c r="C193" s="13">
        <f>INDEX([4]!Data_AidAndLevy[#Data],MATCH($A193,[4]!Data_AidAndLevy[Dist],0),MATCH(C$2,[4]!Data_AidAndLevy[#Headers],0))</f>
        <v>18.5</v>
      </c>
      <c r="D193" s="14">
        <f>INDEX([4]!Data_AidAndLevy[#Data],MATCH($A193,[4]!Data_AidAndLevy[Dist],0),MATCH(D$2,[4]!Data_AidAndLevy[#Headers],0))</f>
        <v>150738</v>
      </c>
      <c r="E193" s="15">
        <f>ROUND(C193*33.17,0)</f>
        <v>614</v>
      </c>
      <c r="F193" s="14">
        <f>D193-E193</f>
        <v>150124</v>
      </c>
      <c r="H193" s="16"/>
    </row>
    <row r="194" spans="1:8" x14ac:dyDescent="0.25">
      <c r="A194" s="12" t="str">
        <f>[4]Data_AidAndLevy!C192</f>
        <v>4536</v>
      </c>
      <c r="B194" s="12" t="str">
        <f>INDEX([4]!Data_AidAndLevy[#Data],MATCH($A194,[4]!Data_AidAndLevy[Dist],0),MATCH(B$2,[4]!Data_AidAndLevy[#Headers],0))</f>
        <v>Mount Pleasant</v>
      </c>
      <c r="C194" s="13">
        <f>INDEX([4]!Data_AidAndLevy[#Data],MATCH($A194,[4]!Data_AidAndLevy[Dist],0),MATCH(C$2,[4]!Data_AidAndLevy[#Headers],0))</f>
        <v>31</v>
      </c>
      <c r="D194" s="14">
        <f>INDEX([4]!Data_AidAndLevy[#Data],MATCH($A194,[4]!Data_AidAndLevy[Dist],0),MATCH(D$2,[4]!Data_AidAndLevy[#Headers],0))</f>
        <v>252588</v>
      </c>
      <c r="E194" s="15">
        <f>ROUND(C194*33.17,0)</f>
        <v>1028</v>
      </c>
      <c r="F194" s="14">
        <f>D194-E194</f>
        <v>251560</v>
      </c>
      <c r="H194" s="16"/>
    </row>
    <row r="195" spans="1:8" x14ac:dyDescent="0.25">
      <c r="A195" s="12" t="str">
        <f>[4]Data_AidAndLevy!C193</f>
        <v>4554</v>
      </c>
      <c r="B195" s="12" t="str">
        <f>INDEX([4]!Data_AidAndLevy[#Data],MATCH($A195,[4]!Data_AidAndLevy[Dist],0),MATCH(B$2,[4]!Data_AidAndLevy[#Headers],0))</f>
        <v>Mount Vernon</v>
      </c>
      <c r="C195" s="13">
        <f>INDEX([4]!Data_AidAndLevy[#Data],MATCH($A195,[4]!Data_AidAndLevy[Dist],0),MATCH(C$2,[4]!Data_AidAndLevy[#Headers],0))</f>
        <v>27</v>
      </c>
      <c r="D195" s="14">
        <f>INDEX([4]!Data_AidAndLevy[#Data],MATCH($A195,[4]!Data_AidAndLevy[Dist],0),MATCH(D$2,[4]!Data_AidAndLevy[#Headers],0))</f>
        <v>219996</v>
      </c>
      <c r="E195" s="15">
        <f>ROUND(C195*33.17,0)</f>
        <v>896</v>
      </c>
      <c r="F195" s="14">
        <f>D195-E195</f>
        <v>219100</v>
      </c>
      <c r="H195" s="16"/>
    </row>
    <row r="196" spans="1:8" x14ac:dyDescent="0.25">
      <c r="A196" s="12" t="str">
        <f>[4]Data_AidAndLevy!C194</f>
        <v>4572</v>
      </c>
      <c r="B196" s="12" t="str">
        <f>INDEX([4]!Data_AidAndLevy[#Data],MATCH($A196,[4]!Data_AidAndLevy[Dist],0),MATCH(B$2,[4]!Data_AidAndLevy[#Headers],0))</f>
        <v>Murray</v>
      </c>
      <c r="C196" s="13">
        <f>INDEX([4]!Data_AidAndLevy[#Data],MATCH($A196,[4]!Data_AidAndLevy[Dist],0),MATCH(C$2,[4]!Data_AidAndLevy[#Headers],0))</f>
        <v>11.5</v>
      </c>
      <c r="D196" s="14">
        <f>INDEX([4]!Data_AidAndLevy[#Data],MATCH($A196,[4]!Data_AidAndLevy[Dist],0),MATCH(D$2,[4]!Data_AidAndLevy[#Headers],0))</f>
        <v>93702</v>
      </c>
      <c r="E196" s="15">
        <f>ROUND(C196*33.17,0)</f>
        <v>381</v>
      </c>
      <c r="F196" s="14">
        <f>D196-E196</f>
        <v>93321</v>
      </c>
      <c r="H196" s="16"/>
    </row>
    <row r="197" spans="1:8" x14ac:dyDescent="0.25">
      <c r="A197" s="12" t="str">
        <f>[4]Data_AidAndLevy!C195</f>
        <v>4581</v>
      </c>
      <c r="B197" s="12" t="str">
        <f>INDEX([4]!Data_AidAndLevy[#Data],MATCH($A197,[4]!Data_AidAndLevy[Dist],0),MATCH(B$2,[4]!Data_AidAndLevy[#Headers],0))</f>
        <v>Muscatine</v>
      </c>
      <c r="C197" s="13">
        <f>INDEX([4]!Data_AidAndLevy[#Data],MATCH($A197,[4]!Data_AidAndLevy[Dist],0),MATCH(C$2,[4]!Data_AidAndLevy[#Headers],0))</f>
        <v>103.5</v>
      </c>
      <c r="D197" s="14">
        <f>INDEX([4]!Data_AidAndLevy[#Data],MATCH($A197,[4]!Data_AidAndLevy[Dist],0),MATCH(D$2,[4]!Data_AidAndLevy[#Headers],0))</f>
        <v>843318</v>
      </c>
      <c r="E197" s="15">
        <f>ROUND(C197*33.17,0)</f>
        <v>3433</v>
      </c>
      <c r="F197" s="14">
        <f>D197-E197</f>
        <v>839885</v>
      </c>
      <c r="H197" s="16"/>
    </row>
    <row r="198" spans="1:8" x14ac:dyDescent="0.25">
      <c r="A198" s="12" t="str">
        <f>[4]Data_AidAndLevy!C196</f>
        <v>4599</v>
      </c>
      <c r="B198" s="12" t="str">
        <f>INDEX([4]!Data_AidAndLevy[#Data],MATCH($A198,[4]!Data_AidAndLevy[Dist],0),MATCH(B$2,[4]!Data_AidAndLevy[#Headers],0))</f>
        <v>Nashua-Plainfield</v>
      </c>
      <c r="C198" s="13">
        <f>INDEX([4]!Data_AidAndLevy[#Data],MATCH($A198,[4]!Data_AidAndLevy[Dist],0),MATCH(C$2,[4]!Data_AidAndLevy[#Headers],0))</f>
        <v>11</v>
      </c>
      <c r="D198" s="14">
        <f>INDEX([4]!Data_AidAndLevy[#Data],MATCH($A198,[4]!Data_AidAndLevy[Dist],0),MATCH(D$2,[4]!Data_AidAndLevy[#Headers],0))</f>
        <v>89628</v>
      </c>
      <c r="E198" s="15">
        <f>ROUND(C198*33.17,0)</f>
        <v>365</v>
      </c>
      <c r="F198" s="14">
        <f>D198-E198</f>
        <v>89263</v>
      </c>
      <c r="H198" s="16"/>
    </row>
    <row r="199" spans="1:8" x14ac:dyDescent="0.25">
      <c r="A199" s="12" t="str">
        <f>[4]Data_AidAndLevy!C197</f>
        <v>4617</v>
      </c>
      <c r="B199" s="12" t="str">
        <f>INDEX([4]!Data_AidAndLevy[#Data],MATCH($A199,[4]!Data_AidAndLevy[Dist],0),MATCH(B$2,[4]!Data_AidAndLevy[#Headers],0))</f>
        <v>Nevada</v>
      </c>
      <c r="C199" s="13">
        <f>INDEX([4]!Data_AidAndLevy[#Data],MATCH($A199,[4]!Data_AidAndLevy[Dist],0),MATCH(C$2,[4]!Data_AidAndLevy[#Headers],0))</f>
        <v>41</v>
      </c>
      <c r="D199" s="14">
        <f>INDEX([4]!Data_AidAndLevy[#Data],MATCH($A199,[4]!Data_AidAndLevy[Dist],0),MATCH(D$2,[4]!Data_AidAndLevy[#Headers],0))</f>
        <v>334068</v>
      </c>
      <c r="E199" s="15">
        <f>ROUND(C199*33.17,0)</f>
        <v>1360</v>
      </c>
      <c r="F199" s="14">
        <f>D199-E199</f>
        <v>332708</v>
      </c>
      <c r="H199" s="16"/>
    </row>
    <row r="200" spans="1:8" x14ac:dyDescent="0.25">
      <c r="A200" s="12" t="str">
        <f>[4]Data_AidAndLevy!C198</f>
        <v>4662</v>
      </c>
      <c r="B200" s="12" t="str">
        <f>INDEX([4]!Data_AidAndLevy[#Data],MATCH($A200,[4]!Data_AidAndLevy[Dist],0),MATCH(B$2,[4]!Data_AidAndLevy[#Headers],0))</f>
        <v>New Hampton</v>
      </c>
      <c r="C200" s="13">
        <f>INDEX([4]!Data_AidAndLevy[#Data],MATCH($A200,[4]!Data_AidAndLevy[Dist],0),MATCH(C$2,[4]!Data_AidAndLevy[#Headers],0))</f>
        <v>37.5</v>
      </c>
      <c r="D200" s="14">
        <f>INDEX([4]!Data_AidAndLevy[#Data],MATCH($A200,[4]!Data_AidAndLevy[Dist],0),MATCH(D$2,[4]!Data_AidAndLevy[#Headers],0))</f>
        <v>313538</v>
      </c>
      <c r="E200" s="15">
        <f>ROUND(C200*33.17,0)</f>
        <v>1244</v>
      </c>
      <c r="F200" s="14">
        <f>D200-E200</f>
        <v>312294</v>
      </c>
      <c r="H200" s="16"/>
    </row>
    <row r="201" spans="1:8" x14ac:dyDescent="0.25">
      <c r="A201" s="12" t="str">
        <f>[4]Data_AidAndLevy!C199</f>
        <v>4689</v>
      </c>
      <c r="B201" s="12" t="str">
        <f>INDEX([4]!Data_AidAndLevy[#Data],MATCH($A201,[4]!Data_AidAndLevy[Dist],0),MATCH(B$2,[4]!Data_AidAndLevy[#Headers],0))</f>
        <v>New London</v>
      </c>
      <c r="C201" s="13">
        <f>INDEX([4]!Data_AidAndLevy[#Data],MATCH($A201,[4]!Data_AidAndLevy[Dist],0),MATCH(C$2,[4]!Data_AidAndLevy[#Headers],0))</f>
        <v>11.5</v>
      </c>
      <c r="D201" s="14">
        <f>INDEX([4]!Data_AidAndLevy[#Data],MATCH($A201,[4]!Data_AidAndLevy[Dist],0),MATCH(D$2,[4]!Data_AidAndLevy[#Headers],0))</f>
        <v>93702</v>
      </c>
      <c r="E201" s="15">
        <f>ROUND(C201*33.17,0)</f>
        <v>381</v>
      </c>
      <c r="F201" s="14">
        <f>D201-E201</f>
        <v>93321</v>
      </c>
      <c r="H201" s="16"/>
    </row>
    <row r="202" spans="1:8" x14ac:dyDescent="0.25">
      <c r="A202" s="12" t="str">
        <f>[4]Data_AidAndLevy!C200</f>
        <v>4644</v>
      </c>
      <c r="B202" s="12" t="str">
        <f>INDEX([4]!Data_AidAndLevy[#Data],MATCH($A202,[4]!Data_AidAndLevy[Dist],0),MATCH(B$2,[4]!Data_AidAndLevy[#Headers],0))</f>
        <v>Newell-Fonda</v>
      </c>
      <c r="C202" s="13">
        <f>INDEX([4]!Data_AidAndLevy[#Data],MATCH($A202,[4]!Data_AidAndLevy[Dist],0),MATCH(C$2,[4]!Data_AidAndLevy[#Headers],0))</f>
        <v>14.5</v>
      </c>
      <c r="D202" s="14">
        <f>INDEX([4]!Data_AidAndLevy[#Data],MATCH($A202,[4]!Data_AidAndLevy[Dist],0),MATCH(D$2,[4]!Data_AidAndLevy[#Headers],0))</f>
        <v>118146</v>
      </c>
      <c r="E202" s="15">
        <f>ROUND(C202*33.17,0)</f>
        <v>481</v>
      </c>
      <c r="F202" s="14">
        <f>D202-E202</f>
        <v>117665</v>
      </c>
      <c r="H202" s="16"/>
    </row>
    <row r="203" spans="1:8" x14ac:dyDescent="0.25">
      <c r="A203" s="12" t="str">
        <f>[4]Data_AidAndLevy!C201</f>
        <v>4725</v>
      </c>
      <c r="B203" s="12" t="str">
        <f>INDEX([4]!Data_AidAndLevy[#Data],MATCH($A203,[4]!Data_AidAndLevy[Dist],0),MATCH(B$2,[4]!Data_AidAndLevy[#Headers],0))</f>
        <v>Newton</v>
      </c>
      <c r="C203" s="13">
        <f>INDEX([4]!Data_AidAndLevy[#Data],MATCH($A203,[4]!Data_AidAndLevy[Dist],0),MATCH(C$2,[4]!Data_AidAndLevy[#Headers],0))</f>
        <v>35</v>
      </c>
      <c r="D203" s="14">
        <f>INDEX([4]!Data_AidAndLevy[#Data],MATCH($A203,[4]!Data_AidAndLevy[Dist],0),MATCH(D$2,[4]!Data_AidAndLevy[#Headers],0))</f>
        <v>285180</v>
      </c>
      <c r="E203" s="15">
        <f>ROUND(C203*33.17,0)</f>
        <v>1161</v>
      </c>
      <c r="F203" s="14">
        <f>D203-E203</f>
        <v>284019</v>
      </c>
      <c r="H203" s="16"/>
    </row>
    <row r="204" spans="1:8" x14ac:dyDescent="0.25">
      <c r="A204" s="12" t="str">
        <f>[4]Data_AidAndLevy!C202</f>
        <v>2673</v>
      </c>
      <c r="B204" s="12" t="str">
        <f>INDEX([4]!Data_AidAndLevy[#Data],MATCH($A204,[4]!Data_AidAndLevy[Dist],0),MATCH(B$2,[4]!Data_AidAndLevy[#Headers],0))</f>
        <v>Nodaway Valley</v>
      </c>
      <c r="C204" s="13">
        <f>INDEX([4]!Data_AidAndLevy[#Data],MATCH($A204,[4]!Data_AidAndLevy[Dist],0),MATCH(C$2,[4]!Data_AidAndLevy[#Headers],0))</f>
        <v>10.5</v>
      </c>
      <c r="D204" s="14">
        <f>INDEX([4]!Data_AidAndLevy[#Data],MATCH($A204,[4]!Data_AidAndLevy[Dist],0),MATCH(D$2,[4]!Data_AidAndLevy[#Headers],0))</f>
        <v>85554</v>
      </c>
      <c r="E204" s="15">
        <f>ROUND(C204*33.17,0)</f>
        <v>348</v>
      </c>
      <c r="F204" s="14">
        <f>D204-E204</f>
        <v>85206</v>
      </c>
      <c r="H204" s="16"/>
    </row>
    <row r="205" spans="1:8" x14ac:dyDescent="0.25">
      <c r="A205" s="12" t="str">
        <f>[4]Data_AidAndLevy!C203</f>
        <v>0153</v>
      </c>
      <c r="B205" s="12" t="str">
        <f>INDEX([4]!Data_AidAndLevy[#Data],MATCH($A205,[4]!Data_AidAndLevy[Dist],0),MATCH(B$2,[4]!Data_AidAndLevy[#Headers],0))</f>
        <v>North Butler</v>
      </c>
      <c r="C205" s="13">
        <f>INDEX([4]!Data_AidAndLevy[#Data],MATCH($A205,[4]!Data_AidAndLevy[Dist],0),MATCH(C$2,[4]!Data_AidAndLevy[#Headers],0))</f>
        <v>12</v>
      </c>
      <c r="D205" s="14">
        <f>INDEX([4]!Data_AidAndLevy[#Data],MATCH($A205,[4]!Data_AidAndLevy[Dist],0),MATCH(D$2,[4]!Data_AidAndLevy[#Headers],0))</f>
        <v>97776</v>
      </c>
      <c r="E205" s="15">
        <f>ROUND(C205*33.17,0)</f>
        <v>398</v>
      </c>
      <c r="F205" s="14">
        <f>D205-E205</f>
        <v>97378</v>
      </c>
      <c r="H205" s="16"/>
    </row>
    <row r="206" spans="1:8" x14ac:dyDescent="0.25">
      <c r="A206" s="12" t="str">
        <f>[4]Data_AidAndLevy!C204</f>
        <v>3691</v>
      </c>
      <c r="B206" s="12" t="str">
        <f>INDEX([4]!Data_AidAndLevy[#Data],MATCH($A206,[4]!Data_AidAndLevy[Dist],0),MATCH(B$2,[4]!Data_AidAndLevy[#Headers],0))</f>
        <v>North Cedar</v>
      </c>
      <c r="C206" s="13">
        <f>INDEX([4]!Data_AidAndLevy[#Data],MATCH($A206,[4]!Data_AidAndLevy[Dist],0),MATCH(C$2,[4]!Data_AidAndLevy[#Headers],0))</f>
        <v>14.5</v>
      </c>
      <c r="D206" s="14">
        <f>INDEX([4]!Data_AidAndLevy[#Data],MATCH($A206,[4]!Data_AidAndLevy[Dist],0),MATCH(D$2,[4]!Data_AidAndLevy[#Headers],0))</f>
        <v>118146</v>
      </c>
      <c r="E206" s="15">
        <f>ROUND(C206*33.17,0)</f>
        <v>481</v>
      </c>
      <c r="F206" s="14">
        <f>D206-E206</f>
        <v>117665</v>
      </c>
      <c r="H206" s="16"/>
    </row>
    <row r="207" spans="1:8" x14ac:dyDescent="0.25">
      <c r="A207" s="12" t="str">
        <f>[4]Data_AidAndLevy!C205</f>
        <v>4774</v>
      </c>
      <c r="B207" s="12" t="str">
        <f>INDEX([4]!Data_AidAndLevy[#Data],MATCH($A207,[4]!Data_AidAndLevy[Dist],0),MATCH(B$2,[4]!Data_AidAndLevy[#Headers],0))</f>
        <v>North Fayette Valley</v>
      </c>
      <c r="C207" s="13">
        <f>INDEX([4]!Data_AidAndLevy[#Data],MATCH($A207,[4]!Data_AidAndLevy[Dist],0),MATCH(C$2,[4]!Data_AidAndLevy[#Headers],0))</f>
        <v>26.5</v>
      </c>
      <c r="D207" s="14">
        <f>INDEX([4]!Data_AidAndLevy[#Data],MATCH($A207,[4]!Data_AidAndLevy[Dist],0),MATCH(D$2,[4]!Data_AidAndLevy[#Headers],0))</f>
        <v>215922</v>
      </c>
      <c r="E207" s="15">
        <f>ROUND(C207*33.17,0)</f>
        <v>879</v>
      </c>
      <c r="F207" s="14">
        <f>D207-E207</f>
        <v>215043</v>
      </c>
      <c r="H207" s="16"/>
    </row>
    <row r="208" spans="1:8" x14ac:dyDescent="0.25">
      <c r="A208" s="12" t="str">
        <f>[4]Data_AidAndLevy!C206</f>
        <v>0873</v>
      </c>
      <c r="B208" s="12" t="str">
        <f>INDEX([4]!Data_AidAndLevy[#Data],MATCH($A208,[4]!Data_AidAndLevy[Dist],0),MATCH(B$2,[4]!Data_AidAndLevy[#Headers],0))</f>
        <v>North Iowa</v>
      </c>
      <c r="C208" s="13">
        <f>INDEX([4]!Data_AidAndLevy[#Data],MATCH($A208,[4]!Data_AidAndLevy[Dist],0),MATCH(C$2,[4]!Data_AidAndLevy[#Headers],0))</f>
        <v>6</v>
      </c>
      <c r="D208" s="14">
        <f>INDEX([4]!Data_AidAndLevy[#Data],MATCH($A208,[4]!Data_AidAndLevy[Dist],0),MATCH(D$2,[4]!Data_AidAndLevy[#Headers],0))</f>
        <v>48888</v>
      </c>
      <c r="E208" s="15">
        <f>ROUND(C208*33.17,0)</f>
        <v>199</v>
      </c>
      <c r="F208" s="14">
        <f>D208-E208</f>
        <v>48689</v>
      </c>
      <c r="H208" s="16"/>
    </row>
    <row r="209" spans="1:8" x14ac:dyDescent="0.25">
      <c r="A209" s="12" t="str">
        <f>[4]Data_AidAndLevy!C207</f>
        <v>4778</v>
      </c>
      <c r="B209" s="12" t="str">
        <f>INDEX([4]!Data_AidAndLevy[#Data],MATCH($A209,[4]!Data_AidAndLevy[Dist],0),MATCH(B$2,[4]!Data_AidAndLevy[#Headers],0))</f>
        <v>North Kossuth</v>
      </c>
      <c r="C209" s="13">
        <f>INDEX([4]!Data_AidAndLevy[#Data],MATCH($A209,[4]!Data_AidAndLevy[Dist],0),MATCH(C$2,[4]!Data_AidAndLevy[#Headers],0))</f>
        <v>8</v>
      </c>
      <c r="D209" s="14">
        <f>INDEX([4]!Data_AidAndLevy[#Data],MATCH($A209,[4]!Data_AidAndLevy[Dist],0),MATCH(D$2,[4]!Data_AidAndLevy[#Headers],0))</f>
        <v>65184</v>
      </c>
      <c r="E209" s="15">
        <f>ROUND(C209*33.17,0)</f>
        <v>265</v>
      </c>
      <c r="F209" s="14">
        <f>D209-E209</f>
        <v>64919</v>
      </c>
      <c r="H209" s="16"/>
    </row>
    <row r="210" spans="1:8" x14ac:dyDescent="0.25">
      <c r="A210" s="12" t="str">
        <f>[4]Data_AidAndLevy!C208</f>
        <v>4777</v>
      </c>
      <c r="B210" s="12" t="str">
        <f>INDEX([4]!Data_AidAndLevy[#Data],MATCH($A210,[4]!Data_AidAndLevy[Dist],0),MATCH(B$2,[4]!Data_AidAndLevy[#Headers],0))</f>
        <v>North Linn</v>
      </c>
      <c r="C210" s="13">
        <f>INDEX([4]!Data_AidAndLevy[#Data],MATCH($A210,[4]!Data_AidAndLevy[Dist],0),MATCH(C$2,[4]!Data_AidAndLevy[#Headers],0))</f>
        <v>15</v>
      </c>
      <c r="D210" s="14">
        <f>INDEX([4]!Data_AidAndLevy[#Data],MATCH($A210,[4]!Data_AidAndLevy[Dist],0),MATCH(D$2,[4]!Data_AidAndLevy[#Headers],0))</f>
        <v>122220</v>
      </c>
      <c r="E210" s="15">
        <f>ROUND(C210*33.17,0)</f>
        <v>498</v>
      </c>
      <c r="F210" s="14">
        <f>D210-E210</f>
        <v>121722</v>
      </c>
      <c r="H210" s="16"/>
    </row>
    <row r="211" spans="1:8" x14ac:dyDescent="0.25">
      <c r="A211" s="12" t="str">
        <f>[4]Data_AidAndLevy!C209</f>
        <v>4776</v>
      </c>
      <c r="B211" s="12" t="str">
        <f>INDEX([4]!Data_AidAndLevy[#Data],MATCH($A211,[4]!Data_AidAndLevy[Dist],0),MATCH(B$2,[4]!Data_AidAndLevy[#Headers],0))</f>
        <v>North Mahaska</v>
      </c>
      <c r="C211" s="13">
        <f>INDEX([4]!Data_AidAndLevy[#Data],MATCH($A211,[4]!Data_AidAndLevy[Dist],0),MATCH(C$2,[4]!Data_AidAndLevy[#Headers],0))</f>
        <v>11.5</v>
      </c>
      <c r="D211" s="14">
        <f>INDEX([4]!Data_AidAndLevy[#Data],MATCH($A211,[4]!Data_AidAndLevy[Dist],0),MATCH(D$2,[4]!Data_AidAndLevy[#Headers],0))</f>
        <v>93702</v>
      </c>
      <c r="E211" s="15">
        <f>ROUND(C211*33.17,0)</f>
        <v>381</v>
      </c>
      <c r="F211" s="14">
        <f>D211-E211</f>
        <v>93321</v>
      </c>
      <c r="H211" s="16"/>
    </row>
    <row r="212" spans="1:8" x14ac:dyDescent="0.25">
      <c r="A212" s="12" t="str">
        <f>[4]Data_AidAndLevy!C210</f>
        <v>4779</v>
      </c>
      <c r="B212" s="12" t="str">
        <f>INDEX([4]!Data_AidAndLevy[#Data],MATCH($A212,[4]!Data_AidAndLevy[Dist],0),MATCH(B$2,[4]!Data_AidAndLevy[#Headers],0))</f>
        <v>North Polk</v>
      </c>
      <c r="C212" s="13">
        <f>INDEX([4]!Data_AidAndLevy[#Data],MATCH($A212,[4]!Data_AidAndLevy[Dist],0),MATCH(C$2,[4]!Data_AidAndLevy[#Headers],0))</f>
        <v>55</v>
      </c>
      <c r="D212" s="14">
        <f>INDEX([4]!Data_AidAndLevy[#Data],MATCH($A212,[4]!Data_AidAndLevy[Dist],0),MATCH(D$2,[4]!Data_AidAndLevy[#Headers],0))</f>
        <v>448140</v>
      </c>
      <c r="E212" s="15">
        <f>ROUND(C212*33.17,0)</f>
        <v>1824</v>
      </c>
      <c r="F212" s="14">
        <f>D212-E212</f>
        <v>446316</v>
      </c>
      <c r="H212" s="16"/>
    </row>
    <row r="213" spans="1:8" x14ac:dyDescent="0.25">
      <c r="A213" s="12" t="str">
        <f>[4]Data_AidAndLevy!C211</f>
        <v>4784</v>
      </c>
      <c r="B213" s="12" t="str">
        <f>INDEX([4]!Data_AidAndLevy[#Data],MATCH($A213,[4]!Data_AidAndLevy[Dist],0),MATCH(B$2,[4]!Data_AidAndLevy[#Headers],0))</f>
        <v>North Scott</v>
      </c>
      <c r="C213" s="13">
        <f>INDEX([4]!Data_AidAndLevy[#Data],MATCH($A213,[4]!Data_AidAndLevy[Dist],0),MATCH(C$2,[4]!Data_AidAndLevy[#Headers],0))</f>
        <v>65</v>
      </c>
      <c r="D213" s="14">
        <f>INDEX([4]!Data_AidAndLevy[#Data],MATCH($A213,[4]!Data_AidAndLevy[Dist],0),MATCH(D$2,[4]!Data_AidAndLevy[#Headers],0))</f>
        <v>529620</v>
      </c>
      <c r="E213" s="15">
        <f>ROUND(C213*33.17,0)</f>
        <v>2156</v>
      </c>
      <c r="F213" s="14">
        <f>D213-E213</f>
        <v>527464</v>
      </c>
      <c r="H213" s="16"/>
    </row>
    <row r="214" spans="1:8" x14ac:dyDescent="0.25">
      <c r="A214" s="12" t="str">
        <f>[4]Data_AidAndLevy!C212</f>
        <v>4785</v>
      </c>
      <c r="B214" s="12" t="str">
        <f>INDEX([4]!Data_AidAndLevy[#Data],MATCH($A214,[4]!Data_AidAndLevy[Dist],0),MATCH(B$2,[4]!Data_AidAndLevy[#Headers],0))</f>
        <v>North Tama</v>
      </c>
      <c r="C214" s="13">
        <f>INDEX([4]!Data_AidAndLevy[#Data],MATCH($A214,[4]!Data_AidAndLevy[Dist],0),MATCH(C$2,[4]!Data_AidAndLevy[#Headers],0))</f>
        <v>12</v>
      </c>
      <c r="D214" s="14">
        <f>INDEX([4]!Data_AidAndLevy[#Data],MATCH($A214,[4]!Data_AidAndLevy[Dist],0),MATCH(D$2,[4]!Data_AidAndLevy[#Headers],0))</f>
        <v>97776</v>
      </c>
      <c r="E214" s="15">
        <f>ROUND(C214*33.17,0)</f>
        <v>398</v>
      </c>
      <c r="F214" s="14">
        <f>D214-E214</f>
        <v>97378</v>
      </c>
      <c r="H214" s="16"/>
    </row>
    <row r="215" spans="1:8" x14ac:dyDescent="0.25">
      <c r="A215" s="12" t="str">
        <f>[4]Data_AidAndLevy!C213</f>
        <v>0333</v>
      </c>
      <c r="B215" s="12" t="str">
        <f>INDEX([4]!Data_AidAndLevy[#Data],MATCH($A215,[4]!Data_AidAndLevy[Dist],0),MATCH(B$2,[4]!Data_AidAndLevy[#Headers],0))</f>
        <v>North Union</v>
      </c>
      <c r="C215" s="13">
        <f>INDEX([4]!Data_AidAndLevy[#Data],MATCH($A215,[4]!Data_AidAndLevy[Dist],0),MATCH(C$2,[4]!Data_AidAndLevy[#Headers],0))</f>
        <v>9</v>
      </c>
      <c r="D215" s="14">
        <f>INDEX([4]!Data_AidAndLevy[#Data],MATCH($A215,[4]!Data_AidAndLevy[Dist],0),MATCH(D$2,[4]!Data_AidAndLevy[#Headers],0))</f>
        <v>73332</v>
      </c>
      <c r="E215" s="15">
        <f>ROUND(C215*33.17,0)</f>
        <v>299</v>
      </c>
      <c r="F215" s="14">
        <f>D215-E215</f>
        <v>73033</v>
      </c>
      <c r="H215" s="16"/>
    </row>
    <row r="216" spans="1:8" x14ac:dyDescent="0.25">
      <c r="A216" s="12" t="str">
        <f>[4]Data_AidAndLevy!C214</f>
        <v>4773</v>
      </c>
      <c r="B216" s="12" t="str">
        <f>INDEX([4]!Data_AidAndLevy[#Data],MATCH($A216,[4]!Data_AidAndLevy[Dist],0),MATCH(B$2,[4]!Data_AidAndLevy[#Headers],0))</f>
        <v>Northeast</v>
      </c>
      <c r="C216" s="13">
        <f>INDEX([4]!Data_AidAndLevy[#Data],MATCH($A216,[4]!Data_AidAndLevy[Dist],0),MATCH(C$2,[4]!Data_AidAndLevy[#Headers],0))</f>
        <v>15</v>
      </c>
      <c r="D216" s="14">
        <f>INDEX([4]!Data_AidAndLevy[#Data],MATCH($A216,[4]!Data_AidAndLevy[Dist],0),MATCH(D$2,[4]!Data_AidAndLevy[#Headers],0))</f>
        <v>122220</v>
      </c>
      <c r="E216" s="15">
        <f>ROUND(C216*33.17,0)</f>
        <v>498</v>
      </c>
      <c r="F216" s="14">
        <f>D216-E216</f>
        <v>121722</v>
      </c>
      <c r="H216" s="16"/>
    </row>
    <row r="217" spans="1:8" x14ac:dyDescent="0.25">
      <c r="A217" s="12" t="str">
        <f>[4]Data_AidAndLevy!C215</f>
        <v>4788</v>
      </c>
      <c r="B217" s="12" t="str">
        <f>INDEX([4]!Data_AidAndLevy[#Data],MATCH($A217,[4]!Data_AidAndLevy[Dist],0),MATCH(B$2,[4]!Data_AidAndLevy[#Headers],0))</f>
        <v>Northwood-Kensett</v>
      </c>
      <c r="C217" s="13">
        <f>INDEX([4]!Data_AidAndLevy[#Data],MATCH($A217,[4]!Data_AidAndLevy[Dist],0),MATCH(C$2,[4]!Data_AidAndLevy[#Headers],0))</f>
        <v>15</v>
      </c>
      <c r="D217" s="14">
        <f>INDEX([4]!Data_AidAndLevy[#Data],MATCH($A217,[4]!Data_AidAndLevy[Dist],0),MATCH(D$2,[4]!Data_AidAndLevy[#Headers],0))</f>
        <v>154172</v>
      </c>
      <c r="E217" s="15">
        <f>ROUND(C217*33.17,0)</f>
        <v>498</v>
      </c>
      <c r="F217" s="14">
        <f>D217-E217</f>
        <v>153674</v>
      </c>
      <c r="H217" s="16"/>
    </row>
    <row r="218" spans="1:8" x14ac:dyDescent="0.25">
      <c r="A218" s="12" t="str">
        <f>[4]Data_AidAndLevy!C216</f>
        <v>4797</v>
      </c>
      <c r="B218" s="12" t="str">
        <f>INDEX([4]!Data_AidAndLevy[#Data],MATCH($A218,[4]!Data_AidAndLevy[Dist],0),MATCH(B$2,[4]!Data_AidAndLevy[#Headers],0))</f>
        <v>Norwalk</v>
      </c>
      <c r="C218" s="13">
        <f>INDEX([4]!Data_AidAndLevy[#Data],MATCH($A218,[4]!Data_AidAndLevy[Dist],0),MATCH(C$2,[4]!Data_AidAndLevy[#Headers],0))</f>
        <v>58</v>
      </c>
      <c r="D218" s="14">
        <f>INDEX([4]!Data_AidAndLevy[#Data],MATCH($A218,[4]!Data_AidAndLevy[Dist],0),MATCH(D$2,[4]!Data_AidAndLevy[#Headers],0))</f>
        <v>472584</v>
      </c>
      <c r="E218" s="15">
        <f>ROUND(C218*33.17,0)</f>
        <v>1924</v>
      </c>
      <c r="F218" s="14">
        <f>D218-E218</f>
        <v>470660</v>
      </c>
      <c r="H218" s="16"/>
    </row>
    <row r="219" spans="1:8" x14ac:dyDescent="0.25">
      <c r="A219" s="12" t="str">
        <f>[4]Data_AidAndLevy!C217</f>
        <v>4860</v>
      </c>
      <c r="B219" s="12" t="str">
        <f>INDEX([4]!Data_AidAndLevy[#Data],MATCH($A219,[4]!Data_AidAndLevy[Dist],0),MATCH(B$2,[4]!Data_AidAndLevy[#Headers],0))</f>
        <v>Odebolt Arthur Battle Creek Ida Grove</v>
      </c>
      <c r="C219" s="13">
        <f>INDEX([4]!Data_AidAndLevy[#Data],MATCH($A219,[4]!Data_AidAndLevy[Dist],0),MATCH(C$2,[4]!Data_AidAndLevy[#Headers],0))</f>
        <v>21.5</v>
      </c>
      <c r="D219" s="14">
        <f>INDEX([4]!Data_AidAndLevy[#Data],MATCH($A219,[4]!Data_AidAndLevy[Dist],0),MATCH(D$2,[4]!Data_AidAndLevy[#Headers],0))</f>
        <v>175182</v>
      </c>
      <c r="E219" s="15">
        <f>ROUND(C219*33.17,0)</f>
        <v>713</v>
      </c>
      <c r="F219" s="14">
        <f>D219-E219</f>
        <v>174469</v>
      </c>
      <c r="H219" s="16"/>
    </row>
    <row r="220" spans="1:8" x14ac:dyDescent="0.25">
      <c r="A220" s="12" t="str">
        <f>[4]Data_AidAndLevy!C218</f>
        <v>4869</v>
      </c>
      <c r="B220" s="12" t="str">
        <f>INDEX([4]!Data_AidAndLevy[#Data],MATCH($A220,[4]!Data_AidAndLevy[Dist],0),MATCH(B$2,[4]!Data_AidAndLevy[#Headers],0))</f>
        <v>Oelwein</v>
      </c>
      <c r="C220" s="13">
        <f>INDEX([4]!Data_AidAndLevy[#Data],MATCH($A220,[4]!Data_AidAndLevy[Dist],0),MATCH(C$2,[4]!Data_AidAndLevy[#Headers],0))</f>
        <v>20</v>
      </c>
      <c r="D220" s="14">
        <f>INDEX([4]!Data_AidAndLevy[#Data],MATCH($A220,[4]!Data_AidAndLevy[Dist],0),MATCH(D$2,[4]!Data_AidAndLevy[#Headers],0))</f>
        <v>162960</v>
      </c>
      <c r="E220" s="15">
        <f>ROUND(C220*33.17,0)</f>
        <v>663</v>
      </c>
      <c r="F220" s="14">
        <f>D220-E220</f>
        <v>162297</v>
      </c>
      <c r="H220" s="16"/>
    </row>
    <row r="221" spans="1:8" x14ac:dyDescent="0.25">
      <c r="A221" s="12" t="str">
        <f>[4]Data_AidAndLevy!C219</f>
        <v>4878</v>
      </c>
      <c r="B221" s="12" t="str">
        <f>INDEX([4]!Data_AidAndLevy[#Data],MATCH($A221,[4]!Data_AidAndLevy[Dist],0),MATCH(B$2,[4]!Data_AidAndLevy[#Headers],0))</f>
        <v>Ogden</v>
      </c>
      <c r="C221" s="13">
        <f>INDEX([4]!Data_AidAndLevy[#Data],MATCH($A221,[4]!Data_AidAndLevy[Dist],0),MATCH(C$2,[4]!Data_AidAndLevy[#Headers],0))</f>
        <v>22</v>
      </c>
      <c r="D221" s="14">
        <f>INDEX([4]!Data_AidAndLevy[#Data],MATCH($A221,[4]!Data_AidAndLevy[Dist],0),MATCH(D$2,[4]!Data_AidAndLevy[#Headers],0))</f>
        <v>179256</v>
      </c>
      <c r="E221" s="15">
        <f>ROUND(C221*33.17,0)</f>
        <v>730</v>
      </c>
      <c r="F221" s="14">
        <f>D221-E221</f>
        <v>178526</v>
      </c>
      <c r="H221" s="16"/>
    </row>
    <row r="222" spans="1:8" x14ac:dyDescent="0.25">
      <c r="A222" s="12" t="str">
        <f>[4]Data_AidAndLevy!C220</f>
        <v>4890</v>
      </c>
      <c r="B222" s="12" t="str">
        <f>INDEX([4]!Data_AidAndLevy[#Data],MATCH($A222,[4]!Data_AidAndLevy[Dist],0),MATCH(B$2,[4]!Data_AidAndLevy[#Headers],0))</f>
        <v>Okoboji</v>
      </c>
      <c r="C222" s="13">
        <f>INDEX([4]!Data_AidAndLevy[#Data],MATCH($A222,[4]!Data_AidAndLevy[Dist],0),MATCH(C$2,[4]!Data_AidAndLevy[#Headers],0))</f>
        <v>35.5</v>
      </c>
      <c r="D222" s="14">
        <f>INDEX([4]!Data_AidAndLevy[#Data],MATCH($A222,[4]!Data_AidAndLevy[Dist],0),MATCH(D$2,[4]!Data_AidAndLevy[#Headers],0))</f>
        <v>289254</v>
      </c>
      <c r="E222" s="15">
        <f>ROUND(C222*33.17,0)</f>
        <v>1178</v>
      </c>
      <c r="F222" s="14">
        <f>D222-E222</f>
        <v>288076</v>
      </c>
      <c r="H222" s="16"/>
    </row>
    <row r="223" spans="1:8" x14ac:dyDescent="0.25">
      <c r="A223" s="12" t="str">
        <f>[4]Data_AidAndLevy!C221</f>
        <v>4905</v>
      </c>
      <c r="B223" s="12" t="str">
        <f>INDEX([4]!Data_AidAndLevy[#Data],MATCH($A223,[4]!Data_AidAndLevy[Dist],0),MATCH(B$2,[4]!Data_AidAndLevy[#Headers],0))</f>
        <v>Olin</v>
      </c>
      <c r="C223" s="13">
        <f>INDEX([4]!Data_AidAndLevy[#Data],MATCH($A223,[4]!Data_AidAndLevy[Dist],0),MATCH(C$2,[4]!Data_AidAndLevy[#Headers],0))</f>
        <v>6</v>
      </c>
      <c r="D223" s="14">
        <f>INDEX([4]!Data_AidAndLevy[#Data],MATCH($A223,[4]!Data_AidAndLevy[Dist],0),MATCH(D$2,[4]!Data_AidAndLevy[#Headers],0))</f>
        <v>48888</v>
      </c>
      <c r="E223" s="15">
        <f>ROUND(C223*33.17,0)</f>
        <v>199</v>
      </c>
      <c r="F223" s="14">
        <f>D223-E223</f>
        <v>48689</v>
      </c>
      <c r="H223" s="16"/>
    </row>
    <row r="224" spans="1:8" x14ac:dyDescent="0.25">
      <c r="A224" s="12" t="str">
        <f>[4]Data_AidAndLevy!C222</f>
        <v>4995</v>
      </c>
      <c r="B224" s="12" t="str">
        <f>INDEX([4]!Data_AidAndLevy[#Data],MATCH($A224,[4]!Data_AidAndLevy[Dist],0),MATCH(B$2,[4]!Data_AidAndLevy[#Headers],0))</f>
        <v>Osage</v>
      </c>
      <c r="C224" s="13">
        <f>INDEX([4]!Data_AidAndLevy[#Data],MATCH($A224,[4]!Data_AidAndLevy[Dist],0),MATCH(C$2,[4]!Data_AidAndLevy[#Headers],0))</f>
        <v>31</v>
      </c>
      <c r="D224" s="14">
        <f>INDEX([4]!Data_AidAndLevy[#Data],MATCH($A224,[4]!Data_AidAndLevy[Dist],0),MATCH(D$2,[4]!Data_AidAndLevy[#Headers],0))</f>
        <v>252588</v>
      </c>
      <c r="E224" s="15">
        <f>ROUND(C224*33.17,0)</f>
        <v>1028</v>
      </c>
      <c r="F224" s="14">
        <f>D224-E224</f>
        <v>251560</v>
      </c>
      <c r="H224" s="16"/>
    </row>
    <row r="225" spans="1:8" x14ac:dyDescent="0.25">
      <c r="A225" s="12" t="str">
        <f>[4]Data_AidAndLevy!C223</f>
        <v>5013</v>
      </c>
      <c r="B225" s="12" t="str">
        <f>INDEX([4]!Data_AidAndLevy[#Data],MATCH($A225,[4]!Data_AidAndLevy[Dist],0),MATCH(B$2,[4]!Data_AidAndLevy[#Headers],0))</f>
        <v>Oskaloosa</v>
      </c>
      <c r="C225" s="13">
        <f>INDEX([4]!Data_AidAndLevy[#Data],MATCH($A225,[4]!Data_AidAndLevy[Dist],0),MATCH(C$2,[4]!Data_AidAndLevy[#Headers],0))</f>
        <v>58</v>
      </c>
      <c r="D225" s="14">
        <f>INDEX([4]!Data_AidAndLevy[#Data],MATCH($A225,[4]!Data_AidAndLevy[Dist],0),MATCH(D$2,[4]!Data_AidAndLevy[#Headers],0))</f>
        <v>472584</v>
      </c>
      <c r="E225" s="15">
        <f>ROUND(C225*33.17,0)</f>
        <v>1924</v>
      </c>
      <c r="F225" s="14">
        <f>D225-E225</f>
        <v>470660</v>
      </c>
      <c r="H225" s="16"/>
    </row>
    <row r="226" spans="1:8" x14ac:dyDescent="0.25">
      <c r="A226" s="12" t="str">
        <f>[4]Data_AidAndLevy!C224</f>
        <v>5049</v>
      </c>
      <c r="B226" s="12" t="str">
        <f>INDEX([4]!Data_AidAndLevy[#Data],MATCH($A226,[4]!Data_AidAndLevy[Dist],0),MATCH(B$2,[4]!Data_AidAndLevy[#Headers],0))</f>
        <v>Ottumwa</v>
      </c>
      <c r="C226" s="13">
        <f>INDEX([4]!Data_AidAndLevy[#Data],MATCH($A226,[4]!Data_AidAndLevy[Dist],0),MATCH(C$2,[4]!Data_AidAndLevy[#Headers],0))</f>
        <v>114</v>
      </c>
      <c r="D226" s="14">
        <f>INDEX([4]!Data_AidAndLevy[#Data],MATCH($A226,[4]!Data_AidAndLevy[Dist],0),MATCH(D$2,[4]!Data_AidAndLevy[#Headers],0))</f>
        <v>928872</v>
      </c>
      <c r="E226" s="15">
        <f>ROUND(C226*33.17,0)</f>
        <v>3781</v>
      </c>
      <c r="F226" s="14">
        <f>D226-E226</f>
        <v>925091</v>
      </c>
      <c r="H226" s="16"/>
    </row>
    <row r="227" spans="1:8" x14ac:dyDescent="0.25">
      <c r="A227" s="12" t="str">
        <f>[4]Data_AidAndLevy!C225</f>
        <v>5319</v>
      </c>
      <c r="B227" s="12" t="str">
        <f>INDEX([4]!Data_AidAndLevy[#Data],MATCH($A227,[4]!Data_AidAndLevy[Dist],0),MATCH(B$2,[4]!Data_AidAndLevy[#Headers],0))</f>
        <v>PCM</v>
      </c>
      <c r="C227" s="13">
        <f>INDEX([4]!Data_AidAndLevy[#Data],MATCH($A227,[4]!Data_AidAndLevy[Dist],0),MATCH(C$2,[4]!Data_AidAndLevy[#Headers],0))</f>
        <v>27</v>
      </c>
      <c r="D227" s="14">
        <f>INDEX([4]!Data_AidAndLevy[#Data],MATCH($A227,[4]!Data_AidAndLevy[Dist],0),MATCH(D$2,[4]!Data_AidAndLevy[#Headers],0))</f>
        <v>219996</v>
      </c>
      <c r="E227" s="15">
        <f>ROUND(C227*33.17,0)</f>
        <v>896</v>
      </c>
      <c r="F227" s="14">
        <f>D227-E227</f>
        <v>219100</v>
      </c>
      <c r="H227" s="16"/>
    </row>
    <row r="228" spans="1:8" x14ac:dyDescent="0.25">
      <c r="A228" s="12" t="str">
        <f>[4]Data_AidAndLevy!C226</f>
        <v>5121</v>
      </c>
      <c r="B228" s="12" t="str">
        <f>INDEX([4]!Data_AidAndLevy[#Data],MATCH($A228,[4]!Data_AidAndLevy[Dist],0),MATCH(B$2,[4]!Data_AidAndLevy[#Headers],0))</f>
        <v>Panorama</v>
      </c>
      <c r="C228" s="13">
        <f>INDEX([4]!Data_AidAndLevy[#Data],MATCH($A228,[4]!Data_AidAndLevy[Dist],0),MATCH(C$2,[4]!Data_AidAndLevy[#Headers],0))</f>
        <v>15</v>
      </c>
      <c r="D228" s="14">
        <f>INDEX([4]!Data_AidAndLevy[#Data],MATCH($A228,[4]!Data_AidAndLevy[Dist],0),MATCH(D$2,[4]!Data_AidAndLevy[#Headers],0))</f>
        <v>122220</v>
      </c>
      <c r="E228" s="15">
        <f>ROUND(C228*33.17,0)</f>
        <v>498</v>
      </c>
      <c r="F228" s="14">
        <f>D228-E228</f>
        <v>121722</v>
      </c>
      <c r="H228" s="16"/>
    </row>
    <row r="229" spans="1:8" x14ac:dyDescent="0.25">
      <c r="A229" s="12" t="str">
        <f>[4]Data_AidAndLevy!C227</f>
        <v>5139</v>
      </c>
      <c r="B229" s="12" t="str">
        <f>INDEX([4]!Data_AidAndLevy[#Data],MATCH($A229,[4]!Data_AidAndLevy[Dist],0),MATCH(B$2,[4]!Data_AidAndLevy[#Headers],0))</f>
        <v>Paton-Churdan</v>
      </c>
      <c r="C229" s="13">
        <f>INDEX([4]!Data_AidAndLevy[#Data],MATCH($A229,[4]!Data_AidAndLevy[Dist],0),MATCH(C$2,[4]!Data_AidAndLevy[#Headers],0))</f>
        <v>5.5</v>
      </c>
      <c r="D229" s="14">
        <f>INDEX([4]!Data_AidAndLevy[#Data],MATCH($A229,[4]!Data_AidAndLevy[Dist],0),MATCH(D$2,[4]!Data_AidAndLevy[#Headers],0))</f>
        <v>44814</v>
      </c>
      <c r="E229" s="15">
        <f>ROUND(C229*33.17,0)</f>
        <v>182</v>
      </c>
      <c r="F229" s="14">
        <f>D229-E229</f>
        <v>44632</v>
      </c>
      <c r="H229" s="16"/>
    </row>
    <row r="230" spans="1:8" x14ac:dyDescent="0.25">
      <c r="A230" s="12" t="str">
        <f>[4]Data_AidAndLevy!C228</f>
        <v>5163</v>
      </c>
      <c r="B230" s="12" t="str">
        <f>INDEX([4]!Data_AidAndLevy[#Data],MATCH($A230,[4]!Data_AidAndLevy[Dist],0),MATCH(B$2,[4]!Data_AidAndLevy[#Headers],0))</f>
        <v>Pekin</v>
      </c>
      <c r="C230" s="13">
        <f>INDEX([4]!Data_AidAndLevy[#Data],MATCH($A230,[4]!Data_AidAndLevy[Dist],0),MATCH(C$2,[4]!Data_AidAndLevy[#Headers],0))</f>
        <v>15</v>
      </c>
      <c r="D230" s="14">
        <f>INDEX([4]!Data_AidAndLevy[#Data],MATCH($A230,[4]!Data_AidAndLevy[Dist],0),MATCH(D$2,[4]!Data_AidAndLevy[#Headers],0))</f>
        <v>122220</v>
      </c>
      <c r="E230" s="15">
        <f>ROUND(C230*33.17,0)</f>
        <v>498</v>
      </c>
      <c r="F230" s="14">
        <f>D230-E230</f>
        <v>121722</v>
      </c>
      <c r="H230" s="16"/>
    </row>
    <row r="231" spans="1:8" x14ac:dyDescent="0.25">
      <c r="A231" s="12" t="str">
        <f>[4]Data_AidAndLevy!C229</f>
        <v>5166</v>
      </c>
      <c r="B231" s="12" t="str">
        <f>INDEX([4]!Data_AidAndLevy[#Data],MATCH($A231,[4]!Data_AidAndLevy[Dist],0),MATCH(B$2,[4]!Data_AidAndLevy[#Headers],0))</f>
        <v>Pella</v>
      </c>
      <c r="C231" s="13">
        <f>INDEX([4]!Data_AidAndLevy[#Data],MATCH($A231,[4]!Data_AidAndLevy[Dist],0),MATCH(C$2,[4]!Data_AidAndLevy[#Headers],0))</f>
        <v>60</v>
      </c>
      <c r="D231" s="14">
        <f>INDEX([4]!Data_AidAndLevy[#Data],MATCH($A231,[4]!Data_AidAndLevy[Dist],0),MATCH(D$2,[4]!Data_AidAndLevy[#Headers],0))</f>
        <v>488880</v>
      </c>
      <c r="E231" s="15">
        <f>ROUND(C231*33.17,0)</f>
        <v>1990</v>
      </c>
      <c r="F231" s="14">
        <f>D231-E231</f>
        <v>486890</v>
      </c>
      <c r="H231" s="16"/>
    </row>
    <row r="232" spans="1:8" x14ac:dyDescent="0.25">
      <c r="A232" s="12" t="str">
        <f>[4]Data_AidAndLevy!C230</f>
        <v>5184</v>
      </c>
      <c r="B232" s="12" t="str">
        <f>INDEX([4]!Data_AidAndLevy[#Data],MATCH($A232,[4]!Data_AidAndLevy[Dist],0),MATCH(B$2,[4]!Data_AidAndLevy[#Headers],0))</f>
        <v>Perry</v>
      </c>
      <c r="C232" s="13">
        <f>INDEX([4]!Data_AidAndLevy[#Data],MATCH($A232,[4]!Data_AidAndLevy[Dist],0),MATCH(C$2,[4]!Data_AidAndLevy[#Headers],0))</f>
        <v>32</v>
      </c>
      <c r="D232" s="14">
        <f>INDEX([4]!Data_AidAndLevy[#Data],MATCH($A232,[4]!Data_AidAndLevy[Dist],0),MATCH(D$2,[4]!Data_AidAndLevy[#Headers],0))</f>
        <v>260736</v>
      </c>
      <c r="E232" s="15">
        <f>ROUND(C232*33.17,0)</f>
        <v>1061</v>
      </c>
      <c r="F232" s="14">
        <f>D232-E232</f>
        <v>259675</v>
      </c>
      <c r="H232" s="16"/>
    </row>
    <row r="233" spans="1:8" x14ac:dyDescent="0.25">
      <c r="A233" s="12" t="str">
        <f>[4]Data_AidAndLevy!C231</f>
        <v>5250</v>
      </c>
      <c r="B233" s="12" t="str">
        <f>INDEX([4]!Data_AidAndLevy[#Data],MATCH($A233,[4]!Data_AidAndLevy[Dist],0),MATCH(B$2,[4]!Data_AidAndLevy[#Headers],0))</f>
        <v>Pleasant Valley</v>
      </c>
      <c r="C233" s="13">
        <f>INDEX([4]!Data_AidAndLevy[#Data],MATCH($A233,[4]!Data_AidAndLevy[Dist],0),MATCH(C$2,[4]!Data_AidAndLevy[#Headers],0))</f>
        <v>122</v>
      </c>
      <c r="D233" s="14">
        <f>INDEX([4]!Data_AidAndLevy[#Data],MATCH($A233,[4]!Data_AidAndLevy[Dist],0),MATCH(D$2,[4]!Data_AidAndLevy[#Headers],0))</f>
        <v>994056</v>
      </c>
      <c r="E233" s="15">
        <f>ROUND(C233*33.17,0)</f>
        <v>4047</v>
      </c>
      <c r="F233" s="14">
        <f>D233-E233</f>
        <v>990009</v>
      </c>
      <c r="H233" s="16"/>
    </row>
    <row r="234" spans="1:8" x14ac:dyDescent="0.25">
      <c r="A234" s="12" t="str">
        <f>[4]Data_AidAndLevy!C232</f>
        <v>5256</v>
      </c>
      <c r="B234" s="12" t="str">
        <f>INDEX([4]!Data_AidAndLevy[#Data],MATCH($A234,[4]!Data_AidAndLevy[Dist],0),MATCH(B$2,[4]!Data_AidAndLevy[#Headers],0))</f>
        <v>Pleasantville</v>
      </c>
      <c r="C234" s="13">
        <f>INDEX([4]!Data_AidAndLevy[#Data],MATCH($A234,[4]!Data_AidAndLevy[Dist],0),MATCH(C$2,[4]!Data_AidAndLevy[#Headers],0))</f>
        <v>22.5</v>
      </c>
      <c r="D234" s="14">
        <f>INDEX([4]!Data_AidAndLevy[#Data],MATCH($A234,[4]!Data_AidAndLevy[Dist],0),MATCH(D$2,[4]!Data_AidAndLevy[#Headers],0))</f>
        <v>183330</v>
      </c>
      <c r="E234" s="15">
        <f>ROUND(C234*33.17,0)</f>
        <v>746</v>
      </c>
      <c r="F234" s="14">
        <f>D234-E234</f>
        <v>182584</v>
      </c>
      <c r="H234" s="16"/>
    </row>
    <row r="235" spans="1:8" x14ac:dyDescent="0.25">
      <c r="A235" s="12" t="str">
        <f>[4]Data_AidAndLevy!C233</f>
        <v>5283</v>
      </c>
      <c r="B235" s="12" t="str">
        <f>INDEX([4]!Data_AidAndLevy[#Data],MATCH($A235,[4]!Data_AidAndLevy[Dist],0),MATCH(B$2,[4]!Data_AidAndLevy[#Headers],0))</f>
        <v>Pocahontas Area</v>
      </c>
      <c r="C235" s="13">
        <f>INDEX([4]!Data_AidAndLevy[#Data],MATCH($A235,[4]!Data_AidAndLevy[Dist],0),MATCH(C$2,[4]!Data_AidAndLevy[#Headers],0))</f>
        <v>18</v>
      </c>
      <c r="D235" s="14">
        <f>INDEX([4]!Data_AidAndLevy[#Data],MATCH($A235,[4]!Data_AidAndLevy[Dist],0),MATCH(D$2,[4]!Data_AidAndLevy[#Headers],0))</f>
        <v>146664</v>
      </c>
      <c r="E235" s="15">
        <f>ROUND(C235*33.17,0)</f>
        <v>597</v>
      </c>
      <c r="F235" s="14">
        <f>D235-E235</f>
        <v>146067</v>
      </c>
      <c r="H235" s="16"/>
    </row>
    <row r="236" spans="1:8" x14ac:dyDescent="0.25">
      <c r="A236" s="12" t="str">
        <f>[4]Data_AidAndLevy!C234</f>
        <v>5310</v>
      </c>
      <c r="B236" s="12" t="str">
        <f>INDEX([4]!Data_AidAndLevy[#Data],MATCH($A236,[4]!Data_AidAndLevy[Dist],0),MATCH(B$2,[4]!Data_AidAndLevy[#Headers],0))</f>
        <v>Postville</v>
      </c>
      <c r="C236" s="13">
        <f>INDEX([4]!Data_AidAndLevy[#Data],MATCH($A236,[4]!Data_AidAndLevy[Dist],0),MATCH(C$2,[4]!Data_AidAndLevy[#Headers],0))</f>
        <v>13.5</v>
      </c>
      <c r="D236" s="14">
        <f>INDEX([4]!Data_AidAndLevy[#Data],MATCH($A236,[4]!Data_AidAndLevy[Dist],0),MATCH(D$2,[4]!Data_AidAndLevy[#Headers],0))</f>
        <v>109998</v>
      </c>
      <c r="E236" s="15">
        <f>ROUND(C236*33.17,0)</f>
        <v>448</v>
      </c>
      <c r="F236" s="14">
        <f>D236-E236</f>
        <v>109550</v>
      </c>
      <c r="H236" s="16"/>
    </row>
    <row r="237" spans="1:8" x14ac:dyDescent="0.25">
      <c r="A237" s="12" t="str">
        <f>[4]Data_AidAndLevy!C235</f>
        <v>5463</v>
      </c>
      <c r="B237" s="12" t="str">
        <f>INDEX([4]!Data_AidAndLevy[#Data],MATCH($A237,[4]!Data_AidAndLevy[Dist],0),MATCH(B$2,[4]!Data_AidAndLevy[#Headers],0))</f>
        <v>Red Oak</v>
      </c>
      <c r="C237" s="13">
        <f>INDEX([4]!Data_AidAndLevy[#Data],MATCH($A237,[4]!Data_AidAndLevy[Dist],0),MATCH(C$2,[4]!Data_AidAndLevy[#Headers],0))</f>
        <v>22.5</v>
      </c>
      <c r="D237" s="14">
        <f>INDEX([4]!Data_AidAndLevy[#Data],MATCH($A237,[4]!Data_AidAndLevy[Dist],0),MATCH(D$2,[4]!Data_AidAndLevy[#Headers],0))</f>
        <v>175342</v>
      </c>
      <c r="E237" s="15">
        <f>ROUND(C237*33.17,0)</f>
        <v>746</v>
      </c>
      <c r="F237" s="14">
        <f>D237-E237</f>
        <v>174596</v>
      </c>
      <c r="H237" s="16"/>
    </row>
    <row r="238" spans="1:8" x14ac:dyDescent="0.25">
      <c r="A238" s="12" t="str">
        <f>[4]Data_AidAndLevy!C236</f>
        <v>5486</v>
      </c>
      <c r="B238" s="12" t="str">
        <f>INDEX([4]!Data_AidAndLevy[#Data],MATCH($A238,[4]!Data_AidAndLevy[Dist],0),MATCH(B$2,[4]!Data_AidAndLevy[#Headers],0))</f>
        <v>Remsen-Union</v>
      </c>
      <c r="C238" s="13">
        <f>INDEX([4]!Data_AidAndLevy[#Data],MATCH($A238,[4]!Data_AidAndLevy[Dist],0),MATCH(C$2,[4]!Data_AidAndLevy[#Headers],0))</f>
        <v>7</v>
      </c>
      <c r="D238" s="14">
        <f>INDEX([4]!Data_AidAndLevy[#Data],MATCH($A238,[4]!Data_AidAndLevy[Dist],0),MATCH(D$2,[4]!Data_AidAndLevy[#Headers],0))</f>
        <v>61030</v>
      </c>
      <c r="E238" s="15">
        <f>ROUND(C238*33.17,0)</f>
        <v>232</v>
      </c>
      <c r="F238" s="14">
        <f>D238-E238</f>
        <v>60798</v>
      </c>
      <c r="H238" s="16"/>
    </row>
    <row r="239" spans="1:8" x14ac:dyDescent="0.25">
      <c r="A239" s="12" t="str">
        <f>[4]Data_AidAndLevy!C237</f>
        <v>5508</v>
      </c>
      <c r="B239" s="12" t="str">
        <f>INDEX([4]!Data_AidAndLevy[#Data],MATCH($A239,[4]!Data_AidAndLevy[Dist],0),MATCH(B$2,[4]!Data_AidAndLevy[#Headers],0))</f>
        <v>Riceville</v>
      </c>
      <c r="C239" s="13">
        <f>INDEX([4]!Data_AidAndLevy[#Data],MATCH($A239,[4]!Data_AidAndLevy[Dist],0),MATCH(C$2,[4]!Data_AidAndLevy[#Headers],0))</f>
        <v>10</v>
      </c>
      <c r="D239" s="14">
        <f>INDEX([4]!Data_AidAndLevy[#Data],MATCH($A239,[4]!Data_AidAndLevy[Dist],0),MATCH(D$2,[4]!Data_AidAndLevy[#Headers],0))</f>
        <v>81480</v>
      </c>
      <c r="E239" s="15">
        <f>ROUND(C239*33.17,0)</f>
        <v>332</v>
      </c>
      <c r="F239" s="14">
        <f>D239-E239</f>
        <v>81148</v>
      </c>
      <c r="H239" s="16"/>
    </row>
    <row r="240" spans="1:8" x14ac:dyDescent="0.25">
      <c r="A240" s="12" t="str">
        <f>[4]Data_AidAndLevy!C238</f>
        <v>1975</v>
      </c>
      <c r="B240" s="12" t="str">
        <f>INDEX([4]!Data_AidAndLevy[#Data],MATCH($A240,[4]!Data_AidAndLevy[Dist],0),MATCH(B$2,[4]!Data_AidAndLevy[#Headers],0))</f>
        <v>River Valley</v>
      </c>
      <c r="C240" s="13">
        <f>INDEX([4]!Data_AidAndLevy[#Data],MATCH($A240,[4]!Data_AidAndLevy[Dist],0),MATCH(C$2,[4]!Data_AidAndLevy[#Headers],0))</f>
        <v>7.5</v>
      </c>
      <c r="D240" s="14">
        <f>INDEX([4]!Data_AidAndLevy[#Data],MATCH($A240,[4]!Data_AidAndLevy[Dist],0),MATCH(D$2,[4]!Data_AidAndLevy[#Headers],0))</f>
        <v>61110</v>
      </c>
      <c r="E240" s="15">
        <f>ROUND(C240*33.17,0)</f>
        <v>249</v>
      </c>
      <c r="F240" s="14">
        <f>D240-E240</f>
        <v>60861</v>
      </c>
      <c r="H240" s="16"/>
    </row>
    <row r="241" spans="1:8" x14ac:dyDescent="0.25">
      <c r="A241" s="12" t="str">
        <f>[4]Data_AidAndLevy!C239</f>
        <v>4824</v>
      </c>
      <c r="B241" s="12" t="str">
        <f>INDEX([4]!Data_AidAndLevy[#Data],MATCH($A241,[4]!Data_AidAndLevy[Dist],0),MATCH(B$2,[4]!Data_AidAndLevy[#Headers],0))</f>
        <v>Riverside</v>
      </c>
      <c r="C241" s="13">
        <f>INDEX([4]!Data_AidAndLevy[#Data],MATCH($A241,[4]!Data_AidAndLevy[Dist],0),MATCH(C$2,[4]!Data_AidAndLevy[#Headers],0))</f>
        <v>13.5</v>
      </c>
      <c r="D241" s="14">
        <f>INDEX([4]!Data_AidAndLevy[#Data],MATCH($A241,[4]!Data_AidAndLevy[Dist],0),MATCH(D$2,[4]!Data_AidAndLevy[#Headers],0))</f>
        <v>109998</v>
      </c>
      <c r="E241" s="15">
        <f>ROUND(C241*33.17,0)</f>
        <v>448</v>
      </c>
      <c r="F241" s="14">
        <f>D241-E241</f>
        <v>109550</v>
      </c>
      <c r="H241" s="16"/>
    </row>
    <row r="242" spans="1:8" x14ac:dyDescent="0.25">
      <c r="A242" s="12" t="str">
        <f>[4]Data_AidAndLevy!C240</f>
        <v>5607</v>
      </c>
      <c r="B242" s="12" t="str">
        <f>INDEX([4]!Data_AidAndLevy[#Data],MATCH($A242,[4]!Data_AidAndLevy[Dist],0),MATCH(B$2,[4]!Data_AidAndLevy[#Headers],0))</f>
        <v>Rock Valley</v>
      </c>
      <c r="C242" s="13">
        <f>INDEX([4]!Data_AidAndLevy[#Data],MATCH($A242,[4]!Data_AidAndLevy[Dist],0),MATCH(C$2,[4]!Data_AidAndLevy[#Headers],0))</f>
        <v>29</v>
      </c>
      <c r="D242" s="14">
        <f>INDEX([4]!Data_AidAndLevy[#Data],MATCH($A242,[4]!Data_AidAndLevy[Dist],0),MATCH(D$2,[4]!Data_AidAndLevy[#Headers],0))</f>
        <v>232298</v>
      </c>
      <c r="E242" s="15">
        <f>ROUND(C242*33.17,0)</f>
        <v>962</v>
      </c>
      <c r="F242" s="14">
        <f>D242-E242</f>
        <v>231336</v>
      </c>
      <c r="H242" s="16"/>
    </row>
    <row r="243" spans="1:8" x14ac:dyDescent="0.25">
      <c r="A243" s="12" t="str">
        <f>[4]Data_AidAndLevy!C241</f>
        <v>5643</v>
      </c>
      <c r="B243" s="12" t="str">
        <f>INDEX([4]!Data_AidAndLevy[#Data],MATCH($A243,[4]!Data_AidAndLevy[Dist],0),MATCH(B$2,[4]!Data_AidAndLevy[#Headers],0))</f>
        <v>Roland-Story</v>
      </c>
      <c r="C243" s="13">
        <f>INDEX([4]!Data_AidAndLevy[#Data],MATCH($A243,[4]!Data_AidAndLevy[Dist],0),MATCH(C$2,[4]!Data_AidAndLevy[#Headers],0))</f>
        <v>24.5</v>
      </c>
      <c r="D243" s="14">
        <f>INDEX([4]!Data_AidAndLevy[#Data],MATCH($A243,[4]!Data_AidAndLevy[Dist],0),MATCH(D$2,[4]!Data_AidAndLevy[#Headers],0))</f>
        <v>199626</v>
      </c>
      <c r="E243" s="15">
        <f>ROUND(C243*33.17,0)</f>
        <v>813</v>
      </c>
      <c r="F243" s="14">
        <f>D243-E243</f>
        <v>198813</v>
      </c>
      <c r="H243" s="16"/>
    </row>
    <row r="244" spans="1:8" x14ac:dyDescent="0.25">
      <c r="A244" s="12" t="str">
        <f>[4]Data_AidAndLevy!C242</f>
        <v>5697</v>
      </c>
      <c r="B244" s="12" t="str">
        <f>INDEX([4]!Data_AidAndLevy[#Data],MATCH($A244,[4]!Data_AidAndLevy[Dist],0),MATCH(B$2,[4]!Data_AidAndLevy[#Headers],0))</f>
        <v>Rudd-Rockford-Marble Rock</v>
      </c>
      <c r="C244" s="13">
        <f>INDEX([4]!Data_AidAndLevy[#Data],MATCH($A244,[4]!Data_AidAndLevy[Dist],0),MATCH(C$2,[4]!Data_AidAndLevy[#Headers],0))</f>
        <v>9.5</v>
      </c>
      <c r="D244" s="14">
        <f>INDEX([4]!Data_AidAndLevy[#Data],MATCH($A244,[4]!Data_AidAndLevy[Dist],0),MATCH(D$2,[4]!Data_AidAndLevy[#Headers],0))</f>
        <v>77406</v>
      </c>
      <c r="E244" s="15">
        <f>ROUND(C244*33.17,0)</f>
        <v>315</v>
      </c>
      <c r="F244" s="14">
        <f>D244-E244</f>
        <v>77091</v>
      </c>
      <c r="H244" s="16"/>
    </row>
    <row r="245" spans="1:8" x14ac:dyDescent="0.25">
      <c r="A245" s="12" t="str">
        <f>[4]Data_AidAndLevy!C243</f>
        <v>5724</v>
      </c>
      <c r="B245" s="12" t="str">
        <f>INDEX([4]!Data_AidAndLevy[#Data],MATCH($A245,[4]!Data_AidAndLevy[Dist],0),MATCH(B$2,[4]!Data_AidAndLevy[#Headers],0))</f>
        <v>Ruthven-Ayrshire</v>
      </c>
      <c r="C245" s="13">
        <f>INDEX([4]!Data_AidAndLevy[#Data],MATCH($A245,[4]!Data_AidAndLevy[Dist],0),MATCH(C$2,[4]!Data_AidAndLevy[#Headers],0))</f>
        <v>7</v>
      </c>
      <c r="D245" s="14">
        <f>INDEX([4]!Data_AidAndLevy[#Data],MATCH($A245,[4]!Data_AidAndLevy[Dist],0),MATCH(D$2,[4]!Data_AidAndLevy[#Headers],0))</f>
        <v>57036</v>
      </c>
      <c r="E245" s="15">
        <f>ROUND(C245*33.17,0)</f>
        <v>232</v>
      </c>
      <c r="F245" s="14">
        <f>D245-E245</f>
        <v>56804</v>
      </c>
      <c r="H245" s="16"/>
    </row>
    <row r="246" spans="1:8" x14ac:dyDescent="0.25">
      <c r="A246" s="12" t="str">
        <f>[4]Data_AidAndLevy!C244</f>
        <v>5805</v>
      </c>
      <c r="B246" s="12" t="str">
        <f>INDEX([4]!Data_AidAndLevy[#Data],MATCH($A246,[4]!Data_AidAndLevy[Dist],0),MATCH(B$2,[4]!Data_AidAndLevy[#Headers],0))</f>
        <v>Saydel</v>
      </c>
      <c r="C246" s="13">
        <f>INDEX([4]!Data_AidAndLevy[#Data],MATCH($A246,[4]!Data_AidAndLevy[Dist],0),MATCH(C$2,[4]!Data_AidAndLevy[#Headers],0))</f>
        <v>29.5</v>
      </c>
      <c r="D246" s="14">
        <f>INDEX([4]!Data_AidAndLevy[#Data],MATCH($A246,[4]!Data_AidAndLevy[Dist],0),MATCH(D$2,[4]!Data_AidAndLevy[#Headers],0))</f>
        <v>240366</v>
      </c>
      <c r="E246" s="15">
        <f>ROUND(C246*33.17,0)</f>
        <v>979</v>
      </c>
      <c r="F246" s="14">
        <f>D246-E246</f>
        <v>239387</v>
      </c>
      <c r="H246" s="16"/>
    </row>
    <row r="247" spans="1:8" x14ac:dyDescent="0.25">
      <c r="A247" s="12" t="str">
        <f>[4]Data_AidAndLevy!C245</f>
        <v>5823</v>
      </c>
      <c r="B247" s="12" t="str">
        <f>INDEX([4]!Data_AidAndLevy[#Data],MATCH($A247,[4]!Data_AidAndLevy[Dist],0),MATCH(B$2,[4]!Data_AidAndLevy[#Headers],0))</f>
        <v>Schaller-Crestland</v>
      </c>
      <c r="C247" s="13">
        <f>INDEX([4]!Data_AidAndLevy[#Data],MATCH($A247,[4]!Data_AidAndLevy[Dist],0),MATCH(C$2,[4]!Data_AidAndLevy[#Headers],0))</f>
        <v>7.5</v>
      </c>
      <c r="D247" s="14">
        <f>INDEX([4]!Data_AidAndLevy[#Data],MATCH($A247,[4]!Data_AidAndLevy[Dist],0),MATCH(D$2,[4]!Data_AidAndLevy[#Headers],0))</f>
        <v>61110</v>
      </c>
      <c r="E247" s="15">
        <f>ROUND(C247*33.17,0)</f>
        <v>249</v>
      </c>
      <c r="F247" s="14">
        <f>D247-E247</f>
        <v>60861</v>
      </c>
      <c r="H247" s="16"/>
    </row>
    <row r="248" spans="1:8" x14ac:dyDescent="0.25">
      <c r="A248" s="12" t="str">
        <f>[4]Data_AidAndLevy!C246</f>
        <v>5832</v>
      </c>
      <c r="B248" s="12" t="str">
        <f>INDEX([4]!Data_AidAndLevy[#Data],MATCH($A248,[4]!Data_AidAndLevy[Dist],0),MATCH(B$2,[4]!Data_AidAndLevy[#Headers],0))</f>
        <v>Schleswig</v>
      </c>
      <c r="C248" s="13">
        <f>INDEX([4]!Data_AidAndLevy[#Data],MATCH($A248,[4]!Data_AidAndLevy[Dist],0),MATCH(C$2,[4]!Data_AidAndLevy[#Headers],0))</f>
        <v>5.5</v>
      </c>
      <c r="D248" s="14">
        <f>INDEX([4]!Data_AidAndLevy[#Data],MATCH($A248,[4]!Data_AidAndLevy[Dist],0),MATCH(D$2,[4]!Data_AidAndLevy[#Headers],0))</f>
        <v>44814</v>
      </c>
      <c r="E248" s="15">
        <f>ROUND(C248*33.17,0)</f>
        <v>182</v>
      </c>
      <c r="F248" s="14">
        <f>D248-E248</f>
        <v>44632</v>
      </c>
      <c r="H248" s="16"/>
    </row>
    <row r="249" spans="1:8" x14ac:dyDescent="0.25">
      <c r="A249" s="12" t="str">
        <f>[4]Data_AidAndLevy!C247</f>
        <v>5877</v>
      </c>
      <c r="B249" s="12" t="str">
        <f>INDEX([4]!Data_AidAndLevy[#Data],MATCH($A249,[4]!Data_AidAndLevy[Dist],0),MATCH(B$2,[4]!Data_AidAndLevy[#Headers],0))</f>
        <v>Sergeant Bluff-Luton</v>
      </c>
      <c r="C249" s="13">
        <f>INDEX([4]!Data_AidAndLevy[#Data],MATCH($A249,[4]!Data_AidAndLevy[Dist],0),MATCH(C$2,[4]!Data_AidAndLevy[#Headers],0))</f>
        <v>37</v>
      </c>
      <c r="D249" s="14">
        <f>INDEX([4]!Data_AidAndLevy[#Data],MATCH($A249,[4]!Data_AidAndLevy[Dist],0),MATCH(D$2,[4]!Data_AidAndLevy[#Headers],0))</f>
        <v>301476</v>
      </c>
      <c r="E249" s="15">
        <f>ROUND(C249*33.17,0)</f>
        <v>1227</v>
      </c>
      <c r="F249" s="14">
        <f>D249-E249</f>
        <v>300249</v>
      </c>
      <c r="H249" s="16"/>
    </row>
    <row r="250" spans="1:8" x14ac:dyDescent="0.25">
      <c r="A250" s="12" t="str">
        <f>[4]Data_AidAndLevy!C248</f>
        <v>5895</v>
      </c>
      <c r="B250" s="12" t="str">
        <f>INDEX([4]!Data_AidAndLevy[#Data],MATCH($A250,[4]!Data_AidAndLevy[Dist],0),MATCH(B$2,[4]!Data_AidAndLevy[#Headers],0))</f>
        <v>Seymour</v>
      </c>
      <c r="C250" s="13">
        <f>INDEX([4]!Data_AidAndLevy[#Data],MATCH($A250,[4]!Data_AidAndLevy[Dist],0),MATCH(C$2,[4]!Data_AidAndLevy[#Headers],0))</f>
        <v>7</v>
      </c>
      <c r="D250" s="14">
        <f>INDEX([4]!Data_AidAndLevy[#Data],MATCH($A250,[4]!Data_AidAndLevy[Dist],0),MATCH(D$2,[4]!Data_AidAndLevy[#Headers],0))</f>
        <v>57036</v>
      </c>
      <c r="E250" s="15">
        <f>ROUND(C250*33.17,0)</f>
        <v>232</v>
      </c>
      <c r="F250" s="14">
        <f>D250-E250</f>
        <v>56804</v>
      </c>
      <c r="H250" s="16"/>
    </row>
    <row r="251" spans="1:8" x14ac:dyDescent="0.25">
      <c r="A251" s="12" t="str">
        <f>[4]Data_AidAndLevy!C249</f>
        <v>5949</v>
      </c>
      <c r="B251" s="12" t="str">
        <f>INDEX([4]!Data_AidAndLevy[#Data],MATCH($A251,[4]!Data_AidAndLevy[Dist],0),MATCH(B$2,[4]!Data_AidAndLevy[#Headers],0))</f>
        <v>Sheldon</v>
      </c>
      <c r="C251" s="13">
        <f>INDEX([4]!Data_AidAndLevy[#Data],MATCH($A251,[4]!Data_AidAndLevy[Dist],0),MATCH(C$2,[4]!Data_AidAndLevy[#Headers],0))</f>
        <v>37.5</v>
      </c>
      <c r="D251" s="14">
        <f>INDEX([4]!Data_AidAndLevy[#Data],MATCH($A251,[4]!Data_AidAndLevy[Dist],0),MATCH(D$2,[4]!Data_AidAndLevy[#Headers],0))</f>
        <v>305550</v>
      </c>
      <c r="E251" s="15">
        <f>ROUND(C251*33.17,0)</f>
        <v>1244</v>
      </c>
      <c r="F251" s="14">
        <f>D251-E251</f>
        <v>304306</v>
      </c>
      <c r="H251" s="16"/>
    </row>
    <row r="252" spans="1:8" x14ac:dyDescent="0.25">
      <c r="A252" s="12" t="str">
        <f>[4]Data_AidAndLevy!C250</f>
        <v>5976</v>
      </c>
      <c r="B252" s="12" t="str">
        <f>INDEX([4]!Data_AidAndLevy[#Data],MATCH($A252,[4]!Data_AidAndLevy[Dist],0),MATCH(B$2,[4]!Data_AidAndLevy[#Headers],0))</f>
        <v>Shenandoah</v>
      </c>
      <c r="C252" s="13">
        <f>INDEX([4]!Data_AidAndLevy[#Data],MATCH($A252,[4]!Data_AidAndLevy[Dist],0),MATCH(C$2,[4]!Data_AidAndLevy[#Headers],0))</f>
        <v>20.5</v>
      </c>
      <c r="D252" s="14">
        <f>INDEX([4]!Data_AidAndLevy[#Data],MATCH($A252,[4]!Data_AidAndLevy[Dist],0),MATCH(D$2,[4]!Data_AidAndLevy[#Headers],0))</f>
        <v>175022</v>
      </c>
      <c r="E252" s="15">
        <f>ROUND(C252*33.17,0)</f>
        <v>680</v>
      </c>
      <c r="F252" s="14">
        <f>D252-E252</f>
        <v>174342</v>
      </c>
      <c r="H252" s="16"/>
    </row>
    <row r="253" spans="1:8" x14ac:dyDescent="0.25">
      <c r="A253" s="12" t="str">
        <f>[4]Data_AidAndLevy!C251</f>
        <v>5994</v>
      </c>
      <c r="B253" s="12" t="str">
        <f>INDEX([4]!Data_AidAndLevy[#Data],MATCH($A253,[4]!Data_AidAndLevy[Dist],0),MATCH(B$2,[4]!Data_AidAndLevy[#Headers],0))</f>
        <v>Sibley-Ocheyedan</v>
      </c>
      <c r="C253" s="13">
        <f>INDEX([4]!Data_AidAndLevy[#Data],MATCH($A253,[4]!Data_AidAndLevy[Dist],0),MATCH(C$2,[4]!Data_AidAndLevy[#Headers],0))</f>
        <v>17</v>
      </c>
      <c r="D253" s="14">
        <f>INDEX([4]!Data_AidAndLevy[#Data],MATCH($A253,[4]!Data_AidAndLevy[Dist],0),MATCH(D$2,[4]!Data_AidAndLevy[#Headers],0))</f>
        <v>138516</v>
      </c>
      <c r="E253" s="15">
        <f>ROUND(C253*33.17,0)</f>
        <v>564</v>
      </c>
      <c r="F253" s="14">
        <f>D253-E253</f>
        <v>137952</v>
      </c>
      <c r="H253" s="16"/>
    </row>
    <row r="254" spans="1:8" x14ac:dyDescent="0.25">
      <c r="A254" s="12" t="str">
        <f>[4]Data_AidAndLevy!C252</f>
        <v>6003</v>
      </c>
      <c r="B254" s="12" t="str">
        <f>INDEX([4]!Data_AidAndLevy[#Data],MATCH($A254,[4]!Data_AidAndLevy[Dist],0),MATCH(B$2,[4]!Data_AidAndLevy[#Headers],0))</f>
        <v>Sidney</v>
      </c>
      <c r="C254" s="13">
        <f>INDEX([4]!Data_AidAndLevy[#Data],MATCH($A254,[4]!Data_AidAndLevy[Dist],0),MATCH(C$2,[4]!Data_AidAndLevy[#Headers],0))</f>
        <v>5</v>
      </c>
      <c r="D254" s="14">
        <f>INDEX([4]!Data_AidAndLevy[#Data],MATCH($A254,[4]!Data_AidAndLevy[Dist],0),MATCH(D$2,[4]!Data_AidAndLevy[#Headers],0))</f>
        <v>40740</v>
      </c>
      <c r="E254" s="15">
        <f>ROUND(C254*33.17,0)</f>
        <v>166</v>
      </c>
      <c r="F254" s="14">
        <f>D254-E254</f>
        <v>40574</v>
      </c>
      <c r="H254" s="16"/>
    </row>
    <row r="255" spans="1:8" x14ac:dyDescent="0.25">
      <c r="A255" s="12" t="str">
        <f>[4]Data_AidAndLevy!C253</f>
        <v>6012</v>
      </c>
      <c r="B255" s="12" t="str">
        <f>INDEX([4]!Data_AidAndLevy[#Data],MATCH($A255,[4]!Data_AidAndLevy[Dist],0),MATCH(B$2,[4]!Data_AidAndLevy[#Headers],0))</f>
        <v>Sigourney</v>
      </c>
      <c r="C255" s="13">
        <f>INDEX([4]!Data_AidAndLevy[#Data],MATCH($A255,[4]!Data_AidAndLevy[Dist],0),MATCH(C$2,[4]!Data_AidAndLevy[#Headers],0))</f>
        <v>11.5</v>
      </c>
      <c r="D255" s="14">
        <f>INDEX([4]!Data_AidAndLevy[#Data],MATCH($A255,[4]!Data_AidAndLevy[Dist],0),MATCH(D$2,[4]!Data_AidAndLevy[#Headers],0))</f>
        <v>93702</v>
      </c>
      <c r="E255" s="15">
        <f>ROUND(C255*33.17,0)</f>
        <v>381</v>
      </c>
      <c r="F255" s="14">
        <f>D255-E255</f>
        <v>93321</v>
      </c>
      <c r="H255" s="16"/>
    </row>
    <row r="256" spans="1:8" x14ac:dyDescent="0.25">
      <c r="A256" s="12" t="str">
        <f>[4]Data_AidAndLevy!C254</f>
        <v>6030</v>
      </c>
      <c r="B256" s="12" t="str">
        <f>INDEX([4]!Data_AidAndLevy[#Data],MATCH($A256,[4]!Data_AidAndLevy[Dist],0),MATCH(B$2,[4]!Data_AidAndLevy[#Headers],0))</f>
        <v>Sioux Center</v>
      </c>
      <c r="C256" s="13">
        <f>INDEX([4]!Data_AidAndLevy[#Data],MATCH($A256,[4]!Data_AidAndLevy[Dist],0),MATCH(C$2,[4]!Data_AidAndLevy[#Headers],0))</f>
        <v>64.5</v>
      </c>
      <c r="D256" s="14">
        <f>INDEX([4]!Data_AidAndLevy[#Data],MATCH($A256,[4]!Data_AidAndLevy[Dist],0),MATCH(D$2,[4]!Data_AidAndLevy[#Headers],0))</f>
        <v>525546</v>
      </c>
      <c r="E256" s="15">
        <f>ROUND(C256*33.17,0)</f>
        <v>2139</v>
      </c>
      <c r="F256" s="14">
        <f>D256-E256</f>
        <v>523407</v>
      </c>
      <c r="H256" s="16"/>
    </row>
    <row r="257" spans="1:8" x14ac:dyDescent="0.25">
      <c r="A257" s="12" t="str">
        <f>[4]Data_AidAndLevy!C255</f>
        <v>6048</v>
      </c>
      <c r="B257" s="12" t="str">
        <f>INDEX([4]!Data_AidAndLevy[#Data],MATCH($A257,[4]!Data_AidAndLevy[Dist],0),MATCH(B$2,[4]!Data_AidAndLevy[#Headers],0))</f>
        <v>Sioux Central</v>
      </c>
      <c r="C257" s="13">
        <f>INDEX([4]!Data_AidAndLevy[#Data],MATCH($A257,[4]!Data_AidAndLevy[Dist],0),MATCH(C$2,[4]!Data_AidAndLevy[#Headers],0))</f>
        <v>14</v>
      </c>
      <c r="D257" s="14">
        <f>INDEX([4]!Data_AidAndLevy[#Data],MATCH($A257,[4]!Data_AidAndLevy[Dist],0),MATCH(D$2,[4]!Data_AidAndLevy[#Headers],0))</f>
        <v>114072</v>
      </c>
      <c r="E257" s="15">
        <f>ROUND(C257*33.17,0)</f>
        <v>464</v>
      </c>
      <c r="F257" s="14">
        <f>D257-E257</f>
        <v>113608</v>
      </c>
      <c r="H257" s="16"/>
    </row>
    <row r="258" spans="1:8" x14ac:dyDescent="0.25">
      <c r="A258" s="12" t="str">
        <f>[4]Data_AidAndLevy!C256</f>
        <v>6039</v>
      </c>
      <c r="B258" s="12" t="str">
        <f>INDEX([4]!Data_AidAndLevy[#Data],MATCH($A258,[4]!Data_AidAndLevy[Dist],0),MATCH(B$2,[4]!Data_AidAndLevy[#Headers],0))</f>
        <v>Sioux City</v>
      </c>
      <c r="C258" s="13">
        <f>INDEX([4]!Data_AidAndLevy[#Data],MATCH($A258,[4]!Data_AidAndLevy[Dist],0),MATCH(C$2,[4]!Data_AidAndLevy[#Headers],0))</f>
        <v>299</v>
      </c>
      <c r="D258" s="14">
        <f>INDEX([4]!Data_AidAndLevy[#Data],MATCH($A258,[4]!Data_AidAndLevy[Dist],0),MATCH(D$2,[4]!Data_AidAndLevy[#Headers],0))</f>
        <v>2436252</v>
      </c>
      <c r="E258" s="15">
        <f>ROUND(C258*33.17,0)</f>
        <v>9918</v>
      </c>
      <c r="F258" s="14">
        <f>D258-E258</f>
        <v>2426334</v>
      </c>
      <c r="H258" s="16"/>
    </row>
    <row r="259" spans="1:8" x14ac:dyDescent="0.25">
      <c r="A259" s="12" t="str">
        <f>[4]Data_AidAndLevy!C257</f>
        <v>6093</v>
      </c>
      <c r="B259" s="12" t="str">
        <f>INDEX([4]!Data_AidAndLevy[#Data],MATCH($A259,[4]!Data_AidAndLevy[Dist],0),MATCH(B$2,[4]!Data_AidAndLevy[#Headers],0))</f>
        <v>Solon</v>
      </c>
      <c r="C259" s="13">
        <f>INDEX([4]!Data_AidAndLevy[#Data],MATCH($A259,[4]!Data_AidAndLevy[Dist],0),MATCH(C$2,[4]!Data_AidAndLevy[#Headers],0))</f>
        <v>34.5</v>
      </c>
      <c r="D259" s="14">
        <f>INDEX([4]!Data_AidAndLevy[#Data],MATCH($A259,[4]!Data_AidAndLevy[Dist],0),MATCH(D$2,[4]!Data_AidAndLevy[#Headers],0))</f>
        <v>269124</v>
      </c>
      <c r="E259" s="15">
        <f>ROUND(C259*33.17,0)</f>
        <v>1144</v>
      </c>
      <c r="F259" s="14">
        <f>D259-E259</f>
        <v>267980</v>
      </c>
      <c r="H259" s="16"/>
    </row>
    <row r="260" spans="1:8" x14ac:dyDescent="0.25">
      <c r="A260" s="12" t="str">
        <f>[4]Data_AidAndLevy!C258</f>
        <v>6091</v>
      </c>
      <c r="B260" s="12" t="str">
        <f>INDEX([4]!Data_AidAndLevy[#Data],MATCH($A260,[4]!Data_AidAndLevy[Dist],0),MATCH(B$2,[4]!Data_AidAndLevy[#Headers],0))</f>
        <v>South Central Calhoun</v>
      </c>
      <c r="C260" s="13">
        <f>INDEX([4]!Data_AidAndLevy[#Data],MATCH($A260,[4]!Data_AidAndLevy[Dist],0),MATCH(C$2,[4]!Data_AidAndLevy[#Headers],0))</f>
        <v>22.5</v>
      </c>
      <c r="D260" s="14">
        <f>INDEX([4]!Data_AidAndLevy[#Data],MATCH($A260,[4]!Data_AidAndLevy[Dist],0),MATCH(D$2,[4]!Data_AidAndLevy[#Headers],0))</f>
        <v>187324</v>
      </c>
      <c r="E260" s="15">
        <f>ROUND(C260*33.17,0)</f>
        <v>746</v>
      </c>
      <c r="F260" s="14">
        <f>D260-E260</f>
        <v>186578</v>
      </c>
      <c r="H260" s="16"/>
    </row>
    <row r="261" spans="1:8" x14ac:dyDescent="0.25">
      <c r="A261" s="12" t="str">
        <f>[4]Data_AidAndLevy!C259</f>
        <v>6095</v>
      </c>
      <c r="B261" s="12" t="str">
        <f>INDEX([4]!Data_AidAndLevy[#Data],MATCH($A261,[4]!Data_AidAndLevy[Dist],0),MATCH(B$2,[4]!Data_AidAndLevy[#Headers],0))</f>
        <v>South Hamilton</v>
      </c>
      <c r="C261" s="13">
        <f>INDEX([4]!Data_AidAndLevy[#Data],MATCH($A261,[4]!Data_AidAndLevy[Dist],0),MATCH(C$2,[4]!Data_AidAndLevy[#Headers],0))</f>
        <v>10</v>
      </c>
      <c r="D261" s="14">
        <f>INDEX([4]!Data_AidAndLevy[#Data],MATCH($A261,[4]!Data_AidAndLevy[Dist],0),MATCH(D$2,[4]!Data_AidAndLevy[#Headers],0))</f>
        <v>81480</v>
      </c>
      <c r="E261" s="15">
        <f>ROUND(C261*33.17,0)</f>
        <v>332</v>
      </c>
      <c r="F261" s="14">
        <f>D261-E261</f>
        <v>81148</v>
      </c>
      <c r="H261" s="16"/>
    </row>
    <row r="262" spans="1:8" x14ac:dyDescent="0.25">
      <c r="A262" s="12" t="str">
        <f>[4]Data_AidAndLevy!C260</f>
        <v>5157</v>
      </c>
      <c r="B262" s="12" t="str">
        <f>INDEX([4]!Data_AidAndLevy[#Data],MATCH($A262,[4]!Data_AidAndLevy[Dist],0),MATCH(B$2,[4]!Data_AidAndLevy[#Headers],0))</f>
        <v>South O'Brien</v>
      </c>
      <c r="C262" s="13">
        <f>INDEX([4]!Data_AidAndLevy[#Data],MATCH($A262,[4]!Data_AidAndLevy[Dist],0),MATCH(C$2,[4]!Data_AidAndLevy[#Headers],0))</f>
        <v>19</v>
      </c>
      <c r="D262" s="14">
        <f>INDEX([4]!Data_AidAndLevy[#Data],MATCH($A262,[4]!Data_AidAndLevy[Dist],0),MATCH(D$2,[4]!Data_AidAndLevy[#Headers],0))</f>
        <v>154812</v>
      </c>
      <c r="E262" s="15">
        <f>ROUND(C262*33.17,0)</f>
        <v>630</v>
      </c>
      <c r="F262" s="14">
        <f>D262-E262</f>
        <v>154182</v>
      </c>
      <c r="H262" s="16"/>
    </row>
    <row r="263" spans="1:8" x14ac:dyDescent="0.25">
      <c r="A263" s="12" t="str">
        <f>[4]Data_AidAndLevy!C261</f>
        <v>6097</v>
      </c>
      <c r="B263" s="12" t="str">
        <f>INDEX([4]!Data_AidAndLevy[#Data],MATCH($A263,[4]!Data_AidAndLevy[Dist],0),MATCH(B$2,[4]!Data_AidAndLevy[#Headers],0))</f>
        <v>South Page</v>
      </c>
      <c r="C263" s="13">
        <f>INDEX([4]!Data_AidAndLevy[#Data],MATCH($A263,[4]!Data_AidAndLevy[Dist],0),MATCH(C$2,[4]!Data_AidAndLevy[#Headers],0))</f>
        <v>2</v>
      </c>
      <c r="D263" s="14">
        <f>INDEX([4]!Data_AidAndLevy[#Data],MATCH($A263,[4]!Data_AidAndLevy[Dist],0),MATCH(D$2,[4]!Data_AidAndLevy[#Headers],0))</f>
        <v>16296</v>
      </c>
      <c r="E263" s="15">
        <f>ROUND(C263*33.17,0)</f>
        <v>66</v>
      </c>
      <c r="F263" s="14">
        <f>D263-E263</f>
        <v>16230</v>
      </c>
      <c r="H263" s="16"/>
    </row>
    <row r="264" spans="1:8" x14ac:dyDescent="0.25">
      <c r="A264" s="12" t="str">
        <f>[4]Data_AidAndLevy!C262</f>
        <v>6098</v>
      </c>
      <c r="B264" s="12" t="str">
        <f>INDEX([4]!Data_AidAndLevy[#Data],MATCH($A264,[4]!Data_AidAndLevy[Dist],0),MATCH(B$2,[4]!Data_AidAndLevy[#Headers],0))</f>
        <v>South Tama</v>
      </c>
      <c r="C264" s="13">
        <f>INDEX([4]!Data_AidAndLevy[#Data],MATCH($A264,[4]!Data_AidAndLevy[Dist],0),MATCH(C$2,[4]!Data_AidAndLevy[#Headers],0))</f>
        <v>39.5</v>
      </c>
      <c r="D264" s="14">
        <f>INDEX([4]!Data_AidAndLevy[#Data],MATCH($A264,[4]!Data_AidAndLevy[Dist],0),MATCH(D$2,[4]!Data_AidAndLevy[#Headers],0))</f>
        <v>321846</v>
      </c>
      <c r="E264" s="15">
        <f>ROUND(C264*33.17,0)</f>
        <v>1310</v>
      </c>
      <c r="F264" s="14">
        <f>D264-E264</f>
        <v>320536</v>
      </c>
      <c r="H264" s="16"/>
    </row>
    <row r="265" spans="1:8" x14ac:dyDescent="0.25">
      <c r="A265" s="12" t="str">
        <f>[4]Data_AidAndLevy!C263</f>
        <v>6100</v>
      </c>
      <c r="B265" s="12" t="str">
        <f>INDEX([4]!Data_AidAndLevy[#Data],MATCH($A265,[4]!Data_AidAndLevy[Dist],0),MATCH(B$2,[4]!Data_AidAndLevy[#Headers],0))</f>
        <v>South Winneshiek</v>
      </c>
      <c r="C265" s="13">
        <f>INDEX([4]!Data_AidAndLevy[#Data],MATCH($A265,[4]!Data_AidAndLevy[Dist],0),MATCH(C$2,[4]!Data_AidAndLevy[#Headers],0))</f>
        <v>25.5</v>
      </c>
      <c r="D265" s="14">
        <f>INDEX([4]!Data_AidAndLevy[#Data],MATCH($A265,[4]!Data_AidAndLevy[Dist],0),MATCH(D$2,[4]!Data_AidAndLevy[#Headers],0))</f>
        <v>211768</v>
      </c>
      <c r="E265" s="15">
        <f>ROUND(C265*33.17,0)</f>
        <v>846</v>
      </c>
      <c r="F265" s="14">
        <f>D265-E265</f>
        <v>210922</v>
      </c>
      <c r="H265" s="16"/>
    </row>
    <row r="266" spans="1:8" x14ac:dyDescent="0.25">
      <c r="A266" s="12" t="str">
        <f>[4]Data_AidAndLevy!C264</f>
        <v>6101</v>
      </c>
      <c r="B266" s="12" t="str">
        <f>INDEX([4]!Data_AidAndLevy[#Data],MATCH($A266,[4]!Data_AidAndLevy[Dist],0),MATCH(B$2,[4]!Data_AidAndLevy[#Headers],0))</f>
        <v>Southeast Polk</v>
      </c>
      <c r="C266" s="13">
        <f>INDEX([4]!Data_AidAndLevy[#Data],MATCH($A266,[4]!Data_AidAndLevy[Dist],0),MATCH(C$2,[4]!Data_AidAndLevy[#Headers],0))</f>
        <v>127</v>
      </c>
      <c r="D266" s="14">
        <f>INDEX([4]!Data_AidAndLevy[#Data],MATCH($A266,[4]!Data_AidAndLevy[Dist],0),MATCH(D$2,[4]!Data_AidAndLevy[#Headers],0))</f>
        <v>1034796</v>
      </c>
      <c r="E266" s="15">
        <f>ROUND(C266*33.17,0)</f>
        <v>4213</v>
      </c>
      <c r="F266" s="14">
        <f>D266-E266</f>
        <v>1030583</v>
      </c>
      <c r="H266" s="16"/>
    </row>
    <row r="267" spans="1:8" x14ac:dyDescent="0.25">
      <c r="A267" s="12" t="str">
        <f>[4]Data_AidAndLevy!C265</f>
        <v>6096</v>
      </c>
      <c r="B267" s="12" t="str">
        <f>INDEX([4]!Data_AidAndLevy[#Data],MATCH($A267,[4]!Data_AidAndLevy[Dist],0),MATCH(B$2,[4]!Data_AidAndLevy[#Headers],0))</f>
        <v>Southeast Valley</v>
      </c>
      <c r="C267" s="13">
        <f>INDEX([4]!Data_AidAndLevy[#Data],MATCH($A267,[4]!Data_AidAndLevy[Dist],0),MATCH(C$2,[4]!Data_AidAndLevy[#Headers],0))</f>
        <v>25</v>
      </c>
      <c r="D267" s="14">
        <f>INDEX([4]!Data_AidAndLevy[#Data],MATCH($A267,[4]!Data_AidAndLevy[Dist],0),MATCH(D$2,[4]!Data_AidAndLevy[#Headers],0))</f>
        <v>203700</v>
      </c>
      <c r="E267" s="15">
        <f>ROUND(C267*33.17,0)</f>
        <v>829</v>
      </c>
      <c r="F267" s="14">
        <f>D267-E267</f>
        <v>202871</v>
      </c>
      <c r="H267" s="16"/>
    </row>
    <row r="268" spans="1:8" x14ac:dyDescent="0.25">
      <c r="A268" s="12" t="str">
        <f>[4]Data_AidAndLevy!C266</f>
        <v>6094</v>
      </c>
      <c r="B268" s="12" t="str">
        <f>INDEX([4]!Data_AidAndLevy[#Data],MATCH($A268,[4]!Data_AidAndLevy[Dist],0),MATCH(B$2,[4]!Data_AidAndLevy[#Headers],0))</f>
        <v>Southeast Warren</v>
      </c>
      <c r="C268" s="13">
        <f>INDEX([4]!Data_AidAndLevy[#Data],MATCH($A268,[4]!Data_AidAndLevy[Dist],0),MATCH(C$2,[4]!Data_AidAndLevy[#Headers],0))</f>
        <v>10</v>
      </c>
      <c r="D268" s="14">
        <f>INDEX([4]!Data_AidAndLevy[#Data],MATCH($A268,[4]!Data_AidAndLevy[Dist],0),MATCH(D$2,[4]!Data_AidAndLevy[#Headers],0))</f>
        <v>81480</v>
      </c>
      <c r="E268" s="15">
        <f>ROUND(C268*33.17,0)</f>
        <v>332</v>
      </c>
      <c r="F268" s="14">
        <f>D268-E268</f>
        <v>81148</v>
      </c>
      <c r="H268" s="16"/>
    </row>
    <row r="269" spans="1:8" x14ac:dyDescent="0.25">
      <c r="A269" s="12" t="str">
        <f>[4]Data_AidAndLevy!C267</f>
        <v>6102</v>
      </c>
      <c r="B269" s="12" t="str">
        <f>INDEX([4]!Data_AidAndLevy[#Data],MATCH($A269,[4]!Data_AidAndLevy[Dist],0),MATCH(B$2,[4]!Data_AidAndLevy[#Headers],0))</f>
        <v>Spencer</v>
      </c>
      <c r="C269" s="13">
        <f>INDEX([4]!Data_AidAndLevy[#Data],MATCH($A269,[4]!Data_AidAndLevy[Dist],0),MATCH(C$2,[4]!Data_AidAndLevy[#Headers],0))</f>
        <v>63</v>
      </c>
      <c r="D269" s="14">
        <f>INDEX([4]!Data_AidAndLevy[#Data],MATCH($A269,[4]!Data_AidAndLevy[Dist],0),MATCH(D$2,[4]!Data_AidAndLevy[#Headers],0))</f>
        <v>513324</v>
      </c>
      <c r="E269" s="15">
        <f>ROUND(C269*33.17,0)</f>
        <v>2090</v>
      </c>
      <c r="F269" s="14">
        <f>D269-E269</f>
        <v>511234</v>
      </c>
      <c r="H269" s="16"/>
    </row>
    <row r="270" spans="1:8" x14ac:dyDescent="0.25">
      <c r="A270" s="12" t="str">
        <f>[4]Data_AidAndLevy!C268</f>
        <v>6120</v>
      </c>
      <c r="B270" s="12" t="str">
        <f>INDEX([4]!Data_AidAndLevy[#Data],MATCH($A270,[4]!Data_AidAndLevy[Dist],0),MATCH(B$2,[4]!Data_AidAndLevy[#Headers],0))</f>
        <v>Spirit Lake</v>
      </c>
      <c r="C270" s="13">
        <f>INDEX([4]!Data_AidAndLevy[#Data],MATCH($A270,[4]!Data_AidAndLevy[Dist],0),MATCH(C$2,[4]!Data_AidAndLevy[#Headers],0))</f>
        <v>38</v>
      </c>
      <c r="D270" s="14">
        <f>INDEX([4]!Data_AidAndLevy[#Data],MATCH($A270,[4]!Data_AidAndLevy[Dist],0),MATCH(D$2,[4]!Data_AidAndLevy[#Headers],0))</f>
        <v>309624</v>
      </c>
      <c r="E270" s="15">
        <f>ROUND(C270*33.17,0)</f>
        <v>1260</v>
      </c>
      <c r="F270" s="14">
        <f>D270-E270</f>
        <v>308364</v>
      </c>
      <c r="H270" s="16"/>
    </row>
    <row r="271" spans="1:8" x14ac:dyDescent="0.25">
      <c r="A271" s="12" t="str">
        <f>[4]Data_AidAndLevy!C269</f>
        <v>6138</v>
      </c>
      <c r="B271" s="12" t="str">
        <f>INDEX([4]!Data_AidAndLevy[#Data],MATCH($A271,[4]!Data_AidAndLevy[Dist],0),MATCH(B$2,[4]!Data_AidAndLevy[#Headers],0))</f>
        <v>Springville</v>
      </c>
      <c r="C271" s="13">
        <f>INDEX([4]!Data_AidAndLevy[#Data],MATCH($A271,[4]!Data_AidAndLevy[Dist],0),MATCH(C$2,[4]!Data_AidAndLevy[#Headers],0))</f>
        <v>12</v>
      </c>
      <c r="D271" s="14">
        <f>INDEX([4]!Data_AidAndLevy[#Data],MATCH($A271,[4]!Data_AidAndLevy[Dist],0),MATCH(D$2,[4]!Data_AidAndLevy[#Headers],0))</f>
        <v>97776</v>
      </c>
      <c r="E271" s="15">
        <f>ROUND(C271*33.17,0)</f>
        <v>398</v>
      </c>
      <c r="F271" s="14">
        <f>D271-E271</f>
        <v>97378</v>
      </c>
      <c r="H271" s="16"/>
    </row>
    <row r="272" spans="1:8" x14ac:dyDescent="0.25">
      <c r="A272" s="12" t="str">
        <f>[4]Data_AidAndLevy!C270</f>
        <v>5751</v>
      </c>
      <c r="B272" s="12" t="str">
        <f>INDEX([4]!Data_AidAndLevy[#Data],MATCH($A272,[4]!Data_AidAndLevy[Dist],0),MATCH(B$2,[4]!Data_AidAndLevy[#Headers],0))</f>
        <v>St Ansgar</v>
      </c>
      <c r="C272" s="13">
        <f>INDEX([4]!Data_AidAndLevy[#Data],MATCH($A272,[4]!Data_AidAndLevy[Dist],0),MATCH(C$2,[4]!Data_AidAndLevy[#Headers],0))</f>
        <v>15.5</v>
      </c>
      <c r="D272" s="14">
        <f>INDEX([4]!Data_AidAndLevy[#Data],MATCH($A272,[4]!Data_AidAndLevy[Dist],0),MATCH(D$2,[4]!Data_AidAndLevy[#Headers],0))</f>
        <v>126294</v>
      </c>
      <c r="E272" s="15">
        <f>ROUND(C272*33.17,0)</f>
        <v>514</v>
      </c>
      <c r="F272" s="14">
        <f>D272-E272</f>
        <v>125780</v>
      </c>
      <c r="H272" s="16"/>
    </row>
    <row r="273" spans="1:8" x14ac:dyDescent="0.25">
      <c r="A273" s="12" t="str">
        <f>[4]Data_AidAndLevy!C271</f>
        <v>6165</v>
      </c>
      <c r="B273" s="12" t="str">
        <f>INDEX([4]!Data_AidAndLevy[#Data],MATCH($A273,[4]!Data_AidAndLevy[Dist],0),MATCH(B$2,[4]!Data_AidAndLevy[#Headers],0))</f>
        <v>Stanton</v>
      </c>
      <c r="C273" s="13">
        <f>INDEX([4]!Data_AidAndLevy[#Data],MATCH($A273,[4]!Data_AidAndLevy[Dist],0),MATCH(C$2,[4]!Data_AidAndLevy[#Headers],0))</f>
        <v>8</v>
      </c>
      <c r="D273" s="14">
        <f>INDEX([4]!Data_AidAndLevy[#Data],MATCH($A273,[4]!Data_AidAndLevy[Dist],0),MATCH(D$2,[4]!Data_AidAndLevy[#Headers],0))</f>
        <v>65184</v>
      </c>
      <c r="E273" s="15">
        <f>ROUND(C273*33.17,0)</f>
        <v>265</v>
      </c>
      <c r="F273" s="14">
        <f>D273-E273</f>
        <v>64919</v>
      </c>
      <c r="H273" s="16"/>
    </row>
    <row r="274" spans="1:8" x14ac:dyDescent="0.25">
      <c r="A274" s="12" t="str">
        <f>[4]Data_AidAndLevy!C272</f>
        <v>6175</v>
      </c>
      <c r="B274" s="12" t="str">
        <f>INDEX([4]!Data_AidAndLevy[#Data],MATCH($A274,[4]!Data_AidAndLevy[Dist],0),MATCH(B$2,[4]!Data_AidAndLevy[#Headers],0))</f>
        <v>Starmont</v>
      </c>
      <c r="C274" s="13">
        <f>INDEX([4]!Data_AidAndLevy[#Data],MATCH($A274,[4]!Data_AidAndLevy[Dist],0),MATCH(C$2,[4]!Data_AidAndLevy[#Headers],0))</f>
        <v>10.5</v>
      </c>
      <c r="D274" s="14">
        <f>INDEX([4]!Data_AidAndLevy[#Data],MATCH($A274,[4]!Data_AidAndLevy[Dist],0),MATCH(D$2,[4]!Data_AidAndLevy[#Headers],0))</f>
        <v>85554</v>
      </c>
      <c r="E274" s="15">
        <f>ROUND(C274*33.17,0)</f>
        <v>348</v>
      </c>
      <c r="F274" s="14">
        <f>D274-E274</f>
        <v>85206</v>
      </c>
      <c r="H274" s="16"/>
    </row>
    <row r="275" spans="1:8" x14ac:dyDescent="0.25">
      <c r="A275" s="12" t="str">
        <f>[4]Data_AidAndLevy!C273</f>
        <v>6219</v>
      </c>
      <c r="B275" s="12" t="str">
        <f>INDEX([4]!Data_AidAndLevy[#Data],MATCH($A275,[4]!Data_AidAndLevy[Dist],0),MATCH(B$2,[4]!Data_AidAndLevy[#Headers],0))</f>
        <v>Storm Lake</v>
      </c>
      <c r="C275" s="13">
        <f>INDEX([4]!Data_AidAndLevy[#Data],MATCH($A275,[4]!Data_AidAndLevy[Dist],0),MATCH(C$2,[4]!Data_AidAndLevy[#Headers],0))</f>
        <v>58</v>
      </c>
      <c r="D275" s="14">
        <f>INDEX([4]!Data_AidAndLevy[#Data],MATCH($A275,[4]!Data_AidAndLevy[Dist],0),MATCH(D$2,[4]!Data_AidAndLevy[#Headers],0))</f>
        <v>472584</v>
      </c>
      <c r="E275" s="15">
        <f>ROUND(C275*33.17,0)</f>
        <v>1924</v>
      </c>
      <c r="F275" s="14">
        <f>D275-E275</f>
        <v>470660</v>
      </c>
      <c r="H275" s="16"/>
    </row>
    <row r="276" spans="1:8" x14ac:dyDescent="0.25">
      <c r="A276" s="12" t="str">
        <f>[4]Data_AidAndLevy!C274</f>
        <v>6246</v>
      </c>
      <c r="B276" s="12" t="str">
        <f>INDEX([4]!Data_AidAndLevy[#Data],MATCH($A276,[4]!Data_AidAndLevy[Dist],0),MATCH(B$2,[4]!Data_AidAndLevy[#Headers],0))</f>
        <v>Stratford</v>
      </c>
      <c r="C276" s="13">
        <f>INDEX([4]!Data_AidAndLevy[#Data],MATCH($A276,[4]!Data_AidAndLevy[Dist],0),MATCH(C$2,[4]!Data_AidAndLevy[#Headers],0))</f>
        <v>7.5</v>
      </c>
      <c r="D276" s="14">
        <f>INDEX([4]!Data_AidAndLevy[#Data],MATCH($A276,[4]!Data_AidAndLevy[Dist],0),MATCH(D$2,[4]!Data_AidAndLevy[#Headers],0))</f>
        <v>61110</v>
      </c>
      <c r="E276" s="15">
        <f>ROUND(C276*33.17,0)</f>
        <v>249</v>
      </c>
      <c r="F276" s="14">
        <f>D276-E276</f>
        <v>60861</v>
      </c>
      <c r="H276" s="16"/>
    </row>
    <row r="277" spans="1:8" x14ac:dyDescent="0.25">
      <c r="A277" s="12" t="str">
        <f>[4]Data_AidAndLevy!C275</f>
        <v>6273</v>
      </c>
      <c r="B277" s="12" t="str">
        <f>INDEX([4]!Data_AidAndLevy[#Data],MATCH($A277,[4]!Data_AidAndLevy[Dist],0),MATCH(B$2,[4]!Data_AidAndLevy[#Headers],0))</f>
        <v>Sumner-Fredericksburg</v>
      </c>
      <c r="C277" s="13">
        <f>INDEX([4]!Data_AidAndLevy[#Data],MATCH($A277,[4]!Data_AidAndLevy[Dist],0),MATCH(C$2,[4]!Data_AidAndLevy[#Headers],0))</f>
        <v>19</v>
      </c>
      <c r="D277" s="14">
        <f>INDEX([4]!Data_AidAndLevy[#Data],MATCH($A277,[4]!Data_AidAndLevy[Dist],0),MATCH(D$2,[4]!Data_AidAndLevy[#Headers],0))</f>
        <v>154812</v>
      </c>
      <c r="E277" s="15">
        <f>ROUND(C277*33.17,0)</f>
        <v>630</v>
      </c>
      <c r="F277" s="14">
        <f>D277-E277</f>
        <v>154182</v>
      </c>
      <c r="H277" s="16"/>
    </row>
    <row r="278" spans="1:8" x14ac:dyDescent="0.25">
      <c r="A278" s="12" t="str">
        <f>[4]Data_AidAndLevy!C276</f>
        <v>6408</v>
      </c>
      <c r="B278" s="12" t="str">
        <f>INDEX([4]!Data_AidAndLevy[#Data],MATCH($A278,[4]!Data_AidAndLevy[Dist],0),MATCH(B$2,[4]!Data_AidAndLevy[#Headers],0))</f>
        <v>Tipton</v>
      </c>
      <c r="C278" s="13">
        <f>INDEX([4]!Data_AidAndLevy[#Data],MATCH($A278,[4]!Data_AidAndLevy[Dist],0),MATCH(C$2,[4]!Data_AidAndLevy[#Headers],0))</f>
        <v>16</v>
      </c>
      <c r="D278" s="14">
        <f>INDEX([4]!Data_AidAndLevy[#Data],MATCH($A278,[4]!Data_AidAndLevy[Dist],0),MATCH(D$2,[4]!Data_AidAndLevy[#Headers],0))</f>
        <v>130368</v>
      </c>
      <c r="E278" s="15">
        <f>ROUND(C278*33.17,0)</f>
        <v>531</v>
      </c>
      <c r="F278" s="14">
        <f>D278-E278</f>
        <v>129837</v>
      </c>
      <c r="H278" s="16"/>
    </row>
    <row r="279" spans="1:8" x14ac:dyDescent="0.25">
      <c r="A279" s="12" t="str">
        <f>[4]Data_AidAndLevy!C277</f>
        <v>6453</v>
      </c>
      <c r="B279" s="12" t="str">
        <f>INDEX([4]!Data_AidAndLevy[#Data],MATCH($A279,[4]!Data_AidAndLevy[Dist],0),MATCH(B$2,[4]!Data_AidAndLevy[#Headers],0))</f>
        <v>Treynor</v>
      </c>
      <c r="C279" s="13">
        <f>INDEX([4]!Data_AidAndLevy[#Data],MATCH($A279,[4]!Data_AidAndLevy[Dist],0),MATCH(C$2,[4]!Data_AidAndLevy[#Headers],0))</f>
        <v>13</v>
      </c>
      <c r="D279" s="14">
        <f>INDEX([4]!Data_AidAndLevy[#Data],MATCH($A279,[4]!Data_AidAndLevy[Dist],0),MATCH(D$2,[4]!Data_AidAndLevy[#Headers],0))</f>
        <v>105924</v>
      </c>
      <c r="E279" s="15">
        <f>ROUND(C279*33.17,0)</f>
        <v>431</v>
      </c>
      <c r="F279" s="14">
        <f>D279-E279</f>
        <v>105493</v>
      </c>
      <c r="H279" s="16"/>
    </row>
    <row r="280" spans="1:8" x14ac:dyDescent="0.25">
      <c r="A280" s="12" t="str">
        <f>[4]Data_AidAndLevy!C278</f>
        <v>6460</v>
      </c>
      <c r="B280" s="12" t="str">
        <f>INDEX([4]!Data_AidAndLevy[#Data],MATCH($A280,[4]!Data_AidAndLevy[Dist],0),MATCH(B$2,[4]!Data_AidAndLevy[#Headers],0))</f>
        <v>Tri-Center</v>
      </c>
      <c r="C280" s="13">
        <f>INDEX([4]!Data_AidAndLevy[#Data],MATCH($A280,[4]!Data_AidAndLevy[Dist],0),MATCH(C$2,[4]!Data_AidAndLevy[#Headers],0))</f>
        <v>17</v>
      </c>
      <c r="D280" s="14">
        <f>INDEX([4]!Data_AidAndLevy[#Data],MATCH($A280,[4]!Data_AidAndLevy[Dist],0),MATCH(D$2,[4]!Data_AidAndLevy[#Headers],0))</f>
        <v>138516</v>
      </c>
      <c r="E280" s="15">
        <f>ROUND(C280*33.17,0)</f>
        <v>564</v>
      </c>
      <c r="F280" s="14">
        <f>D280-E280</f>
        <v>137952</v>
      </c>
      <c r="H280" s="16"/>
    </row>
    <row r="281" spans="1:8" x14ac:dyDescent="0.25">
      <c r="A281" s="12" t="str">
        <f>[4]Data_AidAndLevy!C279</f>
        <v>6462</v>
      </c>
      <c r="B281" s="12" t="str">
        <f>INDEX([4]!Data_AidAndLevy[#Data],MATCH($A281,[4]!Data_AidAndLevy[Dist],0),MATCH(B$2,[4]!Data_AidAndLevy[#Headers],0))</f>
        <v>Tri-County</v>
      </c>
      <c r="C281" s="13">
        <f>INDEX([4]!Data_AidAndLevy[#Data],MATCH($A281,[4]!Data_AidAndLevy[Dist],0),MATCH(C$2,[4]!Data_AidAndLevy[#Headers],0))</f>
        <v>4</v>
      </c>
      <c r="D281" s="14">
        <f>INDEX([4]!Data_AidAndLevy[#Data],MATCH($A281,[4]!Data_AidAndLevy[Dist],0),MATCH(D$2,[4]!Data_AidAndLevy[#Headers],0))</f>
        <v>36586</v>
      </c>
      <c r="E281" s="15">
        <f>ROUND(C281*33.17,0)</f>
        <v>133</v>
      </c>
      <c r="F281" s="14">
        <f>D281-E281</f>
        <v>36453</v>
      </c>
      <c r="H281" s="16"/>
    </row>
    <row r="282" spans="1:8" x14ac:dyDescent="0.25">
      <c r="A282" s="12" t="str">
        <f>[4]Data_AidAndLevy!C280</f>
        <v>6471</v>
      </c>
      <c r="B282" s="12" t="str">
        <f>INDEX([4]!Data_AidAndLevy[#Data],MATCH($A282,[4]!Data_AidAndLevy[Dist],0),MATCH(B$2,[4]!Data_AidAndLevy[#Headers],0))</f>
        <v>Tripoli</v>
      </c>
      <c r="C282" s="13">
        <f>INDEX([4]!Data_AidAndLevy[#Data],MATCH($A282,[4]!Data_AidAndLevy[Dist],0),MATCH(C$2,[4]!Data_AidAndLevy[#Headers],0))</f>
        <v>10.5</v>
      </c>
      <c r="D282" s="14">
        <f>INDEX([4]!Data_AidAndLevy[#Data],MATCH($A282,[4]!Data_AidAndLevy[Dist],0),MATCH(D$2,[4]!Data_AidAndLevy[#Headers],0))</f>
        <v>85554</v>
      </c>
      <c r="E282" s="15">
        <f>ROUND(C282*33.17,0)</f>
        <v>348</v>
      </c>
      <c r="F282" s="14">
        <f>D282-E282</f>
        <v>85206</v>
      </c>
      <c r="H282" s="16"/>
    </row>
    <row r="283" spans="1:8" x14ac:dyDescent="0.25">
      <c r="A283" s="12" t="str">
        <f>[4]Data_AidAndLevy!C281</f>
        <v>6509</v>
      </c>
      <c r="B283" s="12" t="str">
        <f>INDEX([4]!Data_AidAndLevy[#Data],MATCH($A283,[4]!Data_AidAndLevy[Dist],0),MATCH(B$2,[4]!Data_AidAndLevy[#Headers],0))</f>
        <v>Turkey Valley</v>
      </c>
      <c r="C283" s="13">
        <f>INDEX([4]!Data_AidAndLevy[#Data],MATCH($A283,[4]!Data_AidAndLevy[Dist],0),MATCH(C$2,[4]!Data_AidAndLevy[#Headers],0))</f>
        <v>20.5</v>
      </c>
      <c r="D283" s="14">
        <f>INDEX([4]!Data_AidAndLevy[#Data],MATCH($A283,[4]!Data_AidAndLevy[Dist],0),MATCH(D$2,[4]!Data_AidAndLevy[#Headers],0))</f>
        <v>167034</v>
      </c>
      <c r="E283" s="15">
        <f>ROUND(C283*33.17,0)</f>
        <v>680</v>
      </c>
      <c r="F283" s="14">
        <f>D283-E283</f>
        <v>166354</v>
      </c>
      <c r="H283" s="16"/>
    </row>
    <row r="284" spans="1:8" x14ac:dyDescent="0.25">
      <c r="A284" s="12" t="str">
        <f>[4]Data_AidAndLevy!C282</f>
        <v>6512</v>
      </c>
      <c r="B284" s="12" t="str">
        <f>INDEX([4]!Data_AidAndLevy[#Data],MATCH($A284,[4]!Data_AidAndLevy[Dist],0),MATCH(B$2,[4]!Data_AidAndLevy[#Headers],0))</f>
        <v>Twin Cedars</v>
      </c>
      <c r="C284" s="13">
        <f>INDEX([4]!Data_AidAndLevy[#Data],MATCH($A284,[4]!Data_AidAndLevy[Dist],0),MATCH(C$2,[4]!Data_AidAndLevy[#Headers],0))</f>
        <v>10</v>
      </c>
      <c r="D284" s="14">
        <f>INDEX([4]!Data_AidAndLevy[#Data],MATCH($A284,[4]!Data_AidAndLevy[Dist],0),MATCH(D$2,[4]!Data_AidAndLevy[#Headers],0))</f>
        <v>81480</v>
      </c>
      <c r="E284" s="15">
        <f>ROUND(C284*33.17,0)</f>
        <v>332</v>
      </c>
      <c r="F284" s="14">
        <f>D284-E284</f>
        <v>81148</v>
      </c>
      <c r="H284" s="16"/>
    </row>
    <row r="285" spans="1:8" x14ac:dyDescent="0.25">
      <c r="A285" s="12" t="str">
        <f>[4]Data_AidAndLevy!C283</f>
        <v>6516</v>
      </c>
      <c r="B285" s="12" t="str">
        <f>INDEX([4]!Data_AidAndLevy[#Data],MATCH($A285,[4]!Data_AidAndLevy[Dist],0),MATCH(B$2,[4]!Data_AidAndLevy[#Headers],0))</f>
        <v>Twin Rivers</v>
      </c>
      <c r="C285" s="13">
        <f>INDEX([4]!Data_AidAndLevy[#Data],MATCH($A285,[4]!Data_AidAndLevy[Dist],0),MATCH(C$2,[4]!Data_AidAndLevy[#Headers],0))</f>
        <v>4</v>
      </c>
      <c r="D285" s="14">
        <f>INDEX([4]!Data_AidAndLevy[#Data],MATCH($A285,[4]!Data_AidAndLevy[Dist],0),MATCH(D$2,[4]!Data_AidAndLevy[#Headers],0))</f>
        <v>32592</v>
      </c>
      <c r="E285" s="15">
        <f>ROUND(C285*33.17,0)</f>
        <v>133</v>
      </c>
      <c r="F285" s="14">
        <f>D285-E285</f>
        <v>32459</v>
      </c>
      <c r="H285" s="16"/>
    </row>
    <row r="286" spans="1:8" x14ac:dyDescent="0.25">
      <c r="A286" s="12" t="str">
        <f>[4]Data_AidAndLevy!C284</f>
        <v>6534</v>
      </c>
      <c r="B286" s="12" t="str">
        <f>INDEX([4]!Data_AidAndLevy[#Data],MATCH($A286,[4]!Data_AidAndLevy[Dist],0),MATCH(B$2,[4]!Data_AidAndLevy[#Headers],0))</f>
        <v>Underwood</v>
      </c>
      <c r="C286" s="13">
        <f>INDEX([4]!Data_AidAndLevy[#Data],MATCH($A286,[4]!Data_AidAndLevy[Dist],0),MATCH(C$2,[4]!Data_AidAndLevy[#Headers],0))</f>
        <v>12.5</v>
      </c>
      <c r="D286" s="14">
        <f>INDEX([4]!Data_AidAndLevy[#Data],MATCH($A286,[4]!Data_AidAndLevy[Dist],0),MATCH(D$2,[4]!Data_AidAndLevy[#Headers],0))</f>
        <v>101850</v>
      </c>
      <c r="E286" s="15">
        <f>ROUND(C286*33.17,0)</f>
        <v>415</v>
      </c>
      <c r="F286" s="14">
        <f>D286-E286</f>
        <v>101435</v>
      </c>
      <c r="H286" s="16"/>
    </row>
    <row r="287" spans="1:8" x14ac:dyDescent="0.25">
      <c r="A287" s="12" t="str">
        <f>[4]Data_AidAndLevy!C285</f>
        <v>1935</v>
      </c>
      <c r="B287" s="12" t="str">
        <f>INDEX([4]!Data_AidAndLevy[#Data],MATCH($A287,[4]!Data_AidAndLevy[Dist],0),MATCH(B$2,[4]!Data_AidAndLevy[#Headers],0))</f>
        <v>Union</v>
      </c>
      <c r="C287" s="13">
        <f>INDEX([4]!Data_AidAndLevy[#Data],MATCH($A287,[4]!Data_AidAndLevy[Dist],0),MATCH(C$2,[4]!Data_AidAndLevy[#Headers],0))</f>
        <v>21</v>
      </c>
      <c r="D287" s="14">
        <f>INDEX([4]!Data_AidAndLevy[#Data],MATCH($A287,[4]!Data_AidAndLevy[Dist],0),MATCH(D$2,[4]!Data_AidAndLevy[#Headers],0))</f>
        <v>171108</v>
      </c>
      <c r="E287" s="15">
        <f>ROUND(C287*33.17,0)</f>
        <v>697</v>
      </c>
      <c r="F287" s="14">
        <f>D287-E287</f>
        <v>170411</v>
      </c>
      <c r="H287" s="16"/>
    </row>
    <row r="288" spans="1:8" x14ac:dyDescent="0.25">
      <c r="A288" s="12" t="str">
        <f>[4]Data_AidAndLevy!C286</f>
        <v>6561</v>
      </c>
      <c r="B288" s="12" t="str">
        <f>INDEX([4]!Data_AidAndLevy[#Data],MATCH($A288,[4]!Data_AidAndLevy[Dist],0),MATCH(B$2,[4]!Data_AidAndLevy[#Headers],0))</f>
        <v>United</v>
      </c>
      <c r="C288" s="13">
        <f>INDEX([4]!Data_AidAndLevy[#Data],MATCH($A288,[4]!Data_AidAndLevy[Dist],0),MATCH(C$2,[4]!Data_AidAndLevy[#Headers],0))</f>
        <v>20.5</v>
      </c>
      <c r="D288" s="14">
        <f>INDEX([4]!Data_AidAndLevy[#Data],MATCH($A288,[4]!Data_AidAndLevy[Dist],0),MATCH(D$2,[4]!Data_AidAndLevy[#Headers],0))</f>
        <v>167034</v>
      </c>
      <c r="E288" s="15">
        <f>ROUND(C288*33.17,0)</f>
        <v>680</v>
      </c>
      <c r="F288" s="14">
        <f>D288-E288</f>
        <v>166354</v>
      </c>
      <c r="H288" s="16"/>
    </row>
    <row r="289" spans="1:8" x14ac:dyDescent="0.25">
      <c r="A289" s="12" t="str">
        <f>[4]Data_AidAndLevy!C287</f>
        <v>6579</v>
      </c>
      <c r="B289" s="12" t="str">
        <f>INDEX([4]!Data_AidAndLevy[#Data],MATCH($A289,[4]!Data_AidAndLevy[Dist],0),MATCH(B$2,[4]!Data_AidAndLevy[#Headers],0))</f>
        <v>Urbandale</v>
      </c>
      <c r="C289" s="13">
        <f>INDEX([4]!Data_AidAndLevy[#Data],MATCH($A289,[4]!Data_AidAndLevy[Dist],0),MATCH(C$2,[4]!Data_AidAndLevy[#Headers],0))</f>
        <v>101</v>
      </c>
      <c r="D289" s="14">
        <f>INDEX([4]!Data_AidAndLevy[#Data],MATCH($A289,[4]!Data_AidAndLevy[Dist],0),MATCH(D$2,[4]!Data_AidAndLevy[#Headers],0))</f>
        <v>826942</v>
      </c>
      <c r="E289" s="15">
        <f>ROUND(C289*33.17,0)</f>
        <v>3350</v>
      </c>
      <c r="F289" s="14">
        <f>D289-E289</f>
        <v>823592</v>
      </c>
      <c r="H289" s="16"/>
    </row>
    <row r="290" spans="1:8" x14ac:dyDescent="0.25">
      <c r="A290" s="12" t="str">
        <f>[4]Data_AidAndLevy!C288</f>
        <v>6592</v>
      </c>
      <c r="B290" s="12" t="str">
        <f>INDEX([4]!Data_AidAndLevy[#Data],MATCH($A290,[4]!Data_AidAndLevy[Dist],0),MATCH(B$2,[4]!Data_AidAndLevy[#Headers],0))</f>
        <v>Van Buren County</v>
      </c>
      <c r="C290" s="13">
        <f>INDEX([4]!Data_AidAndLevy[#Data],MATCH($A290,[4]!Data_AidAndLevy[Dist],0),MATCH(C$2,[4]!Data_AidAndLevy[#Headers],0))</f>
        <v>24</v>
      </c>
      <c r="D290" s="14">
        <f>INDEX([4]!Data_AidAndLevy[#Data],MATCH($A290,[4]!Data_AidAndLevy[Dist],0),MATCH(D$2,[4]!Data_AidAndLevy[#Headers],0))</f>
        <v>195552</v>
      </c>
      <c r="E290" s="15">
        <f>ROUND(C290*33.17,0)</f>
        <v>796</v>
      </c>
      <c r="F290" s="14">
        <f>D290-E290</f>
        <v>194756</v>
      </c>
      <c r="H290" s="16"/>
    </row>
    <row r="291" spans="1:8" x14ac:dyDescent="0.25">
      <c r="A291" s="12" t="str">
        <f>[4]Data_AidAndLevy!C289</f>
        <v>6615</v>
      </c>
      <c r="B291" s="12" t="str">
        <f>INDEX([4]!Data_AidAndLevy[#Data],MATCH($A291,[4]!Data_AidAndLevy[Dist],0),MATCH(B$2,[4]!Data_AidAndLevy[#Headers],0))</f>
        <v>Van Meter</v>
      </c>
      <c r="C291" s="13">
        <f>INDEX([4]!Data_AidAndLevy[#Data],MATCH($A291,[4]!Data_AidAndLevy[Dist],0),MATCH(C$2,[4]!Data_AidAndLevy[#Headers],0))</f>
        <v>23</v>
      </c>
      <c r="D291" s="14">
        <f>INDEX([4]!Data_AidAndLevy[#Data],MATCH($A291,[4]!Data_AidAndLevy[Dist],0),MATCH(D$2,[4]!Data_AidAndLevy[#Headers],0))</f>
        <v>187404</v>
      </c>
      <c r="E291" s="15">
        <f>ROUND(C291*33.17,0)</f>
        <v>763</v>
      </c>
      <c r="F291" s="14">
        <f>D291-E291</f>
        <v>186641</v>
      </c>
      <c r="H291" s="16"/>
    </row>
    <row r="292" spans="1:8" x14ac:dyDescent="0.25">
      <c r="A292" s="12" t="str">
        <f>[4]Data_AidAndLevy!C290</f>
        <v>6651</v>
      </c>
      <c r="B292" s="12" t="str">
        <f>INDEX([4]!Data_AidAndLevy[#Data],MATCH($A292,[4]!Data_AidAndLevy[Dist],0),MATCH(B$2,[4]!Data_AidAndLevy[#Headers],0))</f>
        <v>Villisca</v>
      </c>
      <c r="C292" s="13">
        <f>INDEX([4]!Data_AidAndLevy[#Data],MATCH($A292,[4]!Data_AidAndLevy[Dist],0),MATCH(C$2,[4]!Data_AidAndLevy[#Headers],0))</f>
        <v>3.5</v>
      </c>
      <c r="D292" s="14">
        <f>INDEX([4]!Data_AidAndLevy[#Data],MATCH($A292,[4]!Data_AidAndLevy[Dist],0),MATCH(D$2,[4]!Data_AidAndLevy[#Headers],0))</f>
        <v>28518</v>
      </c>
      <c r="E292" s="15">
        <f>ROUND(C292*33.17,0)</f>
        <v>116</v>
      </c>
      <c r="F292" s="14">
        <f>D292-E292</f>
        <v>28402</v>
      </c>
      <c r="H292" s="16"/>
    </row>
    <row r="293" spans="1:8" x14ac:dyDescent="0.25">
      <c r="A293" s="12" t="str">
        <f>[4]Data_AidAndLevy!C291</f>
        <v>6660</v>
      </c>
      <c r="B293" s="12" t="str">
        <f>INDEX([4]!Data_AidAndLevy[#Data],MATCH($A293,[4]!Data_AidAndLevy[Dist],0),MATCH(B$2,[4]!Data_AidAndLevy[#Headers],0))</f>
        <v>Vinton-Shellsburg</v>
      </c>
      <c r="C293" s="13">
        <f>INDEX([4]!Data_AidAndLevy[#Data],MATCH($A293,[4]!Data_AidAndLevy[Dist],0),MATCH(C$2,[4]!Data_AidAndLevy[#Headers],0))</f>
        <v>34.5</v>
      </c>
      <c r="D293" s="14">
        <f>INDEX([4]!Data_AidAndLevy[#Data],MATCH($A293,[4]!Data_AidAndLevy[Dist],0),MATCH(D$2,[4]!Data_AidAndLevy[#Headers],0))</f>
        <v>281106</v>
      </c>
      <c r="E293" s="15">
        <f>ROUND(C293*33.17,0)</f>
        <v>1144</v>
      </c>
      <c r="F293" s="14">
        <f>D293-E293</f>
        <v>279962</v>
      </c>
      <c r="H293" s="16"/>
    </row>
    <row r="294" spans="1:8" x14ac:dyDescent="0.25">
      <c r="A294" s="12" t="str">
        <f>[4]Data_AidAndLevy!C292</f>
        <v>6700</v>
      </c>
      <c r="B294" s="12" t="str">
        <f>INDEX([4]!Data_AidAndLevy[#Data],MATCH($A294,[4]!Data_AidAndLevy[Dist],0),MATCH(B$2,[4]!Data_AidAndLevy[#Headers],0))</f>
        <v>Waco</v>
      </c>
      <c r="C294" s="13">
        <f>INDEX([4]!Data_AidAndLevy[#Data],MATCH($A294,[4]!Data_AidAndLevy[Dist],0),MATCH(C$2,[4]!Data_AidAndLevy[#Headers],0))</f>
        <v>13</v>
      </c>
      <c r="D294" s="14">
        <f>INDEX([4]!Data_AidAndLevy[#Data],MATCH($A294,[4]!Data_AidAndLevy[Dist],0),MATCH(D$2,[4]!Data_AidAndLevy[#Headers],0))</f>
        <v>105924</v>
      </c>
      <c r="E294" s="15">
        <f>ROUND(C294*33.17,0)</f>
        <v>431</v>
      </c>
      <c r="F294" s="14">
        <f>D294-E294</f>
        <v>105493</v>
      </c>
      <c r="H294" s="16"/>
    </row>
    <row r="295" spans="1:8" x14ac:dyDescent="0.25">
      <c r="A295" s="12" t="str">
        <f>[4]Data_AidAndLevy!C293</f>
        <v>6759</v>
      </c>
      <c r="B295" s="12" t="str">
        <f>INDEX([4]!Data_AidAndLevy[#Data],MATCH($A295,[4]!Data_AidAndLevy[Dist],0),MATCH(B$2,[4]!Data_AidAndLevy[#Headers],0))</f>
        <v>Wapello</v>
      </c>
      <c r="C295" s="13">
        <f>INDEX([4]!Data_AidAndLevy[#Data],MATCH($A295,[4]!Data_AidAndLevy[Dist],0),MATCH(C$2,[4]!Data_AidAndLevy[#Headers],0))</f>
        <v>12</v>
      </c>
      <c r="D295" s="14">
        <f>INDEX([4]!Data_AidAndLevy[#Data],MATCH($A295,[4]!Data_AidAndLevy[Dist],0),MATCH(D$2,[4]!Data_AidAndLevy[#Headers],0))</f>
        <v>97776</v>
      </c>
      <c r="E295" s="15">
        <f>ROUND(C295*33.17,0)</f>
        <v>398</v>
      </c>
      <c r="F295" s="14">
        <f>D295-E295</f>
        <v>97378</v>
      </c>
      <c r="H295" s="16"/>
    </row>
    <row r="296" spans="1:8" x14ac:dyDescent="0.25">
      <c r="A296" s="12" t="str">
        <f>[4]Data_AidAndLevy!C294</f>
        <v>6762</v>
      </c>
      <c r="B296" s="12" t="str">
        <f>INDEX([4]!Data_AidAndLevy[#Data],MATCH($A296,[4]!Data_AidAndLevy[Dist],0),MATCH(B$2,[4]!Data_AidAndLevy[#Headers],0))</f>
        <v>Wapsie Valley</v>
      </c>
      <c r="C296" s="13">
        <f>INDEX([4]!Data_AidAndLevy[#Data],MATCH($A296,[4]!Data_AidAndLevy[Dist],0),MATCH(C$2,[4]!Data_AidAndLevy[#Headers],0))</f>
        <v>19</v>
      </c>
      <c r="D296" s="14">
        <f>INDEX([4]!Data_AidAndLevy[#Data],MATCH($A296,[4]!Data_AidAndLevy[Dist],0),MATCH(D$2,[4]!Data_AidAndLevy[#Headers],0))</f>
        <v>154812</v>
      </c>
      <c r="E296" s="15">
        <f>ROUND(C296*33.17,0)</f>
        <v>630</v>
      </c>
      <c r="F296" s="14">
        <f>D296-E296</f>
        <v>154182</v>
      </c>
      <c r="H296" s="16"/>
    </row>
    <row r="297" spans="1:8" x14ac:dyDescent="0.25">
      <c r="A297" s="12" t="str">
        <f>[4]Data_AidAndLevy!C295</f>
        <v>6768</v>
      </c>
      <c r="B297" s="12" t="str">
        <f>INDEX([4]!Data_AidAndLevy[#Data],MATCH($A297,[4]!Data_AidAndLevy[Dist],0),MATCH(B$2,[4]!Data_AidAndLevy[#Headers],0))</f>
        <v>Washington</v>
      </c>
      <c r="C297" s="13">
        <f>INDEX([4]!Data_AidAndLevy[#Data],MATCH($A297,[4]!Data_AidAndLevy[Dist],0),MATCH(C$2,[4]!Data_AidAndLevy[#Headers],0))</f>
        <v>33.5</v>
      </c>
      <c r="D297" s="14">
        <f>INDEX([4]!Data_AidAndLevy[#Data],MATCH($A297,[4]!Data_AidAndLevy[Dist],0),MATCH(D$2,[4]!Data_AidAndLevy[#Headers],0))</f>
        <v>272958</v>
      </c>
      <c r="E297" s="15">
        <f>ROUND(C297*33.17,0)</f>
        <v>1111</v>
      </c>
      <c r="F297" s="14">
        <f>D297-E297</f>
        <v>271847</v>
      </c>
      <c r="H297" s="16"/>
    </row>
    <row r="298" spans="1:8" x14ac:dyDescent="0.25">
      <c r="A298" s="12" t="str">
        <f>[4]Data_AidAndLevy!C296</f>
        <v>6795</v>
      </c>
      <c r="B298" s="12" t="str">
        <f>INDEX([4]!Data_AidAndLevy[#Data],MATCH($A298,[4]!Data_AidAndLevy[Dist],0),MATCH(B$2,[4]!Data_AidAndLevy[#Headers],0))</f>
        <v>Waterloo</v>
      </c>
      <c r="C298" s="13">
        <f>INDEX([4]!Data_AidAndLevy[#Data],MATCH($A298,[4]!Data_AidAndLevy[Dist],0),MATCH(C$2,[4]!Data_AidAndLevy[#Headers],0))</f>
        <v>228.5</v>
      </c>
      <c r="D298" s="14">
        <f>INDEX([4]!Data_AidAndLevy[#Data],MATCH($A298,[4]!Data_AidAndLevy[Dist],0),MATCH(D$2,[4]!Data_AidAndLevy[#Headers],0))</f>
        <v>1861818</v>
      </c>
      <c r="E298" s="15">
        <f>ROUND(C298*33.17,0)</f>
        <v>7579</v>
      </c>
      <c r="F298" s="14">
        <f>D298-E298</f>
        <v>1854239</v>
      </c>
      <c r="H298" s="16"/>
    </row>
    <row r="299" spans="1:8" x14ac:dyDescent="0.25">
      <c r="A299" s="12" t="str">
        <f>[4]Data_AidAndLevy!C297</f>
        <v>6822</v>
      </c>
      <c r="B299" s="12" t="str">
        <f>INDEX([4]!Data_AidAndLevy[#Data],MATCH($A299,[4]!Data_AidAndLevy[Dist],0),MATCH(B$2,[4]!Data_AidAndLevy[#Headers],0))</f>
        <v>Waukee</v>
      </c>
      <c r="C299" s="13">
        <f>INDEX([4]!Data_AidAndLevy[#Data],MATCH($A299,[4]!Data_AidAndLevy[Dist],0),MATCH(C$2,[4]!Data_AidAndLevy[#Headers],0))</f>
        <v>148.5</v>
      </c>
      <c r="D299" s="14">
        <f>INDEX([4]!Data_AidAndLevy[#Data],MATCH($A299,[4]!Data_AidAndLevy[Dist],0),MATCH(D$2,[4]!Data_AidAndLevy[#Headers],0))</f>
        <v>1209978</v>
      </c>
      <c r="E299" s="15">
        <f>ROUND(C299*33.17,0)</f>
        <v>4926</v>
      </c>
      <c r="F299" s="14">
        <f>D299-E299</f>
        <v>1205052</v>
      </c>
      <c r="H299" s="16"/>
    </row>
    <row r="300" spans="1:8" x14ac:dyDescent="0.25">
      <c r="A300" s="12" t="str">
        <f>[4]Data_AidAndLevy!C298</f>
        <v>6840</v>
      </c>
      <c r="B300" s="12" t="str">
        <f>INDEX([4]!Data_AidAndLevy[#Data],MATCH($A300,[4]!Data_AidAndLevy[Dist],0),MATCH(B$2,[4]!Data_AidAndLevy[#Headers],0))</f>
        <v>Waverly-Shell Rock</v>
      </c>
      <c r="C300" s="13">
        <f>INDEX([4]!Data_AidAndLevy[#Data],MATCH($A300,[4]!Data_AidAndLevy[Dist],0),MATCH(C$2,[4]!Data_AidAndLevy[#Headers],0))</f>
        <v>47.5</v>
      </c>
      <c r="D300" s="14">
        <f>INDEX([4]!Data_AidAndLevy[#Data],MATCH($A300,[4]!Data_AidAndLevy[Dist],0),MATCH(D$2,[4]!Data_AidAndLevy[#Headers],0))</f>
        <v>387030</v>
      </c>
      <c r="E300" s="15">
        <f>ROUND(C300*33.17,0)</f>
        <v>1576</v>
      </c>
      <c r="F300" s="14">
        <f>D300-E300</f>
        <v>385454</v>
      </c>
      <c r="H300" s="16"/>
    </row>
    <row r="301" spans="1:8" x14ac:dyDescent="0.25">
      <c r="A301" s="12" t="str">
        <f>[4]Data_AidAndLevy!C299</f>
        <v>6854</v>
      </c>
      <c r="B301" s="12" t="str">
        <f>INDEX([4]!Data_AidAndLevy[#Data],MATCH($A301,[4]!Data_AidAndLevy[Dist],0),MATCH(B$2,[4]!Data_AidAndLevy[#Headers],0))</f>
        <v>Wayne</v>
      </c>
      <c r="C301" s="13">
        <f>INDEX([4]!Data_AidAndLevy[#Data],MATCH($A301,[4]!Data_AidAndLevy[Dist],0),MATCH(C$2,[4]!Data_AidAndLevy[#Headers],0))</f>
        <v>21.5</v>
      </c>
      <c r="D301" s="14">
        <f>INDEX([4]!Data_AidAndLevy[#Data],MATCH($A301,[4]!Data_AidAndLevy[Dist],0),MATCH(D$2,[4]!Data_AidAndLevy[#Headers],0))</f>
        <v>175182</v>
      </c>
      <c r="E301" s="15">
        <f>ROUND(C301*33.17,0)</f>
        <v>713</v>
      </c>
      <c r="F301" s="14">
        <f>D301-E301</f>
        <v>174469</v>
      </c>
      <c r="H301" s="16"/>
    </row>
    <row r="302" spans="1:8" x14ac:dyDescent="0.25">
      <c r="A302" s="12" t="str">
        <f>[4]Data_AidAndLevy!C300</f>
        <v>6867</v>
      </c>
      <c r="B302" s="12" t="str">
        <f>INDEX([4]!Data_AidAndLevy[#Data],MATCH($A302,[4]!Data_AidAndLevy[Dist],0),MATCH(B$2,[4]!Data_AidAndLevy[#Headers],0))</f>
        <v>Webster City</v>
      </c>
      <c r="C302" s="13">
        <f>INDEX([4]!Data_AidAndLevy[#Data],MATCH($A302,[4]!Data_AidAndLevy[Dist],0),MATCH(C$2,[4]!Data_AidAndLevy[#Headers],0))</f>
        <v>53.5</v>
      </c>
      <c r="D302" s="14">
        <f>INDEX([4]!Data_AidAndLevy[#Data],MATCH($A302,[4]!Data_AidAndLevy[Dist],0),MATCH(D$2,[4]!Data_AidAndLevy[#Headers],0))</f>
        <v>435918</v>
      </c>
      <c r="E302" s="15">
        <f>ROUND(C302*33.17,0)</f>
        <v>1775</v>
      </c>
      <c r="F302" s="14">
        <f>D302-E302</f>
        <v>434143</v>
      </c>
      <c r="H302" s="16"/>
    </row>
    <row r="303" spans="1:8" x14ac:dyDescent="0.25">
      <c r="A303" s="12" t="str">
        <f>[4]Data_AidAndLevy!C301</f>
        <v>6921</v>
      </c>
      <c r="B303" s="12" t="str">
        <f>INDEX([4]!Data_AidAndLevy[#Data],MATCH($A303,[4]!Data_AidAndLevy[Dist],0),MATCH(B$2,[4]!Data_AidAndLevy[#Headers],0))</f>
        <v>West Bend-Mallard</v>
      </c>
      <c r="C303" s="13">
        <f>INDEX([4]!Data_AidAndLevy[#Data],MATCH($A303,[4]!Data_AidAndLevy[Dist],0),MATCH(C$2,[4]!Data_AidAndLevy[#Headers],0))</f>
        <v>11</v>
      </c>
      <c r="D303" s="14">
        <f>INDEX([4]!Data_AidAndLevy[#Data],MATCH($A303,[4]!Data_AidAndLevy[Dist],0),MATCH(D$2,[4]!Data_AidAndLevy[#Headers],0))</f>
        <v>89628</v>
      </c>
      <c r="E303" s="15">
        <f>ROUND(C303*33.17,0)</f>
        <v>365</v>
      </c>
      <c r="F303" s="14">
        <f>D303-E303</f>
        <v>89263</v>
      </c>
      <c r="H303" s="16"/>
    </row>
    <row r="304" spans="1:8" x14ac:dyDescent="0.25">
      <c r="A304" s="12" t="str">
        <f>[4]Data_AidAndLevy!C302</f>
        <v>6930</v>
      </c>
      <c r="B304" s="12" t="str">
        <f>INDEX([4]!Data_AidAndLevy[#Data],MATCH($A304,[4]!Data_AidAndLevy[Dist],0),MATCH(B$2,[4]!Data_AidAndLevy[#Headers],0))</f>
        <v>West Branch</v>
      </c>
      <c r="C304" s="13">
        <f>INDEX([4]!Data_AidAndLevy[#Data],MATCH($A304,[4]!Data_AidAndLevy[Dist],0),MATCH(C$2,[4]!Data_AidAndLevy[#Headers],0))</f>
        <v>21</v>
      </c>
      <c r="D304" s="14">
        <f>INDEX([4]!Data_AidAndLevy[#Data],MATCH($A304,[4]!Data_AidAndLevy[Dist],0),MATCH(D$2,[4]!Data_AidAndLevy[#Headers],0))</f>
        <v>171108</v>
      </c>
      <c r="E304" s="15">
        <f>ROUND(C304*33.17,0)</f>
        <v>697</v>
      </c>
      <c r="F304" s="14">
        <f>D304-E304</f>
        <v>170411</v>
      </c>
      <c r="H304" s="16"/>
    </row>
    <row r="305" spans="1:8" x14ac:dyDescent="0.25">
      <c r="A305" s="12" t="str">
        <f>[4]Data_AidAndLevy!C303</f>
        <v>6937</v>
      </c>
      <c r="B305" s="12" t="str">
        <f>INDEX([4]!Data_AidAndLevy[#Data],MATCH($A305,[4]!Data_AidAndLevy[Dist],0),MATCH(B$2,[4]!Data_AidAndLevy[#Headers],0))</f>
        <v>West Burlington</v>
      </c>
      <c r="C305" s="13">
        <f>INDEX([4]!Data_AidAndLevy[#Data],MATCH($A305,[4]!Data_AidAndLevy[Dist],0),MATCH(C$2,[4]!Data_AidAndLevy[#Headers],0))</f>
        <v>25</v>
      </c>
      <c r="D305" s="14">
        <f>INDEX([4]!Data_AidAndLevy[#Data],MATCH($A305,[4]!Data_AidAndLevy[Dist],0),MATCH(D$2,[4]!Data_AidAndLevy[#Headers],0))</f>
        <v>203700</v>
      </c>
      <c r="E305" s="15">
        <f>ROUND(C305*33.17,0)</f>
        <v>829</v>
      </c>
      <c r="F305" s="14">
        <f>D305-E305</f>
        <v>202871</v>
      </c>
      <c r="H305" s="16"/>
    </row>
    <row r="306" spans="1:8" x14ac:dyDescent="0.25">
      <c r="A306" s="12" t="str">
        <f>[4]Data_AidAndLevy!C304</f>
        <v>6943</v>
      </c>
      <c r="B306" s="12" t="str">
        <f>INDEX([4]!Data_AidAndLevy[#Data],MATCH($A306,[4]!Data_AidAndLevy[Dist],0),MATCH(B$2,[4]!Data_AidAndLevy[#Headers],0))</f>
        <v>West Central</v>
      </c>
      <c r="C306" s="13">
        <f>INDEX([4]!Data_AidAndLevy[#Data],MATCH($A306,[4]!Data_AidAndLevy[Dist],0),MATCH(C$2,[4]!Data_AidAndLevy[#Headers],0))</f>
        <v>9</v>
      </c>
      <c r="D306" s="14">
        <f>INDEX([4]!Data_AidAndLevy[#Data],MATCH($A306,[4]!Data_AidAndLevy[Dist],0),MATCH(D$2,[4]!Data_AidAndLevy[#Headers],0))</f>
        <v>73332</v>
      </c>
      <c r="E306" s="15">
        <f>ROUND(C306*33.17,0)</f>
        <v>299</v>
      </c>
      <c r="F306" s="14">
        <f>D306-E306</f>
        <v>73033</v>
      </c>
      <c r="H306" s="16"/>
    </row>
    <row r="307" spans="1:8" x14ac:dyDescent="0.25">
      <c r="A307" s="12" t="str">
        <f>[4]Data_AidAndLevy!C305</f>
        <v>6264</v>
      </c>
      <c r="B307" s="12" t="str">
        <f>INDEX([4]!Data_AidAndLevy[#Data],MATCH($A307,[4]!Data_AidAndLevy[Dist],0),MATCH(B$2,[4]!Data_AidAndLevy[#Headers],0))</f>
        <v>West Central Valley</v>
      </c>
      <c r="C307" s="13">
        <f>INDEX([4]!Data_AidAndLevy[#Data],MATCH($A307,[4]!Data_AidAndLevy[Dist],0),MATCH(C$2,[4]!Data_AidAndLevy[#Headers],0))</f>
        <v>22</v>
      </c>
      <c r="D307" s="14">
        <f>INDEX([4]!Data_AidAndLevy[#Data],MATCH($A307,[4]!Data_AidAndLevy[Dist],0),MATCH(D$2,[4]!Data_AidAndLevy[#Headers],0))</f>
        <v>179256</v>
      </c>
      <c r="E307" s="15">
        <f>ROUND(C307*33.17,0)</f>
        <v>730</v>
      </c>
      <c r="F307" s="14">
        <f>D307-E307</f>
        <v>178526</v>
      </c>
      <c r="H307" s="16"/>
    </row>
    <row r="308" spans="1:8" x14ac:dyDescent="0.25">
      <c r="A308" s="12" t="str">
        <f>[4]Data_AidAndLevy!C306</f>
        <v>6950</v>
      </c>
      <c r="B308" s="12" t="str">
        <f>INDEX([4]!Data_AidAndLevy[#Data],MATCH($A308,[4]!Data_AidAndLevy[Dist],0),MATCH(B$2,[4]!Data_AidAndLevy[#Headers],0))</f>
        <v>West Delaware Co</v>
      </c>
      <c r="C308" s="13">
        <f>INDEX([4]!Data_AidAndLevy[#Data],MATCH($A308,[4]!Data_AidAndLevy[Dist],0),MATCH(C$2,[4]!Data_AidAndLevy[#Headers],0))</f>
        <v>46.5</v>
      </c>
      <c r="D308" s="14">
        <f>INDEX([4]!Data_AidAndLevy[#Data],MATCH($A308,[4]!Data_AidAndLevy[Dist],0),MATCH(D$2,[4]!Data_AidAndLevy[#Headers],0))</f>
        <v>378882</v>
      </c>
      <c r="E308" s="15">
        <f>ROUND(C308*33.17,0)</f>
        <v>1542</v>
      </c>
      <c r="F308" s="14">
        <f>D308-E308</f>
        <v>377340</v>
      </c>
      <c r="H308" s="16"/>
    </row>
    <row r="309" spans="1:8" x14ac:dyDescent="0.25">
      <c r="A309" s="12" t="str">
        <f>[4]Data_AidAndLevy!C307</f>
        <v>6957</v>
      </c>
      <c r="B309" s="12" t="str">
        <f>INDEX([4]!Data_AidAndLevy[#Data],MATCH($A309,[4]!Data_AidAndLevy[Dist],0),MATCH(B$2,[4]!Data_AidAndLevy[#Headers],0))</f>
        <v>West Des Moines</v>
      </c>
      <c r="C309" s="13">
        <f>INDEX([4]!Data_AidAndLevy[#Data],MATCH($A309,[4]!Data_AidAndLevy[Dist],0),MATCH(C$2,[4]!Data_AidAndLevy[#Headers],0))</f>
        <v>165</v>
      </c>
      <c r="D309" s="14">
        <f>INDEX([4]!Data_AidAndLevy[#Data],MATCH($A309,[4]!Data_AidAndLevy[Dist],0),MATCH(D$2,[4]!Data_AidAndLevy[#Headers],0))</f>
        <v>1344420</v>
      </c>
      <c r="E309" s="15">
        <f>ROUND(C309*33.17,0)</f>
        <v>5473</v>
      </c>
      <c r="F309" s="14">
        <f>D309-E309</f>
        <v>1338947</v>
      </c>
      <c r="H309" s="16"/>
    </row>
    <row r="310" spans="1:8" x14ac:dyDescent="0.25">
      <c r="A310" s="12" t="str">
        <f>[4]Data_AidAndLevy!C308</f>
        <v>5922</v>
      </c>
      <c r="B310" s="12" t="str">
        <f>INDEX([4]!Data_AidAndLevy[#Data],MATCH($A310,[4]!Data_AidAndLevy[Dist],0),MATCH(B$2,[4]!Data_AidAndLevy[#Headers],0))</f>
        <v>West Fork</v>
      </c>
      <c r="C310" s="13">
        <f>INDEX([4]!Data_AidAndLevy[#Data],MATCH($A310,[4]!Data_AidAndLevy[Dist],0),MATCH(C$2,[4]!Data_AidAndLevy[#Headers],0))</f>
        <v>23</v>
      </c>
      <c r="D310" s="14">
        <f>INDEX([4]!Data_AidAndLevy[#Data],MATCH($A310,[4]!Data_AidAndLevy[Dist],0),MATCH(D$2,[4]!Data_AidAndLevy[#Headers],0))</f>
        <v>187404</v>
      </c>
      <c r="E310" s="15">
        <f>ROUND(C310*33.17,0)</f>
        <v>763</v>
      </c>
      <c r="F310" s="14">
        <f>D310-E310</f>
        <v>186641</v>
      </c>
      <c r="H310" s="16"/>
    </row>
    <row r="311" spans="1:8" x14ac:dyDescent="0.25">
      <c r="A311" s="12" t="str">
        <f>[4]Data_AidAndLevy!C309</f>
        <v>0819</v>
      </c>
      <c r="B311" s="12" t="str">
        <f>INDEX([4]!Data_AidAndLevy[#Data],MATCH($A311,[4]!Data_AidAndLevy[Dist],0),MATCH(B$2,[4]!Data_AidAndLevy[#Headers],0))</f>
        <v>West Hancock</v>
      </c>
      <c r="C311" s="13">
        <f>INDEX([4]!Data_AidAndLevy[#Data],MATCH($A311,[4]!Data_AidAndLevy[Dist],0),MATCH(C$2,[4]!Data_AidAndLevy[#Headers],0))</f>
        <v>22</v>
      </c>
      <c r="D311" s="14">
        <f>INDEX([4]!Data_AidAndLevy[#Data],MATCH($A311,[4]!Data_AidAndLevy[Dist],0),MATCH(D$2,[4]!Data_AidAndLevy[#Headers],0))</f>
        <v>179256</v>
      </c>
      <c r="E311" s="15">
        <f>ROUND(C311*33.17,0)</f>
        <v>730</v>
      </c>
      <c r="F311" s="14">
        <f>D311-E311</f>
        <v>178526</v>
      </c>
      <c r="H311" s="16"/>
    </row>
    <row r="312" spans="1:8" x14ac:dyDescent="0.25">
      <c r="A312" s="12" t="str">
        <f>[4]Data_AidAndLevy!C310</f>
        <v>6969</v>
      </c>
      <c r="B312" s="12" t="str">
        <f>INDEX([4]!Data_AidAndLevy[#Data],MATCH($A312,[4]!Data_AidAndLevy[Dist],0),MATCH(B$2,[4]!Data_AidAndLevy[#Headers],0))</f>
        <v>West Harrison</v>
      </c>
      <c r="C312" s="13">
        <f>INDEX([4]!Data_AidAndLevy[#Data],MATCH($A312,[4]!Data_AidAndLevy[Dist],0),MATCH(C$2,[4]!Data_AidAndLevy[#Headers],0))</f>
        <v>8.5</v>
      </c>
      <c r="D312" s="14">
        <f>INDEX([4]!Data_AidAndLevy[#Data],MATCH($A312,[4]!Data_AidAndLevy[Dist],0),MATCH(D$2,[4]!Data_AidAndLevy[#Headers],0))</f>
        <v>69258</v>
      </c>
      <c r="E312" s="15">
        <f>ROUND(C312*33.17,0)</f>
        <v>282</v>
      </c>
      <c r="F312" s="14">
        <f>D312-E312</f>
        <v>68976</v>
      </c>
      <c r="H312" s="16"/>
    </row>
    <row r="313" spans="1:8" x14ac:dyDescent="0.25">
      <c r="A313" s="12" t="str">
        <f>[4]Data_AidAndLevy!C311</f>
        <v>6975</v>
      </c>
      <c r="B313" s="12" t="str">
        <f>INDEX([4]!Data_AidAndLevy[#Data],MATCH($A313,[4]!Data_AidAndLevy[Dist],0),MATCH(B$2,[4]!Data_AidAndLevy[#Headers],0))</f>
        <v>West Liberty</v>
      </c>
      <c r="C313" s="13">
        <f>INDEX([4]!Data_AidAndLevy[#Data],MATCH($A313,[4]!Data_AidAndLevy[Dist],0),MATCH(C$2,[4]!Data_AidAndLevy[#Headers],0))</f>
        <v>29</v>
      </c>
      <c r="D313" s="14">
        <f>INDEX([4]!Data_AidAndLevy[#Data],MATCH($A313,[4]!Data_AidAndLevy[Dist],0),MATCH(D$2,[4]!Data_AidAndLevy[#Headers],0))</f>
        <v>236292</v>
      </c>
      <c r="E313" s="15">
        <f>ROUND(C313*33.17,0)</f>
        <v>962</v>
      </c>
      <c r="F313" s="14">
        <f>D313-E313</f>
        <v>235330</v>
      </c>
      <c r="H313" s="16"/>
    </row>
    <row r="314" spans="1:8" x14ac:dyDescent="0.25">
      <c r="A314" s="12" t="str">
        <f>[4]Data_AidAndLevy!C312</f>
        <v>6983</v>
      </c>
      <c r="B314" s="12" t="str">
        <f>INDEX([4]!Data_AidAndLevy[#Data],MATCH($A314,[4]!Data_AidAndLevy[Dist],0),MATCH(B$2,[4]!Data_AidAndLevy[#Headers],0))</f>
        <v>West Lyon</v>
      </c>
      <c r="C314" s="13">
        <f>INDEX([4]!Data_AidAndLevy[#Data],MATCH($A314,[4]!Data_AidAndLevy[Dist],0),MATCH(C$2,[4]!Data_AidAndLevy[#Headers],0))</f>
        <v>24.5</v>
      </c>
      <c r="D314" s="14">
        <f>INDEX([4]!Data_AidAndLevy[#Data],MATCH($A314,[4]!Data_AidAndLevy[Dist],0),MATCH(D$2,[4]!Data_AidAndLevy[#Headers],0))</f>
        <v>199626</v>
      </c>
      <c r="E314" s="15">
        <f>ROUND(C314*33.17,0)</f>
        <v>813</v>
      </c>
      <c r="F314" s="14">
        <f>D314-E314</f>
        <v>198813</v>
      </c>
      <c r="H314" s="16"/>
    </row>
    <row r="315" spans="1:8" x14ac:dyDescent="0.25">
      <c r="A315" s="12" t="str">
        <f>[4]Data_AidAndLevy!C313</f>
        <v>6985</v>
      </c>
      <c r="B315" s="12" t="str">
        <f>INDEX([4]!Data_AidAndLevy[#Data],MATCH($A315,[4]!Data_AidAndLevy[Dist],0),MATCH(B$2,[4]!Data_AidAndLevy[#Headers],0))</f>
        <v>West Marshall</v>
      </c>
      <c r="C315" s="13">
        <f>INDEX([4]!Data_AidAndLevy[#Data],MATCH($A315,[4]!Data_AidAndLevy[Dist],0),MATCH(C$2,[4]!Data_AidAndLevy[#Headers],0))</f>
        <v>21</v>
      </c>
      <c r="D315" s="14">
        <f>INDEX([4]!Data_AidAndLevy[#Data],MATCH($A315,[4]!Data_AidAndLevy[Dist],0),MATCH(D$2,[4]!Data_AidAndLevy[#Headers],0))</f>
        <v>171108</v>
      </c>
      <c r="E315" s="15">
        <f>ROUND(C315*33.17,0)</f>
        <v>697</v>
      </c>
      <c r="F315" s="14">
        <f>D315-E315</f>
        <v>170411</v>
      </c>
      <c r="H315" s="16"/>
    </row>
    <row r="316" spans="1:8" x14ac:dyDescent="0.25">
      <c r="A316" s="12" t="str">
        <f>[4]Data_AidAndLevy!C314</f>
        <v>6987</v>
      </c>
      <c r="B316" s="12" t="str">
        <f>INDEX([4]!Data_AidAndLevy[#Data],MATCH($A316,[4]!Data_AidAndLevy[Dist],0),MATCH(B$2,[4]!Data_AidAndLevy[#Headers],0))</f>
        <v>West Monona</v>
      </c>
      <c r="C316" s="13">
        <f>INDEX([4]!Data_AidAndLevy[#Data],MATCH($A316,[4]!Data_AidAndLevy[Dist],0),MATCH(C$2,[4]!Data_AidAndLevy[#Headers],0))</f>
        <v>13.5</v>
      </c>
      <c r="D316" s="14">
        <f>INDEX([4]!Data_AidAndLevy[#Data],MATCH($A316,[4]!Data_AidAndLevy[Dist],0),MATCH(D$2,[4]!Data_AidAndLevy[#Headers],0))</f>
        <v>109998</v>
      </c>
      <c r="E316" s="15">
        <f>ROUND(C316*33.17,0)</f>
        <v>448</v>
      </c>
      <c r="F316" s="14">
        <f>D316-E316</f>
        <v>109550</v>
      </c>
      <c r="H316" s="16"/>
    </row>
    <row r="317" spans="1:8" x14ac:dyDescent="0.25">
      <c r="A317" s="12" t="str">
        <f>[4]Data_AidAndLevy!C315</f>
        <v>6990</v>
      </c>
      <c r="B317" s="12" t="str">
        <f>INDEX([4]!Data_AidAndLevy[#Data],MATCH($A317,[4]!Data_AidAndLevy[Dist],0),MATCH(B$2,[4]!Data_AidAndLevy[#Headers],0))</f>
        <v>West Sioux</v>
      </c>
      <c r="C317" s="13">
        <f>INDEX([4]!Data_AidAndLevy[#Data],MATCH($A317,[4]!Data_AidAndLevy[Dist],0),MATCH(C$2,[4]!Data_AidAndLevy[#Headers],0))</f>
        <v>15</v>
      </c>
      <c r="D317" s="14">
        <f>INDEX([4]!Data_AidAndLevy[#Data],MATCH($A317,[4]!Data_AidAndLevy[Dist],0),MATCH(D$2,[4]!Data_AidAndLevy[#Headers],0))</f>
        <v>122220</v>
      </c>
      <c r="E317" s="15">
        <f>ROUND(C317*33.17,0)</f>
        <v>498</v>
      </c>
      <c r="F317" s="14">
        <f>D317-E317</f>
        <v>121722</v>
      </c>
      <c r="H317" s="16"/>
    </row>
    <row r="318" spans="1:8" x14ac:dyDescent="0.25">
      <c r="A318" s="12" t="str">
        <f>[4]Data_AidAndLevy!C316</f>
        <v>6961</v>
      </c>
      <c r="B318" s="12" t="str">
        <f>INDEX([4]!Data_AidAndLevy[#Data],MATCH($A318,[4]!Data_AidAndLevy[Dist],0),MATCH(B$2,[4]!Data_AidAndLevy[#Headers],0))</f>
        <v>Western Dubuque Co</v>
      </c>
      <c r="C318" s="13">
        <f>INDEX([4]!Data_AidAndLevy[#Data],MATCH($A318,[4]!Data_AidAndLevy[Dist],0),MATCH(C$2,[4]!Data_AidAndLevy[#Headers],0))</f>
        <v>145</v>
      </c>
      <c r="D318" s="14">
        <f>INDEX([4]!Data_AidAndLevy[#Data],MATCH($A318,[4]!Data_AidAndLevy[Dist],0),MATCH(D$2,[4]!Data_AidAndLevy[#Headers],0))</f>
        <v>1181460</v>
      </c>
      <c r="E318" s="15">
        <f>ROUND(C318*33.17,0)</f>
        <v>4810</v>
      </c>
      <c r="F318" s="14">
        <f>D318-E318</f>
        <v>1176650</v>
      </c>
      <c r="H318" s="16"/>
    </row>
    <row r="319" spans="1:8" x14ac:dyDescent="0.25">
      <c r="A319" s="12" t="str">
        <f>[4]Data_AidAndLevy!C317</f>
        <v>6992</v>
      </c>
      <c r="B319" s="12" t="str">
        <f>INDEX([4]!Data_AidAndLevy[#Data],MATCH($A319,[4]!Data_AidAndLevy[Dist],0),MATCH(B$2,[4]!Data_AidAndLevy[#Headers],0))</f>
        <v>Westwood</v>
      </c>
      <c r="C319" s="13">
        <f>INDEX([4]!Data_AidAndLevy[#Data],MATCH($A319,[4]!Data_AidAndLevy[Dist],0),MATCH(C$2,[4]!Data_AidAndLevy[#Headers],0))</f>
        <v>15.5</v>
      </c>
      <c r="D319" s="14">
        <f>INDEX([4]!Data_AidAndLevy[#Data],MATCH($A319,[4]!Data_AidAndLevy[Dist],0),MATCH(D$2,[4]!Data_AidAndLevy[#Headers],0))</f>
        <v>122300</v>
      </c>
      <c r="E319" s="15">
        <f>ROUND(C319*33.17,0)</f>
        <v>514</v>
      </c>
      <c r="F319" s="14">
        <f>D319-E319</f>
        <v>121786</v>
      </c>
      <c r="H319" s="16"/>
    </row>
    <row r="320" spans="1:8" x14ac:dyDescent="0.25">
      <c r="A320" s="12" t="str">
        <f>[4]Data_AidAndLevy!C318</f>
        <v>7002</v>
      </c>
      <c r="B320" s="12" t="str">
        <f>INDEX([4]!Data_AidAndLevy[#Data],MATCH($A320,[4]!Data_AidAndLevy[Dist],0),MATCH(B$2,[4]!Data_AidAndLevy[#Headers],0))</f>
        <v>Whiting</v>
      </c>
      <c r="C320" s="13">
        <f>INDEX([4]!Data_AidAndLevy[#Data],MATCH($A320,[4]!Data_AidAndLevy[Dist],0),MATCH(C$2,[4]!Data_AidAndLevy[#Headers],0))</f>
        <v>3.5</v>
      </c>
      <c r="D320" s="14">
        <f>INDEX([4]!Data_AidAndLevy[#Data],MATCH($A320,[4]!Data_AidAndLevy[Dist],0),MATCH(D$2,[4]!Data_AidAndLevy[#Headers],0))</f>
        <v>28518</v>
      </c>
      <c r="E320" s="15">
        <f>ROUND(C320*33.17,0)</f>
        <v>116</v>
      </c>
      <c r="F320" s="14">
        <f>D320-E320</f>
        <v>28402</v>
      </c>
      <c r="H320" s="16"/>
    </row>
    <row r="321" spans="1:8" x14ac:dyDescent="0.25">
      <c r="A321" s="12" t="str">
        <f>[4]Data_AidAndLevy!C319</f>
        <v>7029</v>
      </c>
      <c r="B321" s="12" t="str">
        <f>INDEX([4]!Data_AidAndLevy[#Data],MATCH($A321,[4]!Data_AidAndLevy[Dist],0),MATCH(B$2,[4]!Data_AidAndLevy[#Headers],0))</f>
        <v>Williamsburg</v>
      </c>
      <c r="C321" s="13">
        <f>INDEX([4]!Data_AidAndLevy[#Data],MATCH($A321,[4]!Data_AidAndLevy[Dist],0),MATCH(C$2,[4]!Data_AidAndLevy[#Headers],0))</f>
        <v>26</v>
      </c>
      <c r="D321" s="14">
        <f>INDEX([4]!Data_AidAndLevy[#Data],MATCH($A321,[4]!Data_AidAndLevy[Dist],0),MATCH(D$2,[4]!Data_AidAndLevy[#Headers],0))</f>
        <v>211848</v>
      </c>
      <c r="E321" s="15">
        <f>ROUND(C321*33.17,0)</f>
        <v>862</v>
      </c>
      <c r="F321" s="14">
        <f>D321-E321</f>
        <v>210986</v>
      </c>
      <c r="H321" s="16"/>
    </row>
    <row r="322" spans="1:8" x14ac:dyDescent="0.25">
      <c r="A322" s="12" t="str">
        <f>[4]Data_AidAndLevy!C320</f>
        <v>7038</v>
      </c>
      <c r="B322" s="12" t="str">
        <f>INDEX([4]!Data_AidAndLevy[#Data],MATCH($A322,[4]!Data_AidAndLevy[Dist],0),MATCH(B$2,[4]!Data_AidAndLevy[#Headers],0))</f>
        <v>Wilton</v>
      </c>
      <c r="C322" s="13">
        <f>INDEX([4]!Data_AidAndLevy[#Data],MATCH($A322,[4]!Data_AidAndLevy[Dist],0),MATCH(C$2,[4]!Data_AidAndLevy[#Headers],0))</f>
        <v>18.5</v>
      </c>
      <c r="D322" s="14">
        <f>INDEX([4]!Data_AidAndLevy[#Data],MATCH($A322,[4]!Data_AidAndLevy[Dist],0),MATCH(D$2,[4]!Data_AidAndLevy[#Headers],0))</f>
        <v>150738</v>
      </c>
      <c r="E322" s="15">
        <f>ROUND(C322*33.17,0)</f>
        <v>614</v>
      </c>
      <c r="F322" s="14">
        <f>D322-E322</f>
        <v>150124</v>
      </c>
      <c r="H322" s="16"/>
    </row>
    <row r="323" spans="1:8" x14ac:dyDescent="0.25">
      <c r="A323" s="12" t="str">
        <f>[4]Data_AidAndLevy!C321</f>
        <v>7047</v>
      </c>
      <c r="B323" s="12" t="str">
        <f>INDEX([4]!Data_AidAndLevy[#Data],MATCH($A323,[4]!Data_AidAndLevy[Dist],0),MATCH(B$2,[4]!Data_AidAndLevy[#Headers],0))</f>
        <v>Winfield-Mt Union</v>
      </c>
      <c r="C323" s="13">
        <f>INDEX([4]!Data_AidAndLevy[#Data],MATCH($A323,[4]!Data_AidAndLevy[Dist],0),MATCH(C$2,[4]!Data_AidAndLevy[#Headers],0))</f>
        <v>7.5</v>
      </c>
      <c r="D323" s="14">
        <f>INDEX([4]!Data_AidAndLevy[#Data],MATCH($A323,[4]!Data_AidAndLevy[Dist],0),MATCH(D$2,[4]!Data_AidAndLevy[#Headers],0))</f>
        <v>61110</v>
      </c>
      <c r="E323" s="15">
        <f>ROUND(C323*33.17,0)</f>
        <v>249</v>
      </c>
      <c r="F323" s="14">
        <f>D323-E323</f>
        <v>60861</v>
      </c>
      <c r="H323" s="16"/>
    </row>
    <row r="324" spans="1:8" x14ac:dyDescent="0.25">
      <c r="A324" s="12" t="str">
        <f>[4]Data_AidAndLevy!C322</f>
        <v>7056</v>
      </c>
      <c r="B324" s="12" t="str">
        <f>INDEX([4]!Data_AidAndLevy[#Data],MATCH($A324,[4]!Data_AidAndLevy[Dist],0),MATCH(B$2,[4]!Data_AidAndLevy[#Headers],0))</f>
        <v>Winterset</v>
      </c>
      <c r="C324" s="13">
        <f>INDEX([4]!Data_AidAndLevy[#Data],MATCH($A324,[4]!Data_AidAndLevy[Dist],0),MATCH(C$2,[4]!Data_AidAndLevy[#Headers],0))</f>
        <v>49.5</v>
      </c>
      <c r="D324" s="14">
        <f>INDEX([4]!Data_AidAndLevy[#Data],MATCH($A324,[4]!Data_AidAndLevy[Dist],0),MATCH(D$2,[4]!Data_AidAndLevy[#Headers],0))</f>
        <v>403326</v>
      </c>
      <c r="E324" s="15">
        <f>ROUND(C324*33.17,0)</f>
        <v>1642</v>
      </c>
      <c r="F324" s="14">
        <f>D324-E324</f>
        <v>401684</v>
      </c>
      <c r="H324" s="16"/>
    </row>
    <row r="325" spans="1:8" x14ac:dyDescent="0.25">
      <c r="A325" s="12" t="str">
        <f>[4]Data_AidAndLevy!C323</f>
        <v>7092</v>
      </c>
      <c r="B325" s="12" t="str">
        <f>INDEX([4]!Data_AidAndLevy[#Data],MATCH($A325,[4]!Data_AidAndLevy[Dist],0),MATCH(B$2,[4]!Data_AidAndLevy[#Headers],0))</f>
        <v>Woodbine</v>
      </c>
      <c r="C325" s="13">
        <f>INDEX([4]!Data_AidAndLevy[#Data],MATCH($A325,[4]!Data_AidAndLevy[Dist],0),MATCH(C$2,[4]!Data_AidAndLevy[#Headers],0))</f>
        <v>19</v>
      </c>
      <c r="D325" s="14">
        <f>INDEX([4]!Data_AidAndLevy[#Data],MATCH($A325,[4]!Data_AidAndLevy[Dist],0),MATCH(D$2,[4]!Data_AidAndLevy[#Headers],0))</f>
        <v>154812</v>
      </c>
      <c r="E325" s="15">
        <f>ROUND(C325*33.17,0)</f>
        <v>630</v>
      </c>
      <c r="F325" s="14">
        <f>D325-E325</f>
        <v>154182</v>
      </c>
      <c r="H325" s="16"/>
    </row>
    <row r="326" spans="1:8" x14ac:dyDescent="0.25">
      <c r="A326" s="12" t="str">
        <f>[4]Data_AidAndLevy!C324</f>
        <v>7098</v>
      </c>
      <c r="B326" s="12" t="str">
        <f>INDEX([4]!Data_AidAndLevy[#Data],MATCH($A326,[4]!Data_AidAndLevy[Dist],0),MATCH(B$2,[4]!Data_AidAndLevy[#Headers],0))</f>
        <v>Woodbury Central</v>
      </c>
      <c r="C326" s="13">
        <f>INDEX([4]!Data_AidAndLevy[#Data],MATCH($A326,[4]!Data_AidAndLevy[Dist],0),MATCH(C$2,[4]!Data_AidAndLevy[#Headers],0))</f>
        <v>15</v>
      </c>
      <c r="D326" s="14">
        <f>INDEX([4]!Data_AidAndLevy[#Data],MATCH($A326,[4]!Data_AidAndLevy[Dist],0),MATCH(D$2,[4]!Data_AidAndLevy[#Headers],0))</f>
        <v>122220</v>
      </c>
      <c r="E326" s="15">
        <f>ROUND(C326*33.17,0)</f>
        <v>498</v>
      </c>
      <c r="F326" s="14">
        <f>D326-E326</f>
        <v>121722</v>
      </c>
      <c r="H326" s="16"/>
    </row>
    <row r="327" spans="1:8" x14ac:dyDescent="0.25">
      <c r="A327" s="12" t="str">
        <f>[4]Data_AidAndLevy!C325</f>
        <v>7110</v>
      </c>
      <c r="B327" s="12" t="str">
        <f>INDEX([4]!Data_AidAndLevy[#Data],MATCH($A327,[4]!Data_AidAndLevy[Dist],0),MATCH(B$2,[4]!Data_AidAndLevy[#Headers],0))</f>
        <v>Woodward-Granger</v>
      </c>
      <c r="C327" s="13">
        <f>INDEX([4]!Data_AidAndLevy[#Data],MATCH($A327,[4]!Data_AidAndLevy[Dist],0),MATCH(C$2,[4]!Data_AidAndLevy[#Headers],0))</f>
        <v>37</v>
      </c>
      <c r="D327" s="14">
        <f>INDEX([4]!Data_AidAndLevy[#Data],MATCH($A327,[4]!Data_AidAndLevy[Dist],0),MATCH(D$2,[4]!Data_AidAndLevy[#Headers],0))</f>
        <v>301476</v>
      </c>
      <c r="E327" s="15">
        <f>ROUND(C327*33.17,0)</f>
        <v>1227</v>
      </c>
      <c r="F327" s="14">
        <f>D327-E327</f>
        <v>300249</v>
      </c>
      <c r="H327" s="16"/>
    </row>
    <row r="328" spans="1:8" s="1" customFormat="1" x14ac:dyDescent="0.25">
      <c r="A328" s="17" t="str">
        <f>[4]Data_AidAndLevy!C326</f>
        <v>9999</v>
      </c>
      <c r="B328" s="17" t="str">
        <f>INDEX([4]!Data_AidAndLevy[#Data],MATCH($A328,[4]!Data_AidAndLevy[Dist],0),MATCH(B$2,[4]!Data_AidAndLevy[#Headers],0))</f>
        <v>Report Totals</v>
      </c>
      <c r="C328" s="18">
        <f>INDEX([4]!Data_AidAndLevy[#Data],MATCH($A328,[4]!Data_AidAndLevy[Dist],0),MATCH(C$2,[4]!Data_AidAndLevy[#Headers],0))</f>
        <v>11360</v>
      </c>
      <c r="D328" s="19">
        <f>INDEX([4]!Data_AidAndLevy[#Data],MATCH($A328,[4]!Data_AidAndLevy[Dist],0),MATCH(D$2,[4]!Data_AidAndLevy[#Headers],0))</f>
        <v>92549379</v>
      </c>
      <c r="E328" s="20">
        <f>SUM(E4:E327)</f>
        <v>376811</v>
      </c>
      <c r="F328" s="19">
        <f>D328-E328</f>
        <v>92172568</v>
      </c>
      <c r="H328" s="21"/>
    </row>
  </sheetData>
  <pageMargins left="0.7" right="0.7" top="0.75" bottom="0.7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1359-7BDA-479A-B048-D6200E388B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PreschoolFunding</vt:lpstr>
      <vt:lpstr>Sheet1</vt:lpstr>
      <vt:lpstr>PreschoolFunding!Print_Titles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Luong, Song [IDOE]</dc:creator>
  <cp:lastModifiedBy>Wilson, Bobby [IDOE]</cp:lastModifiedBy>
  <dcterms:created xsi:type="dcterms:W3CDTF">2025-08-28T13:00:46Z</dcterms:created>
  <dcterms:modified xsi:type="dcterms:W3CDTF">2026-07-21T20:06:23Z</dcterms:modified>
</cp:coreProperties>
</file>