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FDBB0C86-49BC-40B2-A4C6-98EE01CB6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d Distribution" sheetId="1" r:id="rId1"/>
    <sheet name="Iowa Grants" sheetId="2" r:id="rId2"/>
    <sheet name="Pell Grant" sheetId="3" r:id="rId3"/>
    <sheet name="Direct Loan" sheetId="4" r:id="rId4"/>
    <sheet name="Default Rates " sheetId="5" r:id="rId5"/>
  </sheets>
  <definedNames>
    <definedName name="pl13q1" localSheetId="2">'Pell Grant'!$A$5:$D$13</definedName>
    <definedName name="Query_to_get_all_Schools__v4" localSheetId="2">'Pell Grant'!$A$4:$B$4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YOZSAbme174B09hCrPxHwZeMxeperojdBCduLMNlSP0="/>
    </ext>
  </extLst>
</workbook>
</file>

<file path=xl/calcChain.xml><?xml version="1.0" encoding="utf-8"?>
<calcChain xmlns="http://schemas.openxmlformats.org/spreadsheetml/2006/main">
  <c r="J42" i="2" l="1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41" i="2"/>
  <c r="G20" i="5"/>
  <c r="F20" i="5"/>
  <c r="E20" i="5"/>
  <c r="D20" i="5"/>
  <c r="C20" i="5"/>
  <c r="J22" i="4"/>
  <c r="I22" i="4"/>
  <c r="H22" i="4"/>
  <c r="G22" i="4"/>
  <c r="F22" i="4"/>
  <c r="E22" i="4"/>
  <c r="D22" i="4"/>
  <c r="C22" i="4"/>
  <c r="D21" i="3"/>
  <c r="C21" i="3"/>
  <c r="L21" i="2"/>
  <c r="K21" i="2"/>
  <c r="J21" i="2"/>
  <c r="I21" i="2"/>
  <c r="H21" i="2"/>
  <c r="G21" i="2"/>
  <c r="F21" i="2"/>
  <c r="E21" i="2"/>
  <c r="D21" i="2"/>
  <c r="C21" i="2"/>
  <c r="L9" i="1"/>
  <c r="M5" i="1" s="1"/>
  <c r="I9" i="1"/>
  <c r="J6" i="1" s="1"/>
  <c r="F9" i="1"/>
  <c r="G6" i="1" s="1"/>
  <c r="C9" i="1"/>
  <c r="G8" i="1"/>
  <c r="D8" i="1"/>
  <c r="D7" i="1"/>
  <c r="D6" i="1"/>
  <c r="D5" i="1"/>
  <c r="M7" i="1" l="1"/>
  <c r="M8" i="1"/>
  <c r="M6" i="1"/>
  <c r="J7" i="1"/>
  <c r="J5" i="1"/>
  <c r="J8" i="1"/>
  <c r="G7" i="1"/>
  <c r="G5" i="1"/>
</calcChain>
</file>

<file path=xl/sharedStrings.xml><?xml version="1.0" encoding="utf-8"?>
<sst xmlns="http://schemas.openxmlformats.org/spreadsheetml/2006/main" count="178" uniqueCount="95">
  <si>
    <t>9-1: 2021-22 to 2024-25 Distribution of Community College Student Aid</t>
  </si>
  <si>
    <t>2021-22</t>
  </si>
  <si>
    <t>2022-23</t>
  </si>
  <si>
    <t>2023-24</t>
  </si>
  <si>
    <t>2024-25</t>
  </si>
  <si>
    <t>Source</t>
  </si>
  <si>
    <t>Amount ($)</t>
  </si>
  <si>
    <t>%</t>
  </si>
  <si>
    <t>Federal</t>
  </si>
  <si>
    <t>Institutional</t>
  </si>
  <si>
    <t>Other</t>
  </si>
  <si>
    <t>State</t>
  </si>
  <si>
    <t>Total</t>
  </si>
  <si>
    <t>Source: Iowa College Student Aid Commission</t>
  </si>
  <si>
    <t>9-2: Iowa Grants by College FY2025</t>
  </si>
  <si>
    <t>Iowa Voc-Tech Tuition Grant</t>
  </si>
  <si>
    <t>Kibbie Grant</t>
  </si>
  <si>
    <t>All Iowa Opportunity Scholarship</t>
  </si>
  <si>
    <t>LDS</t>
  </si>
  <si>
    <t>District</t>
  </si>
  <si>
    <t>School</t>
  </si>
  <si>
    <t># Recipients</t>
  </si>
  <si>
    <t>$ Award Amount</t>
  </si>
  <si>
    <t>Northeast Iowa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</si>
  <si>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</si>
  <si>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</si>
  <si>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</si>
  <si>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</si>
  <si>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</si>
  <si>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</si>
  <si>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</si>
  <si>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</si>
  <si>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</si>
  <si>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</si>
  <si>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</si>
  <si>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 Iowa</t>
  </si>
  <si>
    <t>Indian Hills</t>
  </si>
  <si>
    <t>Southeastern Iowa</t>
  </si>
  <si>
    <t>Note: There were no Gear Up Grants</t>
  </si>
  <si>
    <t>9-2 (continued): Iowa Grants by College FY2025</t>
  </si>
  <si>
    <t>Iowa National Guard Education Assistance</t>
  </si>
  <si>
    <t>Education Training Voucher</t>
  </si>
  <si>
    <t>Total, by Institution</t>
  </si>
  <si>
    <t>9-3: 2024-2025 Award Year Grant Volume by School</t>
  </si>
  <si>
    <t>Federal Pell Grant</t>
  </si>
  <si>
    <t>Community College</t>
  </si>
  <si>
    <t>Award Year Recipients</t>
  </si>
  <si>
    <t>Award Year Disbursements ($)</t>
  </si>
  <si>
    <t>1</t>
  </si>
  <si>
    <t>Northeast Iowa Community College</t>
  </si>
  <si>
    <t>2</t>
  </si>
  <si>
    <t>North Iowa Area Community College</t>
  </si>
  <si>
    <t>3</t>
  </si>
  <si>
    <t>Iowa Lakes Community College</t>
  </si>
  <si>
    <t>4</t>
  </si>
  <si>
    <t>Northwest Iowa Community College</t>
  </si>
  <si>
    <t>5</t>
  </si>
  <si>
    <t>Iowa Central Community College</t>
  </si>
  <si>
    <t>6</t>
  </si>
  <si>
    <t>Ellsworth Community College (Iowa Valley Community College District)</t>
  </si>
  <si>
    <t>Marshalltown Community College (Iowa Valley Community College District)</t>
  </si>
  <si>
    <t>7</t>
  </si>
  <si>
    <t>Hawkeye Community College</t>
  </si>
  <si>
    <t>9</t>
  </si>
  <si>
    <t>Eastern Iowa Community College District</t>
  </si>
  <si>
    <t>10</t>
  </si>
  <si>
    <t>Kirkwood Community College</t>
  </si>
  <si>
    <t>11</t>
  </si>
  <si>
    <t>Des Moines Area Community College</t>
  </si>
  <si>
    <t>12</t>
  </si>
  <si>
    <t>Western Iowa Tech Community College</t>
  </si>
  <si>
    <t>13</t>
  </si>
  <si>
    <t>Iowa Western Community College</t>
  </si>
  <si>
    <t>14</t>
  </si>
  <si>
    <t>Southwestern Community College</t>
  </si>
  <si>
    <t>15</t>
  </si>
  <si>
    <t>Indian Hills Community College</t>
  </si>
  <si>
    <t>16</t>
  </si>
  <si>
    <t>Southeastern Community College</t>
  </si>
  <si>
    <t>Source: Federal Student Aid</t>
  </si>
  <si>
    <t>Data is sum of quarterly statistics reported to the U.S. Department of Education between July 1, 2023 and June 30, 2024.</t>
  </si>
  <si>
    <t>9-4: Federal Direct Loan Volume by College Award Year (AY) 2025</t>
  </si>
  <si>
    <t>Direct Loan, Subsidized</t>
  </si>
  <si>
    <t>Direct Loan - Unsubsidized</t>
  </si>
  <si>
    <t>Direct Loan - Parent Plus</t>
  </si>
  <si>
    <t>Disbursements ($)</t>
  </si>
  <si>
    <t>Ellsworth</t>
  </si>
  <si>
    <t>Marshalltown</t>
  </si>
  <si>
    <t>9-5: Default Rate by College: FY22 Cohort</t>
  </si>
  <si>
    <t># in Repayment</t>
  </si>
  <si>
    <t># in Default</t>
  </si>
  <si>
    <t>FY22 Default Rate</t>
  </si>
  <si>
    <t>FY21 Default Rate</t>
  </si>
  <si>
    <t>FY20 Default Rate</t>
  </si>
  <si>
    <t>Eastern Iowa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</si>
</sst>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0000000#"/>
    <numFmt numFmtId="168" formatCode="&quot;$&quot;#,##0.00"/>
    <numFmt numFmtId="169" formatCode="_(* #,##0_);_(* \(#,##0\);_(* &quot;-&quot;??_);_(@_)"/>
    <numFmt numFmtId="170" formatCode="#,##0.0"/>
  </numFmts>
  <fonts count="28" x14ac:knownFonts="1">
    <font>
      <sz val="11"/>
      <color theme="1"/>
      <name val="Arial"/>
      <scheme val="minor"/>
    </font>
    <font>
      <sz val="11"/>
      <color theme="1"/>
      <name val="Trebuchet MS"/>
    </font>
    <font>
      <sz val="11"/>
      <color theme="1"/>
      <name val="Arial"/>
    </font>
    <font>
      <sz val="11"/>
      <name val="Arial"/>
    </font>
    <font>
      <u/>
      <sz val="11"/>
      <color theme="10"/>
      <name val="Trebuchet MS"/>
    </font>
    <font>
      <sz val="11"/>
      <color theme="1"/>
      <name val="Calibri"/>
    </font>
    <font>
      <b/>
      <sz val="10"/>
      <color theme="1"/>
      <name val="Century Gothic"/>
    </font>
    <font>
      <sz val="9"/>
      <color theme="1"/>
      <name val="Open Sans"/>
    </font>
    <font>
      <b/>
      <sz val="9"/>
      <color theme="1"/>
      <name val="Open Sans"/>
    </font>
    <font>
      <i/>
      <sz val="11"/>
      <color theme="1"/>
      <name val="Calibri"/>
    </font>
    <font>
      <sz val="11"/>
      <color theme="1"/>
      <name val="Open Sans"/>
    </font>
    <font>
      <u/>
      <sz val="11"/>
      <color theme="10"/>
      <name val="Arial"/>
    </font>
    <font>
      <u/>
      <sz val="8"/>
      <color theme="10"/>
      <name val="Open Sans"/>
    </font>
    <font>
      <sz val="12"/>
      <color theme="1"/>
      <name val="Open Sans"/>
    </font>
    <font>
      <sz val="8"/>
      <color theme="1"/>
      <name val="Open Sans"/>
    </font>
    <font>
      <sz val="9"/>
      <color rgb="FFFF0000"/>
      <name val="Open Sans"/>
    </font>
    <font>
      <u/>
      <sz val="8"/>
      <color theme="10"/>
      <name val="Open Sans"/>
    </font>
    <font>
      <u/>
      <sz val="9"/>
      <color theme="10"/>
      <name val="Open Sans"/>
    </font>
    <font>
      <sz val="8"/>
      <color theme="1"/>
      <name val="Century Gothic"/>
    </font>
    <font>
      <sz val="9"/>
      <color rgb="FF000000"/>
      <name val="Open Sans"/>
    </font>
    <font>
      <u/>
      <sz val="9"/>
      <color theme="10"/>
      <name val="Open Sans"/>
    </font>
    <font>
      <b/>
      <sz val="9"/>
      <color theme="1"/>
      <name val="Arial"/>
      <family val="2"/>
    </font>
    <font>
      <sz val="9"/>
      <color theme="1"/>
      <name val="Open Sans"/>
      <family val="2"/>
    </font>
    <font>
      <sz val="9"/>
      <color rgb="FF000000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1" fontId="5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37" fontId="7" fillId="2" borderId="2" xfId="0" applyNumberFormat="1" applyFont="1" applyFill="1" applyBorder="1" applyAlignment="1">
      <alignment horizontal="right"/>
    </xf>
    <xf numFmtId="0" fontId="9" fillId="0" borderId="0" xfId="0" applyFont="1"/>
    <xf numFmtId="37" fontId="7" fillId="0" borderId="0" xfId="0" applyNumberFormat="1" applyFont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166" fontId="5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166" fontId="7" fillId="2" borderId="2" xfId="0" applyNumberFormat="1" applyFont="1" applyFill="1" applyBorder="1"/>
    <xf numFmtId="1" fontId="7" fillId="2" borderId="2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/>
    <xf numFmtId="1" fontId="7" fillId="0" borderId="0" xfId="0" applyNumberFormat="1" applyFont="1" applyAlignment="1">
      <alignment horizontal="right"/>
    </xf>
    <xf numFmtId="0" fontId="7" fillId="2" borderId="2" xfId="0" applyFont="1" applyFill="1" applyBorder="1" applyAlignment="1">
      <alignment horizontal="right"/>
    </xf>
    <xf numFmtId="44" fontId="7" fillId="2" borderId="2" xfId="0" applyNumberFormat="1" applyFont="1" applyFill="1" applyBorder="1" applyAlignment="1">
      <alignment horizontal="right"/>
    </xf>
    <xf numFmtId="166" fontId="8" fillId="0" borderId="0" xfId="0" applyNumberFormat="1" applyFont="1" applyAlignment="1">
      <alignment horizontal="right"/>
    </xf>
    <xf numFmtId="3" fontId="10" fillId="0" borderId="0" xfId="0" applyNumberFormat="1" applyFont="1"/>
    <xf numFmtId="167" fontId="7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168" fontId="8" fillId="0" borderId="0" xfId="0" applyNumberFormat="1" applyFont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7" fontId="8" fillId="0" borderId="0" xfId="0" applyNumberFormat="1" applyFont="1" applyAlignment="1">
      <alignment horizontal="right"/>
    </xf>
    <xf numFmtId="169" fontId="13" fillId="0" borderId="0" xfId="0" applyNumberFormat="1" applyFont="1"/>
    <xf numFmtId="164" fontId="13" fillId="0" borderId="0" xfId="0" applyNumberFormat="1" applyFont="1"/>
    <xf numFmtId="3" fontId="15" fillId="2" borderId="2" xfId="0" applyNumberFormat="1" applyFont="1" applyFill="1" applyBorder="1" applyAlignment="1">
      <alignment horizontal="right"/>
    </xf>
    <xf numFmtId="3" fontId="15" fillId="0" borderId="0" xfId="0" applyNumberFormat="1" applyFont="1" applyAlignment="1">
      <alignment horizontal="right"/>
    </xf>
    <xf numFmtId="37" fontId="5" fillId="0" borderId="0" xfId="0" applyNumberFormat="1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19" fillId="2" borderId="2" xfId="0" applyNumberFormat="1" applyFont="1" applyFill="1" applyBorder="1" applyAlignment="1">
      <alignment horizontal="right"/>
    </xf>
    <xf numFmtId="170" fontId="7" fillId="2" borderId="2" xfId="0" applyNumberFormat="1" applyFont="1" applyFill="1" applyBorder="1" applyAlignment="1">
      <alignment horizontal="right"/>
    </xf>
    <xf numFmtId="3" fontId="19" fillId="0" borderId="0" xfId="0" applyNumberFormat="1" applyFont="1" applyAlignment="1">
      <alignment horizontal="right"/>
    </xf>
    <xf numFmtId="170" fontId="7" fillId="0" borderId="0" xfId="0" applyNumberFormat="1" applyFont="1" applyAlignment="1">
      <alignment horizontal="right"/>
    </xf>
    <xf numFmtId="0" fontId="7" fillId="2" borderId="2" xfId="0" applyFont="1" applyFill="1" applyBorder="1" applyAlignment="1"/>
    <xf numFmtId="0" fontId="7" fillId="0" borderId="0" xfId="0" applyFont="1" applyAlignment="1"/>
    <xf numFmtId="0" fontId="8" fillId="0" borderId="0" xfId="0" applyFont="1"/>
    <xf numFmtId="170" fontId="8" fillId="0" borderId="0" xfId="0" applyNumberFormat="1" applyFont="1" applyAlignment="1">
      <alignment horizontal="right"/>
    </xf>
    <xf numFmtId="0" fontId="0" fillId="0" borderId="0" xfId="0" applyFont="1" applyAlignment="1"/>
    <xf numFmtId="3" fontId="21" fillId="0" borderId="0" xfId="0" applyNumberFormat="1" applyFont="1"/>
    <xf numFmtId="166" fontId="21" fillId="0" borderId="0" xfId="0" applyNumberFormat="1" applyFont="1"/>
    <xf numFmtId="3" fontId="7" fillId="0" borderId="2" xfId="0" applyNumberFormat="1" applyFont="1" applyFill="1" applyBorder="1" applyAlignment="1">
      <alignment horizontal="right"/>
    </xf>
    <xf numFmtId="166" fontId="7" fillId="0" borderId="2" xfId="0" applyNumberFormat="1" applyFont="1" applyFill="1" applyBorder="1"/>
    <xf numFmtId="0" fontId="22" fillId="2" borderId="2" xfId="0" applyFont="1" applyFill="1" applyBorder="1" applyAlignment="1">
      <alignment horizontal="left"/>
    </xf>
    <xf numFmtId="0" fontId="22" fillId="0" borderId="0" xfId="0" applyFont="1"/>
    <xf numFmtId="3" fontId="22" fillId="2" borderId="2" xfId="0" applyNumberFormat="1" applyFont="1" applyFill="1" applyBorder="1"/>
    <xf numFmtId="165" fontId="22" fillId="2" borderId="2" xfId="0" applyNumberFormat="1" applyFont="1" applyFill="1" applyBorder="1" applyAlignment="1">
      <alignment horizontal="center" vertical="center"/>
    </xf>
    <xf numFmtId="3" fontId="23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3" fontId="22" fillId="0" borderId="0" xfId="0" applyNumberFormat="1" applyFont="1"/>
    <xf numFmtId="0" fontId="24" fillId="0" borderId="0" xfId="0" applyFont="1" applyAlignment="1">
      <alignment horizontal="left"/>
    </xf>
    <xf numFmtId="3" fontId="24" fillId="0" borderId="0" xfId="0" applyNumberFormat="1" applyFont="1"/>
    <xf numFmtId="0" fontId="26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164" fontId="25" fillId="0" borderId="0" xfId="0" applyNumberFormat="1" applyFont="1" applyAlignment="1">
      <alignment horizontal="center"/>
    </xf>
    <xf numFmtId="165" fontId="22" fillId="0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/>
    <xf numFmtId="0" fontId="25" fillId="0" borderId="1" xfId="0" applyFont="1" applyBorder="1" applyAlignment="1">
      <alignment horizontal="center"/>
    </xf>
    <xf numFmtId="0" fontId="27" fillId="0" borderId="1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Border="1"/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4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s.iowacollegeaid.gov/marketing/docs/EOY_FY_2012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tudentaid.ed.gov/about/data-center/student/title-iv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udentaid.gov/data-center/student/title-i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J18" sqref="J18"/>
    </sheetView>
  </sheetViews>
  <sheetFormatPr defaultColWidth="12.625" defaultRowHeight="15" customHeight="1" x14ac:dyDescent="0.2"/>
  <cols>
    <col min="1" max="1" width="13.75" customWidth="1"/>
    <col min="2" max="2" width="0.875" customWidth="1"/>
    <col min="3" max="3" width="12.75" customWidth="1"/>
    <col min="4" max="4" width="11.125" customWidth="1"/>
    <col min="5" max="5" width="0.875" customWidth="1"/>
    <col min="6" max="6" width="12.75" customWidth="1"/>
    <col min="7" max="7" width="9.25" customWidth="1"/>
    <col min="8" max="8" width="0.875" customWidth="1"/>
    <col min="9" max="9" width="12.75" customWidth="1"/>
    <col min="10" max="10" width="11.125" customWidth="1"/>
    <col min="11" max="11" width="1.25" customWidth="1"/>
    <col min="12" max="12" width="14.125" customWidth="1"/>
    <col min="13" max="24" width="7.625" customWidth="1"/>
  </cols>
  <sheetData>
    <row r="1" spans="1:26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</row>
    <row r="2" spans="1:26" ht="15" customHeight="1" x14ac:dyDescent="0.3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77"/>
      <c r="L2" s="77"/>
      <c r="M2" s="7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</row>
    <row r="3" spans="1:26" ht="14.25" customHeight="1" x14ac:dyDescent="0.3">
      <c r="A3" s="78"/>
      <c r="B3" s="77"/>
      <c r="C3" s="84" t="s">
        <v>1</v>
      </c>
      <c r="D3" s="85"/>
      <c r="E3" s="77"/>
      <c r="F3" s="84" t="s">
        <v>2</v>
      </c>
      <c r="G3" s="85"/>
      <c r="H3" s="77"/>
      <c r="I3" s="84" t="s">
        <v>3</v>
      </c>
      <c r="J3" s="85"/>
      <c r="K3" s="77"/>
      <c r="L3" s="84" t="s">
        <v>4</v>
      </c>
      <c r="M3" s="8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2"/>
    </row>
    <row r="4" spans="1:26" ht="14.25" customHeight="1" x14ac:dyDescent="0.3">
      <c r="A4" s="79" t="s">
        <v>5</v>
      </c>
      <c r="B4" s="77"/>
      <c r="C4" s="80" t="s">
        <v>6</v>
      </c>
      <c r="D4" s="80" t="s">
        <v>7</v>
      </c>
      <c r="E4" s="77"/>
      <c r="F4" s="80" t="s">
        <v>6</v>
      </c>
      <c r="G4" s="80" t="s">
        <v>7</v>
      </c>
      <c r="H4" s="77"/>
      <c r="I4" s="80" t="s">
        <v>6</v>
      </c>
      <c r="J4" s="80" t="s">
        <v>7</v>
      </c>
      <c r="K4" s="77"/>
      <c r="L4" s="80" t="s">
        <v>6</v>
      </c>
      <c r="M4" s="80" t="s">
        <v>7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2"/>
    </row>
    <row r="5" spans="1:26" ht="14.25" customHeight="1" x14ac:dyDescent="0.3">
      <c r="A5" s="68" t="s">
        <v>8</v>
      </c>
      <c r="B5" s="69"/>
      <c r="C5" s="70">
        <v>213995120</v>
      </c>
      <c r="D5" s="71">
        <f t="shared" ref="D5:D8" si="0">C5/$C$9</f>
        <v>0.8343035809980095</v>
      </c>
      <c r="E5" s="69"/>
      <c r="F5" s="70">
        <v>203325388</v>
      </c>
      <c r="G5" s="71">
        <f t="shared" ref="G5:G8" si="1">F5/$F$9</f>
        <v>0.80634771573737929</v>
      </c>
      <c r="H5" s="69"/>
      <c r="I5" s="70">
        <v>215687369</v>
      </c>
      <c r="J5" s="71">
        <f t="shared" ref="J5:J8" si="2">I5/$I$9</f>
        <v>0.80076015337389217</v>
      </c>
      <c r="K5" s="69"/>
      <c r="L5" s="70">
        <v>239791326</v>
      </c>
      <c r="M5" s="71">
        <f t="shared" ref="M5:M8" si="3">L5/$L$9</f>
        <v>0.81065032518598712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2"/>
    </row>
    <row r="6" spans="1:26" ht="14.25" customHeight="1" x14ac:dyDescent="0.3">
      <c r="A6" s="73" t="s">
        <v>9</v>
      </c>
      <c r="B6" s="69"/>
      <c r="C6" s="74">
        <v>25019474</v>
      </c>
      <c r="D6" s="81">
        <f t="shared" si="0"/>
        <v>9.7543517594637627E-2</v>
      </c>
      <c r="E6" s="69"/>
      <c r="F6" s="74">
        <v>29238211</v>
      </c>
      <c r="G6" s="81">
        <f t="shared" si="1"/>
        <v>0.11595288165439289</v>
      </c>
      <c r="H6" s="69"/>
      <c r="I6" s="74">
        <v>31196835</v>
      </c>
      <c r="J6" s="81">
        <f t="shared" si="2"/>
        <v>0.11582125784741715</v>
      </c>
      <c r="K6" s="69"/>
      <c r="L6" s="74">
        <v>32490016</v>
      </c>
      <c r="M6" s="81">
        <f t="shared" si="3"/>
        <v>0.10983734263889897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"/>
      <c r="Z6" s="2"/>
    </row>
    <row r="7" spans="1:26" ht="14.25" customHeight="1" x14ac:dyDescent="0.3">
      <c r="A7" s="68" t="s">
        <v>10</v>
      </c>
      <c r="B7" s="69"/>
      <c r="C7" s="70">
        <v>14451086</v>
      </c>
      <c r="D7" s="71">
        <f t="shared" si="0"/>
        <v>5.6340503461528468E-2</v>
      </c>
      <c r="E7" s="69"/>
      <c r="F7" s="70">
        <v>16568027</v>
      </c>
      <c r="G7" s="71">
        <f t="shared" si="1"/>
        <v>6.5705472676758025E-2</v>
      </c>
      <c r="H7" s="69"/>
      <c r="I7" s="70">
        <v>19352168</v>
      </c>
      <c r="J7" s="71">
        <f t="shared" si="2"/>
        <v>7.184678958088328E-2</v>
      </c>
      <c r="K7" s="69"/>
      <c r="L7" s="70">
        <v>21060296</v>
      </c>
      <c r="M7" s="71">
        <f t="shared" si="3"/>
        <v>7.1197470257590309E-2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"/>
      <c r="Z7" s="2"/>
    </row>
    <row r="8" spans="1:26" ht="14.25" customHeight="1" x14ac:dyDescent="0.3">
      <c r="A8" s="73" t="s">
        <v>11</v>
      </c>
      <c r="B8" s="69"/>
      <c r="C8" s="74">
        <v>3029827</v>
      </c>
      <c r="D8" s="81">
        <f t="shared" si="0"/>
        <v>1.1812397945824447E-2</v>
      </c>
      <c r="E8" s="69"/>
      <c r="F8" s="74">
        <v>3024341</v>
      </c>
      <c r="G8" s="71">
        <f t="shared" si="1"/>
        <v>1.1993929931469756E-2</v>
      </c>
      <c r="H8" s="69"/>
      <c r="I8" s="74">
        <v>3116902</v>
      </c>
      <c r="J8" s="71">
        <f t="shared" si="2"/>
        <v>1.1571799197807412E-2</v>
      </c>
      <c r="K8" s="69"/>
      <c r="L8" s="72">
        <v>2459546</v>
      </c>
      <c r="M8" s="71">
        <f t="shared" si="3"/>
        <v>8.3148619175236298E-3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"/>
      <c r="Z8" s="2"/>
    </row>
    <row r="9" spans="1:26" ht="14.25" customHeight="1" x14ac:dyDescent="0.3">
      <c r="A9" s="75" t="s">
        <v>12</v>
      </c>
      <c r="B9" s="69"/>
      <c r="C9" s="76">
        <f>SUM(C5:C8)</f>
        <v>256495507</v>
      </c>
      <c r="D9" s="69"/>
      <c r="E9" s="69"/>
      <c r="F9" s="76">
        <f>SUM(F5:F8)</f>
        <v>252155967</v>
      </c>
      <c r="G9" s="69"/>
      <c r="H9" s="69"/>
      <c r="I9" s="76">
        <f>SUM(I5:I8)</f>
        <v>269353274</v>
      </c>
      <c r="J9" s="69"/>
      <c r="K9" s="69"/>
      <c r="L9" s="76">
        <f>SUM(L5:L8)</f>
        <v>295801184</v>
      </c>
      <c r="M9" s="6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"/>
      <c r="Z9" s="2"/>
    </row>
    <row r="10" spans="1:26" ht="14.25" customHeight="1" x14ac:dyDescent="0.3">
      <c r="A10" s="3" t="s">
        <v>13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"/>
      <c r="Z10" s="2"/>
    </row>
    <row r="11" spans="1:26" ht="24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"/>
      <c r="Z11" s="2"/>
    </row>
    <row r="12" spans="1:26" ht="1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"/>
      <c r="Z12" s="2"/>
    </row>
    <row r="13" spans="1:26" ht="1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"/>
      <c r="Z13" s="2"/>
    </row>
    <row r="14" spans="1:26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  <c r="Z14" s="2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"/>
      <c r="Z15" s="2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"/>
      <c r="Z16" s="2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"/>
      <c r="Z17" s="2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"/>
      <c r="Z18" s="2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"/>
      <c r="Z19" s="2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2"/>
      <c r="Z20" s="2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2"/>
      <c r="Z21" s="2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"/>
      <c r="Z22" s="2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2"/>
      <c r="Z23" s="2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2"/>
      <c r="Z24" s="2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"/>
      <c r="Z25" s="2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"/>
      <c r="Z26" s="2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2"/>
      <c r="Z27" s="2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2"/>
      <c r="Z28" s="2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2"/>
      <c r="Z29" s="2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2"/>
      <c r="Z30" s="2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"/>
      <c r="Z31" s="2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2"/>
      <c r="Z32" s="2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2"/>
      <c r="Z33" s="2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2"/>
      <c r="Z34" s="2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"/>
      <c r="Z35" s="2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2"/>
      <c r="Z36" s="2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"/>
      <c r="Z37" s="2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2"/>
      <c r="Z38" s="2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2"/>
      <c r="Z39" s="2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2"/>
      <c r="Z40" s="2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2"/>
      <c r="Z41" s="2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2"/>
      <c r="Z42" s="2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2"/>
      <c r="Z43" s="2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2"/>
      <c r="Z44" s="2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2"/>
      <c r="Z45" s="2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2"/>
      <c r="Z46" s="2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2"/>
      <c r="Z47" s="2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2"/>
      <c r="Z48" s="2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2"/>
      <c r="Z49" s="2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2"/>
      <c r="Z50" s="2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2"/>
      <c r="Z51" s="2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2"/>
      <c r="Z52" s="2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2"/>
      <c r="Z53" s="2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2"/>
      <c r="Z54" s="2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2"/>
      <c r="Z55" s="2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"/>
      <c r="Z56" s="2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"/>
      <c r="Z57" s="2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2"/>
      <c r="Z58" s="2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2"/>
      <c r="Z59" s="2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2"/>
      <c r="Z60" s="2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2"/>
      <c r="Z61" s="2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2"/>
      <c r="Z62" s="2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2"/>
      <c r="Z63" s="2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2"/>
      <c r="Z64" s="2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2"/>
      <c r="Z65" s="2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2"/>
      <c r="Z66" s="2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2"/>
      <c r="Z67" s="2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2"/>
      <c r="Z68" s="2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2"/>
      <c r="Z69" s="2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2"/>
      <c r="Z70" s="2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2"/>
      <c r="Z71" s="2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2"/>
      <c r="Z72" s="2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2"/>
      <c r="Z73" s="2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2"/>
      <c r="Z74" s="2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2"/>
      <c r="Z75" s="2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2"/>
      <c r="Z76" s="2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2"/>
      <c r="Z77" s="2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2"/>
      <c r="Z78" s="2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2"/>
      <c r="Z79" s="2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2"/>
      <c r="Z80" s="2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2"/>
      <c r="Z81" s="2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2"/>
      <c r="Z82" s="2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2"/>
      <c r="Z83" s="2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2"/>
      <c r="Z84" s="2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2"/>
      <c r="Z85" s="2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2"/>
      <c r="Z86" s="2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"/>
      <c r="Z87" s="2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2"/>
      <c r="Z88" s="2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2"/>
      <c r="Z89" s="2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"/>
      <c r="Z90" s="2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"/>
      <c r="Z91" s="2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"/>
      <c r="Z92" s="2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"/>
      <c r="Z93" s="2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"/>
      <c r="Z94" s="2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"/>
      <c r="Z95" s="2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"/>
      <c r="Z96" s="2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"/>
      <c r="Z97" s="2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"/>
      <c r="Z98" s="2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"/>
      <c r="Z99" s="2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"/>
      <c r="Z100" s="2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"/>
      <c r="Z101" s="2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"/>
      <c r="Z102" s="2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"/>
      <c r="Z103" s="2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"/>
      <c r="Z104" s="2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"/>
      <c r="Z105" s="2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"/>
      <c r="Z106" s="2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"/>
      <c r="Z107" s="2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"/>
      <c r="Z108" s="2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"/>
      <c r="Z109" s="2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"/>
      <c r="Z110" s="2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"/>
      <c r="Z111" s="2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"/>
      <c r="Z112" s="2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"/>
      <c r="Z113" s="2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"/>
      <c r="Z114" s="2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"/>
      <c r="Z115" s="2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"/>
      <c r="Z116" s="2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"/>
      <c r="Z117" s="2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"/>
      <c r="Z118" s="2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"/>
      <c r="Z119" s="2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"/>
      <c r="Z120" s="2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"/>
      <c r="Z121" s="2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"/>
      <c r="Z122" s="2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"/>
      <c r="Z123" s="2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"/>
      <c r="Z124" s="2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"/>
      <c r="Z125" s="2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"/>
      <c r="Z126" s="2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"/>
      <c r="Z127" s="2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"/>
      <c r="Z128" s="2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"/>
      <c r="Z129" s="2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"/>
      <c r="Z130" s="2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"/>
      <c r="Z131" s="2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"/>
      <c r="Z132" s="2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"/>
      <c r="Z133" s="2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"/>
      <c r="Z134" s="2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"/>
      <c r="Z135" s="2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"/>
      <c r="Z136" s="2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"/>
      <c r="Z137" s="2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"/>
      <c r="Z138" s="2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"/>
      <c r="Z139" s="2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"/>
      <c r="Z140" s="2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"/>
      <c r="Z141" s="2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"/>
      <c r="Z142" s="2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"/>
      <c r="Z143" s="2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"/>
      <c r="Z144" s="2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"/>
      <c r="Z145" s="2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"/>
      <c r="Z146" s="2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"/>
      <c r="Z147" s="2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"/>
      <c r="Z148" s="2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"/>
      <c r="Z149" s="2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"/>
      <c r="Z150" s="2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"/>
      <c r="Z151" s="2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"/>
      <c r="Z152" s="2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"/>
      <c r="Z153" s="2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"/>
      <c r="Z154" s="2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"/>
      <c r="Z155" s="2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"/>
      <c r="Z156" s="2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"/>
      <c r="Z157" s="2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"/>
      <c r="Z158" s="2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"/>
      <c r="Z159" s="2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"/>
      <c r="Z160" s="2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"/>
      <c r="Z161" s="2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"/>
      <c r="Z162" s="2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"/>
      <c r="Z163" s="2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"/>
      <c r="Z164" s="2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"/>
      <c r="Z165" s="2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"/>
      <c r="Z166" s="2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"/>
      <c r="Z167" s="2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"/>
      <c r="Z168" s="2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"/>
      <c r="Z169" s="2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"/>
      <c r="Z170" s="2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"/>
      <c r="Z171" s="2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"/>
      <c r="Z172" s="2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"/>
      <c r="Z173" s="2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"/>
      <c r="Z174" s="2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"/>
      <c r="Z175" s="2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"/>
      <c r="Z176" s="2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"/>
      <c r="Z177" s="2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"/>
      <c r="Z178" s="2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"/>
      <c r="Z179" s="2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"/>
      <c r="Z180" s="2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"/>
      <c r="Z181" s="2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"/>
      <c r="Z182" s="2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"/>
      <c r="Z183" s="2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"/>
      <c r="Z184" s="2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"/>
      <c r="Z185" s="2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"/>
      <c r="Z186" s="2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"/>
      <c r="Z187" s="2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"/>
      <c r="Z188" s="2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"/>
      <c r="Z189" s="2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"/>
      <c r="Z190" s="2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"/>
      <c r="Z191" s="2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"/>
      <c r="Z192" s="2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"/>
      <c r="Z193" s="2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"/>
      <c r="Z194" s="2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"/>
      <c r="Z195" s="2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"/>
      <c r="Z196" s="2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"/>
      <c r="Z197" s="2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"/>
      <c r="Z198" s="2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"/>
      <c r="Z199" s="2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"/>
      <c r="Z200" s="2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"/>
      <c r="Z201" s="2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"/>
      <c r="Z202" s="2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"/>
      <c r="Z203" s="2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"/>
      <c r="Z204" s="2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"/>
      <c r="Z205" s="2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"/>
      <c r="Z206" s="2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"/>
      <c r="Z207" s="2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"/>
      <c r="Z208" s="2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"/>
      <c r="Z209" s="2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"/>
      <c r="Z210" s="2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"/>
      <c r="Z211" s="2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"/>
      <c r="Z212" s="2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"/>
      <c r="Z213" s="2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"/>
      <c r="Z214" s="2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"/>
      <c r="Z215" s="2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"/>
      <c r="Z216" s="2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"/>
      <c r="Z217" s="2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"/>
      <c r="Z218" s="2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"/>
      <c r="Z219" s="2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"/>
      <c r="Z220" s="2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"/>
      <c r="Z221" s="2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"/>
      <c r="Z222" s="2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"/>
      <c r="Z223" s="2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"/>
      <c r="Z224" s="2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"/>
      <c r="Z225" s="2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"/>
      <c r="Z226" s="2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"/>
      <c r="Z227" s="2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"/>
      <c r="Z228" s="2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"/>
      <c r="Z229" s="2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"/>
      <c r="Z230" s="2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"/>
      <c r="Z231" s="2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"/>
      <c r="Z232" s="2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"/>
      <c r="Z233" s="2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"/>
      <c r="Z234" s="2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"/>
      <c r="Z235" s="2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"/>
      <c r="Z236" s="2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"/>
      <c r="Z237" s="2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"/>
      <c r="Z238" s="2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"/>
      <c r="Z239" s="2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"/>
      <c r="Z240" s="2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"/>
      <c r="Z241" s="2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"/>
      <c r="Z242" s="2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"/>
      <c r="Z243" s="2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"/>
      <c r="Z244" s="2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"/>
      <c r="Z245" s="2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"/>
      <c r="Z246" s="2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"/>
      <c r="Z247" s="2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"/>
      <c r="Z248" s="2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"/>
      <c r="Z249" s="2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"/>
      <c r="Z250" s="2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"/>
      <c r="Z251" s="2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"/>
      <c r="Z252" s="2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"/>
      <c r="Z253" s="2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"/>
      <c r="Z254" s="2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"/>
      <c r="Z255" s="2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"/>
      <c r="Z256" s="2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"/>
      <c r="Z257" s="2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"/>
      <c r="Z258" s="2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"/>
      <c r="Z259" s="2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"/>
      <c r="Z260" s="2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"/>
      <c r="Z261" s="2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"/>
      <c r="Z262" s="2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"/>
      <c r="Z263" s="2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"/>
      <c r="Z264" s="2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"/>
      <c r="Z265" s="2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"/>
      <c r="Z266" s="2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"/>
      <c r="Z267" s="2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"/>
      <c r="Z268" s="2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"/>
      <c r="Z269" s="2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"/>
      <c r="Z270" s="2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"/>
      <c r="Z271" s="2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"/>
      <c r="Z272" s="2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"/>
      <c r="Z273" s="2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"/>
      <c r="Z274" s="2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"/>
      <c r="Z275" s="2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"/>
      <c r="Z276" s="2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"/>
      <c r="Z277" s="2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"/>
      <c r="Z278" s="2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"/>
      <c r="Z279" s="2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"/>
      <c r="Z280" s="2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"/>
      <c r="Z281" s="2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"/>
      <c r="Z282" s="2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"/>
      <c r="Z283" s="2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"/>
      <c r="Z284" s="2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"/>
      <c r="Z285" s="2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"/>
      <c r="Z286" s="2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"/>
      <c r="Z287" s="2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"/>
      <c r="Z288" s="2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"/>
      <c r="Z289" s="2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"/>
      <c r="Z290" s="2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"/>
      <c r="Z291" s="2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"/>
      <c r="Z292" s="2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"/>
      <c r="Z293" s="2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"/>
      <c r="Z294" s="2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"/>
      <c r="Z295" s="2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"/>
      <c r="Z296" s="2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"/>
      <c r="Z297" s="2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"/>
      <c r="Z298" s="2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"/>
      <c r="Z299" s="2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"/>
      <c r="Z300" s="2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"/>
      <c r="Z301" s="2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"/>
      <c r="Z302" s="2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"/>
      <c r="Z303" s="2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"/>
      <c r="Z304" s="2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"/>
      <c r="Z305" s="2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"/>
      <c r="Z306" s="2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"/>
      <c r="Z307" s="2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"/>
      <c r="Z308" s="2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"/>
      <c r="Z309" s="2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"/>
      <c r="Z310" s="2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"/>
      <c r="Z311" s="2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"/>
      <c r="Z312" s="2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"/>
      <c r="Z313" s="2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"/>
      <c r="Z314" s="2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"/>
      <c r="Z315" s="2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"/>
      <c r="Z316" s="2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"/>
      <c r="Z317" s="2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"/>
      <c r="Z318" s="2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"/>
      <c r="Z319" s="2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"/>
      <c r="Z320" s="2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"/>
      <c r="Z321" s="2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"/>
      <c r="Z322" s="2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"/>
      <c r="Z323" s="2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"/>
      <c r="Z324" s="2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"/>
      <c r="Z325" s="2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"/>
      <c r="Z326" s="2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"/>
      <c r="Z327" s="2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"/>
      <c r="Z328" s="2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"/>
      <c r="Z329" s="2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"/>
      <c r="Z330" s="2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"/>
      <c r="Z331" s="2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"/>
      <c r="Z332" s="2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"/>
      <c r="Z333" s="2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"/>
      <c r="Z334" s="2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"/>
      <c r="Z335" s="2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"/>
      <c r="Z336" s="2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"/>
      <c r="Z337" s="2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"/>
      <c r="Z338" s="2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"/>
      <c r="Z339" s="2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"/>
      <c r="Z340" s="2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"/>
      <c r="Z341" s="2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"/>
      <c r="Z342" s="2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"/>
      <c r="Z343" s="2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"/>
      <c r="Z344" s="2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"/>
      <c r="Z345" s="2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"/>
      <c r="Z346" s="2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"/>
      <c r="Z347" s="2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"/>
      <c r="Z348" s="2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"/>
      <c r="Z349" s="2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"/>
      <c r="Z350" s="2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"/>
      <c r="Z351" s="2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"/>
      <c r="Z352" s="2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"/>
      <c r="Z353" s="2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"/>
      <c r="Z354" s="2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"/>
      <c r="Z355" s="2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"/>
      <c r="Z356" s="2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"/>
      <c r="Z357" s="2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"/>
      <c r="Z358" s="2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"/>
      <c r="Z359" s="2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"/>
      <c r="Z360" s="2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"/>
      <c r="Z361" s="2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"/>
      <c r="Z362" s="2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"/>
      <c r="Z363" s="2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"/>
      <c r="Z364" s="2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"/>
      <c r="Z365" s="2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"/>
      <c r="Z366" s="2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"/>
      <c r="Z367" s="2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"/>
      <c r="Z368" s="2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"/>
      <c r="Z369" s="2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"/>
      <c r="Z370" s="2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"/>
      <c r="Z371" s="2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"/>
      <c r="Z372" s="2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"/>
      <c r="Z373" s="2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"/>
      <c r="Z374" s="2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"/>
      <c r="Z375" s="2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"/>
      <c r="Z376" s="2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"/>
      <c r="Z377" s="2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"/>
      <c r="Z378" s="2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"/>
      <c r="Z379" s="2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"/>
      <c r="Z380" s="2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"/>
      <c r="Z381" s="2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"/>
      <c r="Z382" s="2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"/>
      <c r="Z383" s="2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"/>
      <c r="Z384" s="2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"/>
      <c r="Z385" s="2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"/>
      <c r="Z386" s="2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"/>
      <c r="Z387" s="2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"/>
      <c r="Z388" s="2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"/>
      <c r="Z389" s="2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"/>
      <c r="Z390" s="2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"/>
      <c r="Z391" s="2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"/>
      <c r="Z392" s="2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"/>
      <c r="Z393" s="2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"/>
      <c r="Z394" s="2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"/>
      <c r="Z395" s="2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"/>
      <c r="Z396" s="2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"/>
      <c r="Z397" s="2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"/>
      <c r="Z398" s="2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"/>
      <c r="Z399" s="2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"/>
      <c r="Z400" s="2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"/>
      <c r="Z401" s="2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"/>
      <c r="Z402" s="2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"/>
      <c r="Z403" s="2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"/>
      <c r="Z404" s="2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"/>
      <c r="Z405" s="2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"/>
      <c r="Z406" s="2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"/>
      <c r="Z407" s="2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"/>
      <c r="Z408" s="2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"/>
      <c r="Z409" s="2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"/>
      <c r="Z410" s="2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"/>
      <c r="Z411" s="2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"/>
      <c r="Z412" s="2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"/>
      <c r="Z413" s="2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"/>
      <c r="Z414" s="2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"/>
      <c r="Z415" s="2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"/>
      <c r="Z416" s="2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"/>
      <c r="Z417" s="2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"/>
      <c r="Z418" s="2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"/>
      <c r="Z419" s="2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"/>
      <c r="Z420" s="2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"/>
      <c r="Z421" s="2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"/>
      <c r="Z422" s="2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"/>
      <c r="Z423" s="2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"/>
      <c r="Z424" s="2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"/>
      <c r="Z425" s="2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"/>
      <c r="Z426" s="2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"/>
      <c r="Z427" s="2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"/>
      <c r="Z428" s="2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"/>
      <c r="Z429" s="2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"/>
      <c r="Z430" s="2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"/>
      <c r="Z431" s="2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"/>
      <c r="Z432" s="2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"/>
      <c r="Z433" s="2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"/>
      <c r="Z434" s="2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"/>
      <c r="Z435" s="2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"/>
      <c r="Z436" s="2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"/>
      <c r="Z437" s="2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"/>
      <c r="Z438" s="2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"/>
      <c r="Z439" s="2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"/>
      <c r="Z440" s="2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"/>
      <c r="Z441" s="2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"/>
      <c r="Z442" s="2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"/>
      <c r="Z443" s="2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"/>
      <c r="Z444" s="2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"/>
      <c r="Z445" s="2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"/>
      <c r="Z446" s="2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"/>
      <c r="Z447" s="2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"/>
      <c r="Z448" s="2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"/>
      <c r="Z449" s="2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"/>
      <c r="Z450" s="2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"/>
      <c r="Z451" s="2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"/>
      <c r="Z452" s="2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"/>
      <c r="Z453" s="2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"/>
      <c r="Z454" s="2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"/>
      <c r="Z455" s="2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"/>
      <c r="Z456" s="2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"/>
      <c r="Z457" s="2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"/>
      <c r="Z458" s="2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"/>
      <c r="Z459" s="2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"/>
      <c r="Z460" s="2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"/>
      <c r="Z461" s="2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"/>
      <c r="Z462" s="2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"/>
      <c r="Z463" s="2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"/>
      <c r="Z464" s="2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"/>
      <c r="Z465" s="2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"/>
      <c r="Z466" s="2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"/>
      <c r="Z467" s="2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"/>
      <c r="Z468" s="2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"/>
      <c r="Z469" s="2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"/>
      <c r="Z470" s="2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"/>
      <c r="Z471" s="2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"/>
      <c r="Z472" s="2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"/>
      <c r="Z473" s="2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"/>
      <c r="Z474" s="2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"/>
      <c r="Z475" s="2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"/>
      <c r="Z476" s="2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"/>
      <c r="Z477" s="2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"/>
      <c r="Z478" s="2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"/>
      <c r="Z479" s="2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"/>
      <c r="Z480" s="2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"/>
      <c r="Z481" s="2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"/>
      <c r="Z482" s="2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"/>
      <c r="Z483" s="2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"/>
      <c r="Z484" s="2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"/>
      <c r="Z485" s="2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"/>
      <c r="Z486" s="2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"/>
      <c r="Z487" s="2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"/>
      <c r="Z488" s="2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"/>
      <c r="Z489" s="2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"/>
      <c r="Z490" s="2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"/>
      <c r="Z491" s="2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"/>
      <c r="Z492" s="2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"/>
      <c r="Z493" s="2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"/>
      <c r="Z494" s="2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"/>
      <c r="Z495" s="2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"/>
      <c r="Z496" s="2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"/>
      <c r="Z497" s="2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"/>
      <c r="Z498" s="2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"/>
      <c r="Z499" s="2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"/>
      <c r="Z500" s="2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"/>
      <c r="Z501" s="2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"/>
      <c r="Z502" s="2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"/>
      <c r="Z503" s="2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"/>
      <c r="Z504" s="2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"/>
      <c r="Z505" s="2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"/>
      <c r="Z506" s="2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"/>
      <c r="Z507" s="2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"/>
      <c r="Z508" s="2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"/>
      <c r="Z509" s="2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"/>
      <c r="Z510" s="2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"/>
      <c r="Z511" s="2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"/>
      <c r="Z512" s="2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"/>
      <c r="Z513" s="2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"/>
      <c r="Z514" s="2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"/>
      <c r="Z515" s="2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"/>
      <c r="Z516" s="2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"/>
      <c r="Z517" s="2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"/>
      <c r="Z518" s="2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"/>
      <c r="Z519" s="2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"/>
      <c r="Z520" s="2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"/>
      <c r="Z521" s="2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"/>
      <c r="Z522" s="2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"/>
      <c r="Z523" s="2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"/>
      <c r="Z524" s="2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"/>
      <c r="Z525" s="2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"/>
      <c r="Z526" s="2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"/>
      <c r="Z527" s="2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"/>
      <c r="Z528" s="2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"/>
      <c r="Z529" s="2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"/>
      <c r="Z530" s="2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"/>
      <c r="Z531" s="2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"/>
      <c r="Z532" s="2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"/>
      <c r="Z533" s="2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"/>
      <c r="Z534" s="2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"/>
      <c r="Z535" s="2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"/>
      <c r="Z536" s="2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"/>
      <c r="Z537" s="2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"/>
      <c r="Z538" s="2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"/>
      <c r="Z539" s="2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"/>
      <c r="Z540" s="2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"/>
      <c r="Z541" s="2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"/>
      <c r="Z542" s="2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"/>
      <c r="Z543" s="2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"/>
      <c r="Z544" s="2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"/>
      <c r="Z545" s="2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"/>
      <c r="Z546" s="2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"/>
      <c r="Z547" s="2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"/>
      <c r="Z548" s="2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"/>
      <c r="Z549" s="2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"/>
      <c r="Z550" s="2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"/>
      <c r="Z551" s="2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"/>
      <c r="Z552" s="2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"/>
      <c r="Z553" s="2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"/>
      <c r="Z554" s="2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"/>
      <c r="Z555" s="2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"/>
      <c r="Z556" s="2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"/>
      <c r="Z557" s="2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"/>
      <c r="Z558" s="2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"/>
      <c r="Z559" s="2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"/>
      <c r="Z560" s="2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"/>
      <c r="Z561" s="2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"/>
      <c r="Z562" s="2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"/>
      <c r="Z563" s="2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"/>
      <c r="Z564" s="2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"/>
      <c r="Z565" s="2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"/>
      <c r="Z566" s="2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"/>
      <c r="Z567" s="2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"/>
      <c r="Z568" s="2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"/>
      <c r="Z569" s="2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"/>
      <c r="Z570" s="2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"/>
      <c r="Z571" s="2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"/>
      <c r="Z572" s="2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"/>
      <c r="Z573" s="2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"/>
      <c r="Z574" s="2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"/>
      <c r="Z575" s="2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"/>
      <c r="Z576" s="2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"/>
      <c r="Z577" s="2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"/>
      <c r="Z578" s="2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"/>
      <c r="Z579" s="2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"/>
      <c r="Z580" s="2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"/>
      <c r="Z581" s="2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"/>
      <c r="Z582" s="2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"/>
      <c r="Z583" s="2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"/>
      <c r="Z584" s="2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"/>
      <c r="Z585" s="2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"/>
      <c r="Z586" s="2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"/>
      <c r="Z587" s="2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"/>
      <c r="Z588" s="2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"/>
      <c r="Z589" s="2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"/>
      <c r="Z590" s="2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"/>
      <c r="Z591" s="2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"/>
      <c r="Z592" s="2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"/>
      <c r="Z593" s="2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"/>
      <c r="Z594" s="2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"/>
      <c r="Z595" s="2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"/>
      <c r="Z596" s="2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"/>
      <c r="Z597" s="2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"/>
      <c r="Z598" s="2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"/>
      <c r="Z599" s="2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"/>
      <c r="Z600" s="2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"/>
      <c r="Z601" s="2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"/>
      <c r="Z602" s="2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"/>
      <c r="Z603" s="2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"/>
      <c r="Z604" s="2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"/>
      <c r="Z605" s="2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"/>
      <c r="Z606" s="2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"/>
      <c r="Z607" s="2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"/>
      <c r="Z608" s="2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"/>
      <c r="Z609" s="2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"/>
      <c r="Z610" s="2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"/>
      <c r="Z611" s="2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"/>
      <c r="Z612" s="2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"/>
      <c r="Z613" s="2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"/>
      <c r="Z614" s="2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"/>
      <c r="Z615" s="2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"/>
      <c r="Z616" s="2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"/>
      <c r="Z617" s="2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"/>
      <c r="Z618" s="2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"/>
      <c r="Z619" s="2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"/>
      <c r="Z620" s="2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"/>
      <c r="Z621" s="2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"/>
      <c r="Z622" s="2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"/>
      <c r="Z623" s="2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"/>
      <c r="Z624" s="2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"/>
      <c r="Z625" s="2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"/>
      <c r="Z626" s="2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"/>
      <c r="Z627" s="2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"/>
      <c r="Z628" s="2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"/>
      <c r="Z629" s="2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"/>
      <c r="Z630" s="2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"/>
      <c r="Z631" s="2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"/>
      <c r="Z632" s="2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"/>
      <c r="Z633" s="2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"/>
      <c r="Z634" s="2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"/>
      <c r="Z635" s="2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"/>
      <c r="Z636" s="2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"/>
      <c r="Z637" s="2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"/>
      <c r="Z638" s="2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"/>
      <c r="Z639" s="2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"/>
      <c r="Z640" s="2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"/>
      <c r="Z641" s="2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"/>
      <c r="Z642" s="2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"/>
      <c r="Z643" s="2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"/>
      <c r="Z644" s="2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"/>
      <c r="Z645" s="2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"/>
      <c r="Z646" s="2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"/>
      <c r="Z647" s="2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"/>
      <c r="Z648" s="2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"/>
      <c r="Z649" s="2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"/>
      <c r="Z650" s="2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"/>
      <c r="Z651" s="2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"/>
      <c r="Z652" s="2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"/>
      <c r="Z653" s="2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"/>
      <c r="Z654" s="2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"/>
      <c r="Z655" s="2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"/>
      <c r="Z656" s="2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"/>
      <c r="Z657" s="2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"/>
      <c r="Z658" s="2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"/>
      <c r="Z659" s="2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"/>
      <c r="Z660" s="2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"/>
      <c r="Z661" s="2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"/>
      <c r="Z662" s="2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"/>
      <c r="Z663" s="2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"/>
      <c r="Z664" s="2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"/>
      <c r="Z665" s="2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"/>
      <c r="Z666" s="2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"/>
      <c r="Z667" s="2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"/>
      <c r="Z668" s="2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"/>
      <c r="Z669" s="2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"/>
      <c r="Z670" s="2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"/>
      <c r="Z671" s="2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"/>
      <c r="Z672" s="2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"/>
      <c r="Z673" s="2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"/>
      <c r="Z674" s="2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"/>
      <c r="Z675" s="2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"/>
      <c r="Z676" s="2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"/>
      <c r="Z677" s="2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"/>
      <c r="Z678" s="2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"/>
      <c r="Z679" s="2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"/>
      <c r="Z680" s="2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"/>
      <c r="Z681" s="2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"/>
      <c r="Z682" s="2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"/>
      <c r="Z683" s="2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"/>
      <c r="Z684" s="2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"/>
      <c r="Z685" s="2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"/>
      <c r="Z686" s="2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"/>
      <c r="Z687" s="2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"/>
      <c r="Z688" s="2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"/>
      <c r="Z689" s="2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"/>
      <c r="Z690" s="2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"/>
      <c r="Z691" s="2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"/>
      <c r="Z692" s="2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"/>
      <c r="Z693" s="2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"/>
      <c r="Z694" s="2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"/>
      <c r="Z695" s="2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"/>
      <c r="Z696" s="2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"/>
      <c r="Z697" s="2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"/>
      <c r="Z698" s="2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"/>
      <c r="Z699" s="2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"/>
      <c r="Z700" s="2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"/>
      <c r="Z701" s="2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"/>
      <c r="Z702" s="2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"/>
      <c r="Z703" s="2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"/>
      <c r="Z704" s="2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"/>
      <c r="Z705" s="2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"/>
      <c r="Z706" s="2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"/>
      <c r="Z707" s="2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"/>
      <c r="Z708" s="2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"/>
      <c r="Z709" s="2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"/>
      <c r="Z710" s="2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"/>
      <c r="Z711" s="2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"/>
      <c r="Z712" s="2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"/>
      <c r="Z713" s="2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"/>
      <c r="Z714" s="2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"/>
      <c r="Z715" s="2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"/>
      <c r="Z716" s="2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"/>
      <c r="Z717" s="2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"/>
      <c r="Z718" s="2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"/>
      <c r="Z719" s="2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"/>
      <c r="Z720" s="2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"/>
      <c r="Z721" s="2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"/>
      <c r="Z722" s="2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"/>
      <c r="Z723" s="2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"/>
      <c r="Z724" s="2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"/>
      <c r="Z725" s="2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"/>
      <c r="Z726" s="2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"/>
      <c r="Z727" s="2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"/>
      <c r="Z728" s="2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"/>
      <c r="Z729" s="2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"/>
      <c r="Z730" s="2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"/>
      <c r="Z731" s="2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"/>
      <c r="Z732" s="2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"/>
      <c r="Z733" s="2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"/>
      <c r="Z734" s="2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"/>
      <c r="Z735" s="2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"/>
      <c r="Z736" s="2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"/>
      <c r="Z737" s="2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"/>
      <c r="Z738" s="2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"/>
      <c r="Z739" s="2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"/>
      <c r="Z740" s="2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"/>
      <c r="Z741" s="2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"/>
      <c r="Z742" s="2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"/>
      <c r="Z743" s="2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"/>
      <c r="Z744" s="2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"/>
      <c r="Z745" s="2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"/>
      <c r="Z746" s="2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"/>
      <c r="Z747" s="2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"/>
      <c r="Z748" s="2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"/>
      <c r="Z749" s="2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"/>
      <c r="Z750" s="2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"/>
      <c r="Z751" s="2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"/>
      <c r="Z752" s="2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"/>
      <c r="Z753" s="2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"/>
      <c r="Z754" s="2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"/>
      <c r="Z755" s="2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"/>
      <c r="Z756" s="2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"/>
      <c r="Z757" s="2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"/>
      <c r="Z758" s="2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"/>
      <c r="Z759" s="2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"/>
      <c r="Z760" s="2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"/>
      <c r="Z761" s="2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"/>
      <c r="Z762" s="2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"/>
      <c r="Z763" s="2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"/>
      <c r="Z764" s="2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"/>
      <c r="Z765" s="2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"/>
      <c r="Z766" s="2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"/>
      <c r="Z767" s="2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"/>
      <c r="Z768" s="2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"/>
      <c r="Z769" s="2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"/>
      <c r="Z770" s="2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"/>
      <c r="Z771" s="2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"/>
      <c r="Z772" s="2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"/>
      <c r="Z773" s="2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"/>
      <c r="Z774" s="2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"/>
      <c r="Z775" s="2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"/>
      <c r="Z776" s="2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"/>
      <c r="Z777" s="2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"/>
      <c r="Z778" s="2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"/>
      <c r="Z779" s="2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"/>
      <c r="Z780" s="2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"/>
      <c r="Z781" s="2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"/>
      <c r="Z782" s="2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"/>
      <c r="Z783" s="2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"/>
      <c r="Z784" s="2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"/>
      <c r="Z785" s="2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"/>
      <c r="Z786" s="2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"/>
      <c r="Z787" s="2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"/>
      <c r="Z788" s="2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"/>
      <c r="Z789" s="2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"/>
      <c r="Z790" s="2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"/>
      <c r="Z791" s="2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"/>
      <c r="Z792" s="2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"/>
      <c r="Z793" s="2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"/>
      <c r="Z794" s="2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"/>
      <c r="Z795" s="2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"/>
      <c r="Z796" s="2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"/>
      <c r="Z797" s="2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"/>
      <c r="Z798" s="2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"/>
      <c r="Z799" s="2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"/>
      <c r="Z800" s="2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"/>
      <c r="Z801" s="2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"/>
      <c r="Z802" s="2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"/>
      <c r="Z803" s="2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"/>
      <c r="Z804" s="2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"/>
      <c r="Z805" s="2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"/>
      <c r="Z806" s="2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"/>
      <c r="Z807" s="2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"/>
      <c r="Z808" s="2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"/>
      <c r="Z809" s="2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"/>
      <c r="Z810" s="2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"/>
      <c r="Z811" s="2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"/>
      <c r="Z812" s="2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"/>
      <c r="Z813" s="2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"/>
      <c r="Z814" s="2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"/>
      <c r="Z815" s="2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"/>
      <c r="Z816" s="2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"/>
      <c r="Z817" s="2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"/>
      <c r="Z818" s="2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"/>
      <c r="Z819" s="2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"/>
      <c r="Z820" s="2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"/>
      <c r="Z821" s="2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"/>
      <c r="Z822" s="2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"/>
      <c r="Z823" s="2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"/>
      <c r="Z824" s="2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"/>
      <c r="Z825" s="2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"/>
      <c r="Z826" s="2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"/>
      <c r="Z827" s="2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"/>
      <c r="Z828" s="2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"/>
      <c r="Z829" s="2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"/>
      <c r="Z830" s="2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"/>
      <c r="Z831" s="2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"/>
      <c r="Z832" s="2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"/>
      <c r="Z833" s="2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"/>
      <c r="Z834" s="2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"/>
      <c r="Z835" s="2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"/>
      <c r="Z836" s="2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"/>
      <c r="Z837" s="2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"/>
      <c r="Z838" s="2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"/>
      <c r="Z839" s="2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"/>
      <c r="Z840" s="2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"/>
      <c r="Z841" s="2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"/>
      <c r="Z842" s="2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"/>
      <c r="Z843" s="2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"/>
      <c r="Z844" s="2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"/>
      <c r="Z845" s="2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"/>
      <c r="Z846" s="2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"/>
      <c r="Z847" s="2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"/>
      <c r="Z848" s="2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"/>
      <c r="Z849" s="2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"/>
      <c r="Z850" s="2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"/>
      <c r="Z851" s="2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"/>
      <c r="Z852" s="2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"/>
      <c r="Z853" s="2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"/>
      <c r="Z854" s="2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"/>
      <c r="Z855" s="2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"/>
      <c r="Z856" s="2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"/>
      <c r="Z857" s="2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"/>
      <c r="Z858" s="2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"/>
      <c r="Z859" s="2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"/>
      <c r="Z860" s="2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"/>
      <c r="Z861" s="2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"/>
      <c r="Z862" s="2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"/>
      <c r="Z863" s="2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"/>
      <c r="Z864" s="2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"/>
      <c r="Z865" s="2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"/>
      <c r="Z866" s="2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"/>
      <c r="Z867" s="2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"/>
      <c r="Z868" s="2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"/>
      <c r="Z869" s="2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"/>
      <c r="Z870" s="2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"/>
      <c r="Z871" s="2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"/>
      <c r="Z872" s="2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"/>
      <c r="Z873" s="2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"/>
      <c r="Z874" s="2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"/>
      <c r="Z875" s="2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"/>
      <c r="Z876" s="2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"/>
      <c r="Z877" s="2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"/>
      <c r="Z878" s="2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"/>
      <c r="Z879" s="2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"/>
      <c r="Z880" s="2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"/>
      <c r="Z881" s="2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"/>
      <c r="Z882" s="2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"/>
      <c r="Z883" s="2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"/>
      <c r="Z884" s="2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"/>
      <c r="Z885" s="2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"/>
      <c r="Z886" s="2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"/>
      <c r="Z887" s="2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"/>
      <c r="Z888" s="2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"/>
      <c r="Z889" s="2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"/>
      <c r="Z890" s="2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"/>
      <c r="Z891" s="2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"/>
      <c r="Z892" s="2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"/>
      <c r="Z893" s="2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"/>
      <c r="Z894" s="2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"/>
      <c r="Z895" s="2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"/>
      <c r="Z896" s="2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"/>
      <c r="Z897" s="2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"/>
      <c r="Z898" s="2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"/>
      <c r="Z899" s="2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"/>
      <c r="Z900" s="2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"/>
      <c r="Z901" s="2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"/>
      <c r="Z902" s="2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"/>
      <c r="Z903" s="2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"/>
      <c r="Z904" s="2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"/>
      <c r="Z905" s="2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"/>
      <c r="Z906" s="2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"/>
      <c r="Z907" s="2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"/>
      <c r="Z908" s="2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"/>
      <c r="Z909" s="2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"/>
      <c r="Z910" s="2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"/>
      <c r="Z911" s="2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"/>
      <c r="Z912" s="2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"/>
      <c r="Z913" s="2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"/>
      <c r="Z914" s="2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"/>
      <c r="Z915" s="2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"/>
      <c r="Z916" s="2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"/>
      <c r="Z917" s="2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"/>
      <c r="Z918" s="2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"/>
      <c r="Z919" s="2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"/>
      <c r="Z920" s="2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"/>
      <c r="Z921" s="2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"/>
      <c r="Z922" s="2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"/>
      <c r="Z923" s="2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"/>
      <c r="Z924" s="2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"/>
      <c r="Z925" s="2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"/>
      <c r="Z926" s="2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"/>
      <c r="Z927" s="2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"/>
      <c r="Z928" s="2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"/>
      <c r="Z929" s="2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"/>
      <c r="Z930" s="2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"/>
      <c r="Z931" s="2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"/>
      <c r="Z932" s="2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"/>
      <c r="Z933" s="2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"/>
      <c r="Z934" s="2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"/>
      <c r="Z935" s="2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"/>
      <c r="Z936" s="2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"/>
      <c r="Z937" s="2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"/>
      <c r="Z938" s="2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"/>
      <c r="Z939" s="2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"/>
      <c r="Z940" s="2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"/>
      <c r="Z941" s="2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"/>
      <c r="Z942" s="2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"/>
      <c r="Z943" s="2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"/>
      <c r="Z944" s="2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"/>
      <c r="Z945" s="2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"/>
      <c r="Z946" s="2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"/>
      <c r="Z947" s="2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"/>
      <c r="Z948" s="2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"/>
      <c r="Z949" s="2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"/>
      <c r="Z950" s="2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"/>
      <c r="Z951" s="2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"/>
      <c r="Z952" s="2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"/>
      <c r="Z953" s="2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"/>
      <c r="Z954" s="2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"/>
      <c r="Z955" s="2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"/>
      <c r="Z956" s="2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"/>
      <c r="Z957" s="2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"/>
      <c r="Z958" s="2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"/>
      <c r="Z959" s="2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"/>
      <c r="Z960" s="2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"/>
      <c r="Z961" s="2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"/>
      <c r="Z962" s="2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"/>
      <c r="Z963" s="2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"/>
      <c r="Z964" s="2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"/>
      <c r="Z965" s="2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"/>
      <c r="Z966" s="2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"/>
      <c r="Z967" s="2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"/>
      <c r="Z968" s="2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"/>
      <c r="Z969" s="2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"/>
      <c r="Z970" s="2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"/>
      <c r="Z971" s="2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"/>
      <c r="Z972" s="2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"/>
      <c r="Z973" s="2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"/>
      <c r="Z974" s="2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"/>
      <c r="Z975" s="2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"/>
      <c r="Z976" s="2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"/>
      <c r="Z977" s="2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"/>
      <c r="Z978" s="2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"/>
      <c r="Z979" s="2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"/>
      <c r="Z980" s="2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"/>
      <c r="Z981" s="2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"/>
      <c r="Z982" s="2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"/>
      <c r="Z983" s="2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"/>
      <c r="Z984" s="2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"/>
      <c r="Z985" s="2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2"/>
      <c r="Z986" s="2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2"/>
      <c r="Z987" s="2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"/>
      <c r="Z988" s="2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2"/>
      <c r="Z989" s="2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2"/>
      <c r="Z990" s="2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2"/>
      <c r="Z991" s="2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2"/>
      <c r="Z992" s="2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2"/>
      <c r="Z993" s="2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2"/>
      <c r="Z994" s="2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2"/>
      <c r="Z995" s="2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2"/>
      <c r="Z996" s="2"/>
    </row>
    <row r="997" spans="1:26" ht="16.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2"/>
      <c r="Z997" s="2"/>
    </row>
    <row r="998" spans="1:26" ht="16.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2"/>
      <c r="Z998" s="2"/>
    </row>
    <row r="999" spans="1:26" ht="16.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2"/>
      <c r="Z999" s="2"/>
    </row>
    <row r="1000" spans="1:26" ht="16.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2"/>
      <c r="Z1000" s="2"/>
    </row>
  </sheetData>
  <mergeCells count="5">
    <mergeCell ref="A2:J2"/>
    <mergeCell ref="C3:D3"/>
    <mergeCell ref="F3:G3"/>
    <mergeCell ref="I3:J3"/>
    <mergeCell ref="L3:M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workbookViewId="0">
      <selection activeCell="A2" sqref="A2:J2"/>
    </sheetView>
  </sheetViews>
  <sheetFormatPr defaultColWidth="12.625" defaultRowHeight="15" customHeight="1" x14ac:dyDescent="0.2"/>
  <cols>
    <col min="1" max="1" width="8.375" customWidth="1"/>
    <col min="2" max="2" width="15" customWidth="1"/>
    <col min="3" max="3" width="10.25" customWidth="1"/>
    <col min="4" max="4" width="10.75" customWidth="1"/>
    <col min="5" max="5" width="0.875" customWidth="1"/>
    <col min="6" max="6" width="10.25" customWidth="1"/>
    <col min="7" max="7" width="10.625" customWidth="1"/>
    <col min="8" max="8" width="0.875" customWidth="1"/>
    <col min="9" max="9" width="11.5" customWidth="1"/>
    <col min="10" max="10" width="9.75" customWidth="1"/>
    <col min="11" max="11" width="10.375" customWidth="1"/>
    <col min="12" max="12" width="10.25" customWidth="1"/>
    <col min="13" max="17" width="7.625" customWidth="1"/>
    <col min="18" max="18" width="16.5" customWidth="1"/>
    <col min="19" max="23" width="7.625" customWidth="1"/>
    <col min="24" max="24" width="12.75" customWidth="1"/>
    <col min="25" max="25" width="7.625" customWidth="1"/>
  </cols>
  <sheetData>
    <row r="1" spans="1:26" ht="14.25" customHeight="1" x14ac:dyDescent="0.25">
      <c r="A1" s="2"/>
      <c r="B1" s="2"/>
      <c r="C1" s="2"/>
      <c r="D1" s="2"/>
      <c r="E1" s="2"/>
      <c r="F1" s="4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">
      <c r="A2" s="90" t="s">
        <v>14</v>
      </c>
      <c r="B2" s="87"/>
      <c r="C2" s="87"/>
      <c r="D2" s="87"/>
      <c r="E2" s="87"/>
      <c r="F2" s="87"/>
      <c r="G2" s="87"/>
      <c r="H2" s="87"/>
      <c r="I2" s="87"/>
      <c r="J2" s="8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5"/>
      <c r="B3" s="6"/>
      <c r="C3" s="86" t="s">
        <v>15</v>
      </c>
      <c r="D3" s="87"/>
      <c r="E3" s="7"/>
      <c r="F3" s="86" t="s">
        <v>16</v>
      </c>
      <c r="G3" s="87"/>
      <c r="H3" s="7"/>
      <c r="I3" s="86" t="s">
        <v>17</v>
      </c>
      <c r="J3" s="87"/>
      <c r="K3" s="86" t="s">
        <v>18</v>
      </c>
      <c r="L3" s="8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5"/>
      <c r="B4" s="6"/>
      <c r="C4" s="88"/>
      <c r="D4" s="88"/>
      <c r="E4" s="7"/>
      <c r="F4" s="88"/>
      <c r="G4" s="88"/>
      <c r="H4" s="7"/>
      <c r="I4" s="88"/>
      <c r="J4" s="88"/>
      <c r="K4" s="88"/>
      <c r="L4" s="8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8"/>
      <c r="Y4" s="8"/>
      <c r="Z4" s="2"/>
    </row>
    <row r="5" spans="1:26" ht="30" customHeight="1" x14ac:dyDescent="0.3">
      <c r="A5" s="9" t="s">
        <v>19</v>
      </c>
      <c r="B5" s="9" t="s">
        <v>20</v>
      </c>
      <c r="C5" s="9" t="s">
        <v>21</v>
      </c>
      <c r="D5" s="9" t="s">
        <v>22</v>
      </c>
      <c r="E5" s="9"/>
      <c r="F5" s="10" t="s">
        <v>21</v>
      </c>
      <c r="G5" s="9" t="s">
        <v>22</v>
      </c>
      <c r="H5" s="9"/>
      <c r="I5" s="10" t="s">
        <v>21</v>
      </c>
      <c r="J5" s="9" t="s">
        <v>22</v>
      </c>
      <c r="K5" s="10" t="s">
        <v>21</v>
      </c>
      <c r="L5" s="9" t="s">
        <v>22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8"/>
      <c r="Y5" s="8"/>
      <c r="Z5" s="2"/>
    </row>
    <row r="6" spans="1:26" ht="14.25" customHeight="1" x14ac:dyDescent="0.3">
      <c r="A6" s="12">
        <v>1</v>
      </c>
      <c r="B6" s="13" t="s">
        <v>23</v>
      </c>
      <c r="C6" s="12">
        <v>108</v>
      </c>
      <c r="D6" s="25">
        <v>93094</v>
      </c>
      <c r="E6" s="14"/>
      <c r="F6" s="12">
        <v>288</v>
      </c>
      <c r="G6" s="25">
        <v>254039</v>
      </c>
      <c r="H6" s="14"/>
      <c r="I6" s="12">
        <v>1</v>
      </c>
      <c r="J6" s="25">
        <v>5198</v>
      </c>
      <c r="K6" s="12">
        <v>555</v>
      </c>
      <c r="L6" s="25">
        <v>1110039</v>
      </c>
      <c r="M6" s="2"/>
      <c r="N6" s="2"/>
      <c r="O6" s="2"/>
      <c r="P6" s="2"/>
      <c r="Q6" s="2"/>
      <c r="R6" s="15"/>
      <c r="S6" s="2"/>
      <c r="T6" s="2"/>
      <c r="U6" s="2"/>
      <c r="V6" s="2"/>
      <c r="W6" s="2"/>
      <c r="X6" s="8"/>
      <c r="Y6" s="8"/>
      <c r="Z6" s="2"/>
    </row>
    <row r="7" spans="1:26" ht="14.25" customHeight="1" x14ac:dyDescent="0.3">
      <c r="A7" s="5">
        <v>2</v>
      </c>
      <c r="B7" s="6" t="s">
        <v>24</v>
      </c>
      <c r="C7" s="5">
        <v>48</v>
      </c>
      <c r="D7" s="28">
        <v>44579</v>
      </c>
      <c r="E7" s="16"/>
      <c r="F7" s="5">
        <v>166</v>
      </c>
      <c r="G7" s="28">
        <v>117972</v>
      </c>
      <c r="H7" s="16"/>
      <c r="I7" s="5">
        <v>5</v>
      </c>
      <c r="J7" s="28">
        <v>18193</v>
      </c>
      <c r="K7" s="5">
        <v>297</v>
      </c>
      <c r="L7" s="28">
        <v>609994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8"/>
      <c r="Y7" s="8"/>
      <c r="Z7" s="2"/>
    </row>
    <row r="8" spans="1:26" ht="14.25" customHeight="1" x14ac:dyDescent="0.3">
      <c r="A8" s="12">
        <v>3</v>
      </c>
      <c r="B8" s="13" t="s">
        <v>25</v>
      </c>
      <c r="C8" s="12">
        <v>46</v>
      </c>
      <c r="D8" s="25">
        <v>48035</v>
      </c>
      <c r="E8" s="14"/>
      <c r="F8" s="12">
        <v>131</v>
      </c>
      <c r="G8" s="25">
        <v>113083</v>
      </c>
      <c r="H8" s="14"/>
      <c r="I8" s="12">
        <v>8</v>
      </c>
      <c r="J8" s="25">
        <v>38984</v>
      </c>
      <c r="K8" s="12">
        <v>226</v>
      </c>
      <c r="L8" s="25">
        <v>554349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8"/>
      <c r="Y8" s="8"/>
      <c r="Z8" s="2"/>
    </row>
    <row r="9" spans="1:26" ht="14.25" customHeight="1" x14ac:dyDescent="0.3">
      <c r="A9" s="5">
        <v>4</v>
      </c>
      <c r="B9" s="6" t="s">
        <v>26</v>
      </c>
      <c r="C9" s="5">
        <v>70</v>
      </c>
      <c r="D9" s="28">
        <v>60841</v>
      </c>
      <c r="E9" s="16"/>
      <c r="F9" s="5">
        <v>179</v>
      </c>
      <c r="G9" s="28">
        <v>170830</v>
      </c>
      <c r="H9" s="16"/>
      <c r="I9" s="5">
        <v>2</v>
      </c>
      <c r="J9" s="28">
        <v>8212</v>
      </c>
      <c r="K9" s="5">
        <v>333</v>
      </c>
      <c r="L9" s="28">
        <v>1032111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8"/>
      <c r="Y9" s="8"/>
      <c r="Z9" s="2"/>
    </row>
    <row r="10" spans="1:26" ht="14.25" customHeight="1" x14ac:dyDescent="0.3">
      <c r="A10" s="12">
        <v>5</v>
      </c>
      <c r="B10" s="13" t="s">
        <v>27</v>
      </c>
      <c r="C10" s="12">
        <v>169</v>
      </c>
      <c r="D10" s="25">
        <v>149786</v>
      </c>
      <c r="E10" s="14"/>
      <c r="F10" s="12">
        <v>563</v>
      </c>
      <c r="G10" s="25">
        <v>430085</v>
      </c>
      <c r="H10" s="14"/>
      <c r="I10" s="12">
        <v>13</v>
      </c>
      <c r="J10" s="25">
        <v>55879</v>
      </c>
      <c r="K10" s="12">
        <v>836</v>
      </c>
      <c r="L10" s="25">
        <v>1701094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8"/>
      <c r="Y10" s="8"/>
      <c r="Z10" s="2"/>
    </row>
    <row r="11" spans="1:26" ht="14.25" customHeight="1" x14ac:dyDescent="0.3">
      <c r="A11" s="5">
        <v>6</v>
      </c>
      <c r="B11" s="6" t="s">
        <v>28</v>
      </c>
      <c r="C11" s="5">
        <v>53</v>
      </c>
      <c r="D11" s="28">
        <v>50346</v>
      </c>
      <c r="E11" s="16"/>
      <c r="F11" s="5">
        <v>159</v>
      </c>
      <c r="G11" s="28">
        <v>144658</v>
      </c>
      <c r="H11" s="16"/>
      <c r="I11" s="5">
        <v>10</v>
      </c>
      <c r="J11" s="28">
        <v>49360</v>
      </c>
      <c r="K11" s="5">
        <v>290</v>
      </c>
      <c r="L11" s="28">
        <v>663680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8"/>
      <c r="Y11" s="8"/>
      <c r="Z11" s="2"/>
    </row>
    <row r="12" spans="1:26" ht="14.25" customHeight="1" x14ac:dyDescent="0.3">
      <c r="A12" s="12">
        <v>7</v>
      </c>
      <c r="B12" s="13" t="s">
        <v>29</v>
      </c>
      <c r="C12" s="12">
        <v>174</v>
      </c>
      <c r="D12" s="25">
        <v>169296</v>
      </c>
      <c r="E12" s="14"/>
      <c r="F12" s="12">
        <v>568</v>
      </c>
      <c r="G12" s="25">
        <v>534366</v>
      </c>
      <c r="H12" s="14"/>
      <c r="I12" s="12">
        <v>28</v>
      </c>
      <c r="J12" s="25">
        <v>107124</v>
      </c>
      <c r="K12" s="12">
        <v>756</v>
      </c>
      <c r="L12" s="25">
        <v>1540534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8"/>
      <c r="Y12" s="8"/>
      <c r="Z12" s="2"/>
    </row>
    <row r="13" spans="1:26" ht="14.25" customHeight="1" x14ac:dyDescent="0.3">
      <c r="A13" s="5">
        <v>9</v>
      </c>
      <c r="B13" s="6" t="s">
        <v>30</v>
      </c>
      <c r="C13" s="5">
        <v>134</v>
      </c>
      <c r="D13" s="28">
        <v>111515</v>
      </c>
      <c r="E13" s="16"/>
      <c r="F13" s="5">
        <v>545</v>
      </c>
      <c r="G13" s="28">
        <v>341791</v>
      </c>
      <c r="H13" s="16"/>
      <c r="I13" s="5">
        <v>11</v>
      </c>
      <c r="J13" s="28">
        <v>41169</v>
      </c>
      <c r="K13" s="5">
        <v>858</v>
      </c>
      <c r="L13" s="28">
        <v>937986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8"/>
      <c r="Y13" s="8"/>
      <c r="Z13" s="2"/>
    </row>
    <row r="14" spans="1:26" ht="14.25" customHeight="1" x14ac:dyDescent="0.3">
      <c r="A14" s="12">
        <v>10</v>
      </c>
      <c r="B14" s="13" t="s">
        <v>31</v>
      </c>
      <c r="C14" s="12">
        <v>334</v>
      </c>
      <c r="D14" s="25">
        <v>292782</v>
      </c>
      <c r="E14" s="14"/>
      <c r="F14" s="12">
        <v>969</v>
      </c>
      <c r="G14" s="25">
        <v>773775</v>
      </c>
      <c r="H14" s="14"/>
      <c r="I14" s="12">
        <v>46</v>
      </c>
      <c r="J14" s="25">
        <v>184236</v>
      </c>
      <c r="K14" s="12">
        <v>1685</v>
      </c>
      <c r="L14" s="25">
        <v>3057026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8"/>
      <c r="Y14" s="8"/>
      <c r="Z14" s="2"/>
    </row>
    <row r="15" spans="1:26" ht="14.25" customHeight="1" x14ac:dyDescent="0.3">
      <c r="A15" s="5">
        <v>11</v>
      </c>
      <c r="B15" s="6" t="s">
        <v>32</v>
      </c>
      <c r="C15" s="5">
        <v>470</v>
      </c>
      <c r="D15" s="28">
        <v>399026</v>
      </c>
      <c r="E15" s="16"/>
      <c r="F15" s="5">
        <v>1411</v>
      </c>
      <c r="G15" s="28">
        <v>1070665</v>
      </c>
      <c r="H15" s="16"/>
      <c r="I15" s="5">
        <v>47</v>
      </c>
      <c r="J15" s="28">
        <v>187515</v>
      </c>
      <c r="K15" s="5">
        <v>2293</v>
      </c>
      <c r="L15" s="28">
        <v>3344424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8"/>
      <c r="Y15" s="8"/>
      <c r="Z15" s="2"/>
    </row>
    <row r="16" spans="1:26" ht="14.25" customHeight="1" x14ac:dyDescent="0.3">
      <c r="A16" s="12">
        <v>12</v>
      </c>
      <c r="B16" s="13" t="s">
        <v>33</v>
      </c>
      <c r="C16" s="12">
        <v>120</v>
      </c>
      <c r="D16" s="25">
        <v>105421</v>
      </c>
      <c r="E16" s="17"/>
      <c r="F16" s="12">
        <v>459</v>
      </c>
      <c r="G16" s="25">
        <v>333294</v>
      </c>
      <c r="H16" s="14"/>
      <c r="I16" s="12">
        <v>16</v>
      </c>
      <c r="J16" s="25">
        <v>60475</v>
      </c>
      <c r="K16" s="12">
        <v>659</v>
      </c>
      <c r="L16" s="25">
        <v>1038132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8"/>
      <c r="Y16" s="8"/>
      <c r="Z16" s="2"/>
    </row>
    <row r="17" spans="1:26" ht="14.25" customHeight="1" x14ac:dyDescent="0.3">
      <c r="A17" s="5">
        <v>13</v>
      </c>
      <c r="B17" s="6" t="s">
        <v>34</v>
      </c>
      <c r="C17" s="5">
        <v>81</v>
      </c>
      <c r="D17" s="28">
        <v>70183</v>
      </c>
      <c r="E17" s="16"/>
      <c r="F17" s="5">
        <v>217</v>
      </c>
      <c r="G17" s="28">
        <v>161690</v>
      </c>
      <c r="H17" s="16"/>
      <c r="I17" s="5">
        <v>7</v>
      </c>
      <c r="J17" s="28">
        <v>31646</v>
      </c>
      <c r="K17" s="5">
        <v>365</v>
      </c>
      <c r="L17" s="28">
        <v>658994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8"/>
      <c r="Y17" s="8"/>
      <c r="Z17" s="2"/>
    </row>
    <row r="18" spans="1:26" ht="14.25" customHeight="1" x14ac:dyDescent="0.3">
      <c r="A18" s="12">
        <v>14</v>
      </c>
      <c r="B18" s="13" t="s">
        <v>35</v>
      </c>
      <c r="C18" s="12">
        <v>37</v>
      </c>
      <c r="D18" s="25">
        <v>36800</v>
      </c>
      <c r="E18" s="14"/>
      <c r="F18" s="12">
        <v>110</v>
      </c>
      <c r="G18" s="25">
        <v>103352</v>
      </c>
      <c r="H18" s="14"/>
      <c r="I18" s="12">
        <v>40</v>
      </c>
      <c r="J18" s="25">
        <v>173925</v>
      </c>
      <c r="K18" s="12">
        <v>198</v>
      </c>
      <c r="L18" s="25">
        <v>361962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8"/>
      <c r="Y18" s="8"/>
      <c r="Z18" s="2"/>
    </row>
    <row r="19" spans="1:26" ht="14.25" customHeight="1" x14ac:dyDescent="0.3">
      <c r="A19" s="5">
        <v>15</v>
      </c>
      <c r="B19" s="6" t="s">
        <v>36</v>
      </c>
      <c r="C19" s="5">
        <v>77</v>
      </c>
      <c r="D19" s="28">
        <v>66377</v>
      </c>
      <c r="E19" s="16"/>
      <c r="F19" s="5">
        <v>300</v>
      </c>
      <c r="G19" s="28">
        <v>280612</v>
      </c>
      <c r="H19" s="16"/>
      <c r="I19" s="5">
        <v>29</v>
      </c>
      <c r="J19" s="28">
        <v>122011</v>
      </c>
      <c r="K19" s="5">
        <v>467</v>
      </c>
      <c r="L19" s="28">
        <v>1041583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8"/>
      <c r="Y19" s="18"/>
      <c r="Z19" s="2"/>
    </row>
    <row r="20" spans="1:26" ht="14.25" customHeight="1" x14ac:dyDescent="0.3">
      <c r="A20" s="12">
        <v>16</v>
      </c>
      <c r="B20" s="13" t="s">
        <v>37</v>
      </c>
      <c r="C20" s="12">
        <v>57</v>
      </c>
      <c r="D20" s="25">
        <v>54055</v>
      </c>
      <c r="E20" s="14"/>
      <c r="F20" s="12">
        <v>189</v>
      </c>
      <c r="G20" s="25">
        <v>144258</v>
      </c>
      <c r="H20" s="14"/>
      <c r="I20" s="12">
        <v>28</v>
      </c>
      <c r="J20" s="25">
        <v>127254</v>
      </c>
      <c r="K20" s="12">
        <v>350</v>
      </c>
      <c r="L20" s="25">
        <v>640198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9"/>
      <c r="Y20" s="19"/>
      <c r="Z20" s="2"/>
    </row>
    <row r="21" spans="1:26" ht="14.25" customHeight="1" x14ac:dyDescent="0.3">
      <c r="A21" s="20"/>
      <c r="B21" s="21" t="s">
        <v>12</v>
      </c>
      <c r="C21" s="22">
        <f t="shared" ref="C21:L21" si="0">SUM(C6:C20)</f>
        <v>1978</v>
      </c>
      <c r="D21" s="22">
        <f t="shared" si="0"/>
        <v>1752136</v>
      </c>
      <c r="E21" s="22">
        <f t="shared" si="0"/>
        <v>0</v>
      </c>
      <c r="F21" s="22">
        <f t="shared" si="0"/>
        <v>6254</v>
      </c>
      <c r="G21" s="22">
        <f t="shared" si="0"/>
        <v>4974470</v>
      </c>
      <c r="H21" s="22">
        <f t="shared" si="0"/>
        <v>0</v>
      </c>
      <c r="I21" s="22">
        <f t="shared" si="0"/>
        <v>291</v>
      </c>
      <c r="J21" s="22">
        <f t="shared" si="0"/>
        <v>1211181</v>
      </c>
      <c r="K21" s="64">
        <f t="shared" si="0"/>
        <v>10168</v>
      </c>
      <c r="L21" s="65">
        <f t="shared" si="0"/>
        <v>18292106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0"/>
      <c r="B22" s="21"/>
      <c r="C22" s="22"/>
      <c r="D22" s="22"/>
      <c r="E22" s="22"/>
      <c r="F22" s="22"/>
      <c r="G22" s="22"/>
      <c r="H22" s="22"/>
      <c r="I22" s="22"/>
      <c r="J22" s="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1" t="s">
        <v>38</v>
      </c>
      <c r="B23" s="21"/>
      <c r="C23" s="22"/>
      <c r="D23" s="22"/>
      <c r="E23" s="22"/>
      <c r="F23" s="22"/>
      <c r="G23" s="22"/>
      <c r="H23" s="22"/>
      <c r="I23" s="22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20"/>
      <c r="B24" s="21"/>
      <c r="C24" s="22"/>
      <c r="D24" s="22"/>
      <c r="E24" s="22"/>
      <c r="F24" s="22"/>
      <c r="G24" s="22"/>
      <c r="H24" s="22"/>
      <c r="I24" s="22"/>
      <c r="J24" s="2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63" customFormat="1" ht="14.25" customHeight="1" x14ac:dyDescent="0.3">
      <c r="A25" s="20"/>
      <c r="B25" s="21"/>
      <c r="C25" s="22"/>
      <c r="D25" s="22"/>
      <c r="E25" s="22"/>
      <c r="F25" s="22"/>
      <c r="G25" s="22"/>
      <c r="H25" s="22"/>
      <c r="I25" s="22"/>
      <c r="J25" s="2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63" customFormat="1" ht="14.25" customHeight="1" x14ac:dyDescent="0.3">
      <c r="A26" s="20"/>
      <c r="B26" s="21"/>
      <c r="C26" s="22"/>
      <c r="D26" s="22"/>
      <c r="E26" s="22"/>
      <c r="F26" s="22"/>
      <c r="G26" s="22"/>
      <c r="H26" s="22"/>
      <c r="I26" s="22"/>
      <c r="J26" s="2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63" customFormat="1" ht="14.25" customHeight="1" x14ac:dyDescent="0.3">
      <c r="A27" s="20"/>
      <c r="B27" s="21"/>
      <c r="C27" s="22"/>
      <c r="D27" s="22"/>
      <c r="E27" s="22"/>
      <c r="F27" s="22"/>
      <c r="G27" s="22"/>
      <c r="H27" s="22"/>
      <c r="I27" s="22"/>
      <c r="J27" s="2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63" customFormat="1" ht="14.25" customHeight="1" x14ac:dyDescent="0.3">
      <c r="A28" s="20"/>
      <c r="B28" s="21"/>
      <c r="C28" s="22"/>
      <c r="D28" s="22"/>
      <c r="E28" s="22"/>
      <c r="F28" s="22"/>
      <c r="G28" s="22"/>
      <c r="H28" s="22"/>
      <c r="I28" s="22"/>
      <c r="J28" s="2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63" customFormat="1" ht="14.25" customHeight="1" x14ac:dyDescent="0.3">
      <c r="A29" s="20"/>
      <c r="B29" s="21"/>
      <c r="C29" s="22"/>
      <c r="D29" s="22"/>
      <c r="E29" s="22"/>
      <c r="F29" s="22"/>
      <c r="G29" s="22"/>
      <c r="H29" s="22"/>
      <c r="I29" s="22"/>
      <c r="J29" s="2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63" customFormat="1" ht="14.25" customHeight="1" x14ac:dyDescent="0.3">
      <c r="A30" s="20"/>
      <c r="B30" s="21"/>
      <c r="C30" s="22"/>
      <c r="D30" s="22"/>
      <c r="E30" s="22"/>
      <c r="F30" s="22"/>
      <c r="G30" s="22"/>
      <c r="H30" s="22"/>
      <c r="I30" s="22"/>
      <c r="J30" s="2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63" customFormat="1" ht="14.25" customHeight="1" x14ac:dyDescent="0.3">
      <c r="A31" s="20"/>
      <c r="B31" s="21"/>
      <c r="C31" s="22"/>
      <c r="D31" s="22"/>
      <c r="E31" s="22"/>
      <c r="F31" s="22"/>
      <c r="G31" s="22"/>
      <c r="H31" s="22"/>
      <c r="I31" s="22"/>
      <c r="J31" s="2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63" customFormat="1" ht="14.25" customHeight="1" x14ac:dyDescent="0.3">
      <c r="A32" s="20"/>
      <c r="B32" s="21"/>
      <c r="C32" s="22"/>
      <c r="D32" s="22"/>
      <c r="E32" s="22"/>
      <c r="F32" s="22"/>
      <c r="G32" s="22"/>
      <c r="H32" s="22"/>
      <c r="I32" s="22"/>
      <c r="J32" s="2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63" customFormat="1" ht="14.25" customHeight="1" x14ac:dyDescent="0.3">
      <c r="A33" s="20"/>
      <c r="B33" s="21"/>
      <c r="C33" s="22"/>
      <c r="D33" s="22"/>
      <c r="E33" s="22"/>
      <c r="F33" s="22"/>
      <c r="G33" s="22"/>
      <c r="H33" s="22"/>
      <c r="I33" s="22"/>
      <c r="J33" s="2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s="63" customFormat="1" ht="14.25" customHeight="1" x14ac:dyDescent="0.3">
      <c r="A34" s="20"/>
      <c r="B34" s="21"/>
      <c r="C34" s="22"/>
      <c r="D34" s="22"/>
      <c r="E34" s="22"/>
      <c r="F34" s="22"/>
      <c r="G34" s="22"/>
      <c r="H34" s="22"/>
      <c r="I34" s="22"/>
      <c r="J34" s="2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63" customFormat="1" ht="14.25" customHeight="1" x14ac:dyDescent="0.3">
      <c r="A35" s="20"/>
      <c r="B35" s="21"/>
      <c r="C35" s="22"/>
      <c r="D35" s="22"/>
      <c r="E35" s="22"/>
      <c r="F35" s="22"/>
      <c r="G35" s="22"/>
      <c r="H35" s="22"/>
      <c r="I35" s="22"/>
      <c r="J35" s="2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0"/>
      <c r="B36" s="21"/>
      <c r="C36" s="22"/>
      <c r="D36" s="22"/>
      <c r="E36" s="22"/>
      <c r="F36" s="22"/>
      <c r="G36" s="22"/>
      <c r="H36" s="22"/>
      <c r="I36" s="22"/>
      <c r="J36" s="2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90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6"/>
      <c r="B38" s="6"/>
      <c r="C38" s="86" t="s">
        <v>40</v>
      </c>
      <c r="D38" s="87"/>
      <c r="E38" s="7"/>
      <c r="F38" s="86" t="s">
        <v>41</v>
      </c>
      <c r="G38" s="87"/>
      <c r="H38" s="23"/>
      <c r="I38" s="86" t="s">
        <v>42</v>
      </c>
      <c r="J38" s="8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6"/>
      <c r="B39" s="6"/>
      <c r="C39" s="88"/>
      <c r="D39" s="88"/>
      <c r="E39" s="7"/>
      <c r="F39" s="88"/>
      <c r="G39" s="88"/>
      <c r="H39" s="23"/>
      <c r="I39" s="88"/>
      <c r="J39" s="8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customHeight="1" x14ac:dyDescent="0.2">
      <c r="A40" s="9" t="s">
        <v>19</v>
      </c>
      <c r="B40" s="9" t="s">
        <v>20</v>
      </c>
      <c r="C40" s="9" t="s">
        <v>21</v>
      </c>
      <c r="D40" s="9" t="s">
        <v>22</v>
      </c>
      <c r="E40" s="9"/>
      <c r="F40" s="10" t="s">
        <v>21</v>
      </c>
      <c r="G40" s="9" t="s">
        <v>22</v>
      </c>
      <c r="H40" s="24"/>
      <c r="I40" s="9" t="s">
        <v>21</v>
      </c>
      <c r="J40" s="9" t="s">
        <v>22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2"/>
    </row>
    <row r="41" spans="1:26" ht="14.25" customHeight="1" x14ac:dyDescent="0.3">
      <c r="A41" s="12">
        <v>1</v>
      </c>
      <c r="B41" s="13" t="s">
        <v>23</v>
      </c>
      <c r="C41" s="17">
        <v>5</v>
      </c>
      <c r="D41" s="25">
        <v>22620</v>
      </c>
      <c r="E41" s="17"/>
      <c r="F41" s="26">
        <v>0</v>
      </c>
      <c r="G41" s="25">
        <v>0</v>
      </c>
      <c r="H41" s="23"/>
      <c r="I41" s="17">
        <f t="shared" ref="I41:I55" si="1">SUM(C6+F6+I6+K6+C41+F41)</f>
        <v>957</v>
      </c>
      <c r="J41" s="25">
        <f t="shared" ref="J41:J55" si="2">SUM(D6+G6+J6+L6+D41+G41)</f>
        <v>1484990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5">
        <v>2</v>
      </c>
      <c r="B42" s="6" t="s">
        <v>24</v>
      </c>
      <c r="C42" s="27">
        <v>3</v>
      </c>
      <c r="D42" s="28">
        <v>14979</v>
      </c>
      <c r="E42" s="27"/>
      <c r="F42" s="29">
        <v>9</v>
      </c>
      <c r="G42" s="28">
        <v>31250</v>
      </c>
      <c r="H42" s="23"/>
      <c r="I42" s="66">
        <f t="shared" si="1"/>
        <v>528</v>
      </c>
      <c r="J42" s="67">
        <f t="shared" si="2"/>
        <v>836967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12">
        <v>3</v>
      </c>
      <c r="B43" s="13" t="s">
        <v>25</v>
      </c>
      <c r="C43" s="17">
        <v>10</v>
      </c>
      <c r="D43" s="25">
        <v>43981</v>
      </c>
      <c r="E43" s="17"/>
      <c r="F43" s="26">
        <v>1</v>
      </c>
      <c r="G43" s="25">
        <v>1250</v>
      </c>
      <c r="H43" s="23"/>
      <c r="I43" s="17">
        <f t="shared" si="1"/>
        <v>422</v>
      </c>
      <c r="J43" s="25">
        <f t="shared" si="2"/>
        <v>799682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5">
        <v>4</v>
      </c>
      <c r="B44" s="6" t="s">
        <v>26</v>
      </c>
      <c r="C44" s="27">
        <v>13</v>
      </c>
      <c r="D44" s="28">
        <v>70986</v>
      </c>
      <c r="E44" s="27"/>
      <c r="F44" s="29">
        <v>4</v>
      </c>
      <c r="G44" s="28">
        <v>14375</v>
      </c>
      <c r="H44" s="23"/>
      <c r="I44" s="66">
        <f t="shared" si="1"/>
        <v>601</v>
      </c>
      <c r="J44" s="67">
        <f t="shared" si="2"/>
        <v>1357355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12">
        <v>5</v>
      </c>
      <c r="B45" s="13" t="s">
        <v>27</v>
      </c>
      <c r="C45" s="17">
        <v>15</v>
      </c>
      <c r="D45" s="25">
        <v>62143</v>
      </c>
      <c r="E45" s="17"/>
      <c r="F45" s="26">
        <v>3</v>
      </c>
      <c r="G45" s="25">
        <v>13750</v>
      </c>
      <c r="H45" s="23"/>
      <c r="I45" s="17">
        <f t="shared" si="1"/>
        <v>1599</v>
      </c>
      <c r="J45" s="25">
        <f t="shared" si="2"/>
        <v>2412737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5">
        <v>6</v>
      </c>
      <c r="B46" s="6" t="s">
        <v>28</v>
      </c>
      <c r="C46" s="27">
        <v>11</v>
      </c>
      <c r="D46" s="28">
        <v>48165</v>
      </c>
      <c r="E46" s="27"/>
      <c r="F46" s="29">
        <v>2</v>
      </c>
      <c r="G46" s="28">
        <v>7500</v>
      </c>
      <c r="H46" s="23"/>
      <c r="I46" s="66">
        <f t="shared" si="1"/>
        <v>525</v>
      </c>
      <c r="J46" s="67">
        <f t="shared" si="2"/>
        <v>963709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12">
        <v>7</v>
      </c>
      <c r="B47" s="13" t="s">
        <v>29</v>
      </c>
      <c r="C47" s="17">
        <v>19</v>
      </c>
      <c r="D47" s="25">
        <v>82912</v>
      </c>
      <c r="E47" s="17"/>
      <c r="F47" s="26">
        <v>7</v>
      </c>
      <c r="G47" s="25">
        <v>22500</v>
      </c>
      <c r="H47" s="23"/>
      <c r="I47" s="17">
        <f t="shared" si="1"/>
        <v>1552</v>
      </c>
      <c r="J47" s="25">
        <f t="shared" si="2"/>
        <v>2456732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5">
        <v>9</v>
      </c>
      <c r="B48" s="6" t="s">
        <v>30</v>
      </c>
      <c r="C48" s="27">
        <v>20</v>
      </c>
      <c r="D48" s="28">
        <v>68029</v>
      </c>
      <c r="E48" s="27"/>
      <c r="F48" s="29">
        <v>7</v>
      </c>
      <c r="G48" s="28">
        <v>24375</v>
      </c>
      <c r="H48" s="23"/>
      <c r="I48" s="66">
        <f t="shared" si="1"/>
        <v>1575</v>
      </c>
      <c r="J48" s="67">
        <f t="shared" si="2"/>
        <v>1524865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12">
        <v>10</v>
      </c>
      <c r="B49" s="13" t="s">
        <v>31</v>
      </c>
      <c r="C49" s="17">
        <v>51</v>
      </c>
      <c r="D49" s="25">
        <v>204940</v>
      </c>
      <c r="E49" s="17"/>
      <c r="F49" s="26">
        <v>12</v>
      </c>
      <c r="G49" s="25">
        <v>33750</v>
      </c>
      <c r="H49" s="23"/>
      <c r="I49" s="17">
        <f t="shared" si="1"/>
        <v>3097</v>
      </c>
      <c r="J49" s="25">
        <f t="shared" si="2"/>
        <v>4546509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5">
        <v>11</v>
      </c>
      <c r="B50" s="6" t="s">
        <v>32</v>
      </c>
      <c r="C50" s="27">
        <v>85</v>
      </c>
      <c r="D50" s="28">
        <v>278795</v>
      </c>
      <c r="E50" s="27"/>
      <c r="F50" s="29">
        <v>21</v>
      </c>
      <c r="G50" s="28">
        <v>55403</v>
      </c>
      <c r="H50" s="23"/>
      <c r="I50" s="66">
        <f t="shared" si="1"/>
        <v>4327</v>
      </c>
      <c r="J50" s="67">
        <f t="shared" si="2"/>
        <v>5335828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12">
        <v>12</v>
      </c>
      <c r="B51" s="13" t="s">
        <v>33</v>
      </c>
      <c r="C51" s="30">
        <v>27</v>
      </c>
      <c r="D51" s="25">
        <v>93780</v>
      </c>
      <c r="E51" s="13"/>
      <c r="F51" s="26">
        <v>2</v>
      </c>
      <c r="G51" s="25">
        <v>7500</v>
      </c>
      <c r="H51" s="23"/>
      <c r="I51" s="17">
        <f t="shared" si="1"/>
        <v>1283</v>
      </c>
      <c r="J51" s="25">
        <f t="shared" si="2"/>
        <v>1638602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5">
        <v>13</v>
      </c>
      <c r="B52" s="6" t="s">
        <v>34</v>
      </c>
      <c r="C52" s="27">
        <v>10</v>
      </c>
      <c r="D52" s="28">
        <v>34799</v>
      </c>
      <c r="E52" s="27"/>
      <c r="F52" s="29">
        <v>6</v>
      </c>
      <c r="G52" s="28">
        <v>18531</v>
      </c>
      <c r="H52" s="23"/>
      <c r="I52" s="66">
        <f t="shared" si="1"/>
        <v>686</v>
      </c>
      <c r="J52" s="67">
        <f t="shared" si="2"/>
        <v>975843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12">
        <v>14</v>
      </c>
      <c r="B53" s="13" t="s">
        <v>35</v>
      </c>
      <c r="C53" s="17">
        <v>2</v>
      </c>
      <c r="D53" s="25">
        <v>10356</v>
      </c>
      <c r="E53" s="17"/>
      <c r="F53" s="26">
        <v>5</v>
      </c>
      <c r="G53" s="31">
        <v>11986</v>
      </c>
      <c r="H53" s="23"/>
      <c r="I53" s="17">
        <f t="shared" si="1"/>
        <v>392</v>
      </c>
      <c r="J53" s="25">
        <f t="shared" si="2"/>
        <v>698381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5">
        <v>15</v>
      </c>
      <c r="B54" s="6" t="s">
        <v>36</v>
      </c>
      <c r="C54" s="27">
        <v>15</v>
      </c>
      <c r="D54" s="28">
        <v>59965</v>
      </c>
      <c r="E54" s="27"/>
      <c r="F54" s="29">
        <v>2</v>
      </c>
      <c r="G54" s="28">
        <v>10000</v>
      </c>
      <c r="H54" s="23"/>
      <c r="I54" s="66">
        <f t="shared" si="1"/>
        <v>890</v>
      </c>
      <c r="J54" s="67">
        <f t="shared" si="2"/>
        <v>1580548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12">
        <v>16</v>
      </c>
      <c r="B55" s="13" t="s">
        <v>37</v>
      </c>
      <c r="C55" s="17">
        <v>7</v>
      </c>
      <c r="D55" s="25">
        <v>36968</v>
      </c>
      <c r="E55" s="17"/>
      <c r="F55" s="26">
        <v>1</v>
      </c>
      <c r="G55" s="31">
        <v>2500</v>
      </c>
      <c r="H55" s="23"/>
      <c r="I55" s="17">
        <f t="shared" si="1"/>
        <v>632</v>
      </c>
      <c r="J55" s="25">
        <f t="shared" si="2"/>
        <v>1005233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0"/>
      <c r="B56" s="21" t="s">
        <v>12</v>
      </c>
      <c r="C56" s="22">
        <v>293</v>
      </c>
      <c r="D56" s="32">
        <v>1133418</v>
      </c>
      <c r="E56" s="33"/>
      <c r="F56" s="22">
        <v>82</v>
      </c>
      <c r="G56" s="32">
        <v>254670</v>
      </c>
      <c r="H56" s="33"/>
      <c r="I56" s="22">
        <v>16791</v>
      </c>
      <c r="J56" s="32">
        <v>28373151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89" t="s">
        <v>13</v>
      </c>
      <c r="B57" s="87"/>
      <c r="C57" s="2"/>
      <c r="D57" s="2"/>
      <c r="E57" s="2"/>
      <c r="F57" s="4"/>
      <c r="G57" s="2"/>
      <c r="H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4"/>
      <c r="G58" s="2"/>
      <c r="H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4"/>
      <c r="G59" s="2"/>
      <c r="H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4"/>
      <c r="G60" s="2"/>
      <c r="H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4"/>
      <c r="G61" s="2"/>
      <c r="H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4"/>
      <c r="G62" s="2"/>
      <c r="H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4"/>
      <c r="G63" s="2"/>
      <c r="H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4"/>
      <c r="G64" s="2"/>
      <c r="H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4"/>
      <c r="G65" s="2"/>
      <c r="H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4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4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4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4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4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4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4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4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4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4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4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4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4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4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4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4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4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4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4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4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4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4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4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4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4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4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4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4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4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4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4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4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4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4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4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4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4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4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4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4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4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4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4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4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4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4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4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4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4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4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4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4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4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4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4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4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4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4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4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4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4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4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4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4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4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4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4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4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4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4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4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4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4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4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4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4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4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4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4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4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4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4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4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4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4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4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4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4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4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4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4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4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4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4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4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4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4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4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4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4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4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4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4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4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4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4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4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4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4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4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4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4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4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4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4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4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4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4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4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4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4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4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4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4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4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4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4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4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4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4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4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4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4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4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4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4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4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4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4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4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4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4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4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4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4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4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4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4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4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4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4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4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4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4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4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4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4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4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4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4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4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4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4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4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4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4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4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4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4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4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4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4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4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4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4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4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4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4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4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4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4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4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4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4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4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4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4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4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4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4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4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4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4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4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4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4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4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4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4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4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4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4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4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4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4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4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4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4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4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4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4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4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4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4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4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4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4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4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4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4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4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4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4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4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4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4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4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4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4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4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4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4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4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4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4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4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4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4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4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4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4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4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4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4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4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4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4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4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4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4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4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4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4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4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4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4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4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4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4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4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4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4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4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4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4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4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4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4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4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4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4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4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4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4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4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4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4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4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4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4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4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4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4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4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4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4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4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4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4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4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4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4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4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4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4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4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4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4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4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4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4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4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4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4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4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4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4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4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4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4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4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4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4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4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4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4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4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4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4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4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4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4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4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4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4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4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4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4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4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4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4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4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4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4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4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4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4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4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4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4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4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4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4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4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4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4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4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4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4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4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4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4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4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4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4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4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4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4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4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4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4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4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4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4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4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4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4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4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4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4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4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4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4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4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4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4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4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4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4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4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4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4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4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4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4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4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4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4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4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4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4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4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4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4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4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4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4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4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4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4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4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4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4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4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4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4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4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4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4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4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4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4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4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4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4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4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4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4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4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4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4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4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4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4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4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4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4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4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4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4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4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4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4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4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4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4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4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4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4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4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4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4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4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4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4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4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4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4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4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4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4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4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4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4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4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4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4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4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4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4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4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4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4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4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4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4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4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4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4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4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4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4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4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4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4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4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4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4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4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4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4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4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4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4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4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4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4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4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4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4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4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4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4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4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4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4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4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4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4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4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4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4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4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4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4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4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4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4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4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4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4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4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4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4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4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4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4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4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4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4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4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4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4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4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4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4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4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4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4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4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4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4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4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4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4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4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4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4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4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4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4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4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4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4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4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4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4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4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4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4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4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4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4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4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4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4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4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4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4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4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4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4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4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4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4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4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4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4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4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4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4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4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4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4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4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4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4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4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4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4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4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4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4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4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4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4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4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4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4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4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4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4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4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4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4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4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4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4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4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4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4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4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4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4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4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4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4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4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4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4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4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4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4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4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4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4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4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4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4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4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4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4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4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4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4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4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4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4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4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4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4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4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4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4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4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4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4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4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4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4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4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4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4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4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4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4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4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4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4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4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4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4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4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4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4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4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4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4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4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4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4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4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4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4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4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4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4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4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4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4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4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4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4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4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4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4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4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4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4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4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4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4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4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4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4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4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4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4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4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4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4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4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4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4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4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4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4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4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4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4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4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4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4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4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4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4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4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4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4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4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4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4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4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4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4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4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4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4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4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4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4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4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4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4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4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4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4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4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4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4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4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4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4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4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4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4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4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4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4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4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4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4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4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4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4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4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4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4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4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4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4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4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4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4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4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4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4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4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4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4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4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4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4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4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4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4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4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4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4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4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4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4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4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4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4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4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4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4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4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4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4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4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4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4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4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4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4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4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4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4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4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4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4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4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4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4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4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4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4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4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4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4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4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4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4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4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4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4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4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4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4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4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4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4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4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4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4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4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4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4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4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4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4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4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4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4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4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4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4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4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4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4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4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4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4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4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4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4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4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4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4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4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4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4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4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4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4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4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4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4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4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4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4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4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4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4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4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4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4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4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4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4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4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4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4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4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4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4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4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4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4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4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4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4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4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4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4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4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4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4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4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4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4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4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4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4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4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4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4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4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4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4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4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4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4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4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4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4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4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4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4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4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4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4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4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4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4"/>
      <c r="G972" s="2"/>
      <c r="H972" s="2"/>
      <c r="I972" s="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4"/>
      <c r="G973" s="2"/>
      <c r="H973" s="2"/>
      <c r="I973" s="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4"/>
      <c r="G974" s="2"/>
      <c r="H974" s="2"/>
      <c r="I974" s="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4"/>
      <c r="G975" s="2"/>
      <c r="H975" s="2"/>
      <c r="I975" s="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4"/>
      <c r="G976" s="2"/>
      <c r="H976" s="2"/>
      <c r="I976" s="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4"/>
      <c r="G977" s="2"/>
      <c r="H977" s="2"/>
      <c r="I977" s="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4"/>
      <c r="G978" s="2"/>
      <c r="H978" s="2"/>
      <c r="I978" s="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4"/>
      <c r="G979" s="2"/>
      <c r="H979" s="2"/>
      <c r="I979" s="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4"/>
      <c r="G980" s="2"/>
      <c r="H980" s="2"/>
      <c r="I980" s="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4"/>
      <c r="G981" s="2"/>
      <c r="H981" s="2"/>
      <c r="I981" s="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4"/>
      <c r="G982" s="2"/>
      <c r="H982" s="2"/>
      <c r="I982" s="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4"/>
      <c r="G983" s="2"/>
      <c r="H983" s="2"/>
      <c r="I983" s="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4"/>
      <c r="G984" s="2"/>
      <c r="H984" s="2"/>
      <c r="I984" s="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4"/>
      <c r="G985" s="2"/>
      <c r="H985" s="2"/>
      <c r="I985" s="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4"/>
      <c r="G986" s="2"/>
      <c r="H986" s="2"/>
      <c r="I986" s="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4"/>
      <c r="G987" s="2"/>
      <c r="H987" s="2"/>
      <c r="I987" s="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4"/>
      <c r="G988" s="2"/>
      <c r="H988" s="2"/>
      <c r="I988" s="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10">
    <mergeCell ref="K3:L4"/>
    <mergeCell ref="C38:D39"/>
    <mergeCell ref="A57:B57"/>
    <mergeCell ref="A2:J2"/>
    <mergeCell ref="C3:D4"/>
    <mergeCell ref="F3:G4"/>
    <mergeCell ref="I3:J4"/>
    <mergeCell ref="A37:J37"/>
    <mergeCell ref="F38:G39"/>
    <mergeCell ref="I38:J39"/>
  </mergeCells>
  <hyperlinks>
    <hyperlink ref="A57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91"/>
  <sheetViews>
    <sheetView workbookViewId="0"/>
  </sheetViews>
  <sheetFormatPr defaultColWidth="12.625" defaultRowHeight="15" customHeight="1" x14ac:dyDescent="0.2"/>
  <cols>
    <col min="1" max="1" width="7.625" customWidth="1"/>
    <col min="2" max="2" width="53.75" customWidth="1"/>
    <col min="3" max="3" width="15.75" customWidth="1"/>
    <col min="4" max="4" width="15.875" customWidth="1"/>
    <col min="5" max="5" width="9.5" customWidth="1"/>
    <col min="6" max="26" width="7.625" customWidth="1"/>
  </cols>
  <sheetData>
    <row r="1" spans="1:4" ht="14.25" customHeight="1" x14ac:dyDescent="0.2"/>
    <row r="2" spans="1:4" ht="14.25" customHeight="1" x14ac:dyDescent="0.2">
      <c r="A2" s="90" t="s">
        <v>43</v>
      </c>
      <c r="B2" s="87"/>
      <c r="C2" s="87"/>
      <c r="D2" s="87"/>
    </row>
    <row r="3" spans="1:4" ht="18.75" customHeight="1" x14ac:dyDescent="0.3">
      <c r="A3" s="34"/>
      <c r="B3" s="6"/>
      <c r="C3" s="91" t="s">
        <v>44</v>
      </c>
      <c r="D3" s="88"/>
    </row>
    <row r="4" spans="1:4" ht="36" customHeight="1" x14ac:dyDescent="0.2">
      <c r="A4" s="35" t="s">
        <v>19</v>
      </c>
      <c r="B4" s="36" t="s">
        <v>45</v>
      </c>
      <c r="C4" s="37" t="s">
        <v>46</v>
      </c>
      <c r="D4" s="38" t="s">
        <v>47</v>
      </c>
    </row>
    <row r="5" spans="1:4" ht="14.25" customHeight="1" x14ac:dyDescent="0.3">
      <c r="A5" s="39" t="s">
        <v>48</v>
      </c>
      <c r="B5" s="13" t="s">
        <v>49</v>
      </c>
      <c r="C5" s="40">
        <v>1139</v>
      </c>
      <c r="D5" s="17">
        <v>4829297</v>
      </c>
    </row>
    <row r="6" spans="1:4" ht="14.25" customHeight="1" x14ac:dyDescent="0.3">
      <c r="A6" s="41" t="s">
        <v>50</v>
      </c>
      <c r="B6" s="6" t="s">
        <v>51</v>
      </c>
      <c r="C6" s="42">
        <v>661</v>
      </c>
      <c r="D6" s="27">
        <v>3319026.46</v>
      </c>
    </row>
    <row r="7" spans="1:4" ht="14.25" customHeight="1" x14ac:dyDescent="0.3">
      <c r="A7" s="39" t="s">
        <v>52</v>
      </c>
      <c r="B7" s="13" t="s">
        <v>53</v>
      </c>
      <c r="C7" s="40">
        <v>477</v>
      </c>
      <c r="D7" s="17">
        <v>2616801</v>
      </c>
    </row>
    <row r="8" spans="1:4" ht="14.25" customHeight="1" x14ac:dyDescent="0.3">
      <c r="A8" s="41" t="s">
        <v>54</v>
      </c>
      <c r="B8" s="6" t="s">
        <v>55</v>
      </c>
      <c r="C8" s="42">
        <v>433</v>
      </c>
      <c r="D8" s="27">
        <v>2005059</v>
      </c>
    </row>
    <row r="9" spans="1:4" ht="14.25" customHeight="1" x14ac:dyDescent="0.3">
      <c r="A9" s="39" t="s">
        <v>56</v>
      </c>
      <c r="B9" s="13" t="s">
        <v>57</v>
      </c>
      <c r="C9" s="40">
        <v>2254</v>
      </c>
      <c r="D9" s="17">
        <v>11189519.470000001</v>
      </c>
    </row>
    <row r="10" spans="1:4" ht="14.25" customHeight="1" x14ac:dyDescent="0.3">
      <c r="A10" s="41" t="s">
        <v>58</v>
      </c>
      <c r="B10" s="6" t="s">
        <v>59</v>
      </c>
      <c r="C10" s="42">
        <v>294</v>
      </c>
      <c r="D10" s="27">
        <v>1639041</v>
      </c>
    </row>
    <row r="11" spans="1:4" ht="14.25" customHeight="1" x14ac:dyDescent="0.3">
      <c r="A11" s="39" t="s">
        <v>58</v>
      </c>
      <c r="B11" s="13" t="s">
        <v>60</v>
      </c>
      <c r="C11" s="40">
        <v>484</v>
      </c>
      <c r="D11" s="17">
        <v>2520759</v>
      </c>
    </row>
    <row r="12" spans="1:4" ht="14.25" customHeight="1" x14ac:dyDescent="0.3">
      <c r="A12" s="41" t="s">
        <v>61</v>
      </c>
      <c r="B12" s="6" t="s">
        <v>62</v>
      </c>
      <c r="C12" s="42">
        <v>1531</v>
      </c>
      <c r="D12" s="27">
        <v>7215463.7699999996</v>
      </c>
    </row>
    <row r="13" spans="1:4" ht="14.25" customHeight="1" x14ac:dyDescent="0.3">
      <c r="A13" s="39" t="s">
        <v>63</v>
      </c>
      <c r="B13" s="13" t="s">
        <v>64</v>
      </c>
      <c r="C13" s="40">
        <v>2711</v>
      </c>
      <c r="D13" s="17">
        <v>11518849</v>
      </c>
    </row>
    <row r="14" spans="1:4" ht="14.25" customHeight="1" x14ac:dyDescent="0.3">
      <c r="A14" s="41" t="s">
        <v>65</v>
      </c>
      <c r="B14" s="6" t="s">
        <v>66</v>
      </c>
      <c r="C14" s="42">
        <v>4167</v>
      </c>
      <c r="D14" s="27">
        <v>18245451</v>
      </c>
    </row>
    <row r="15" spans="1:4" ht="14.25" customHeight="1" x14ac:dyDescent="0.3">
      <c r="A15" s="39" t="s">
        <v>67</v>
      </c>
      <c r="B15" s="13" t="s">
        <v>68</v>
      </c>
      <c r="C15" s="40">
        <v>5612</v>
      </c>
      <c r="D15" s="17">
        <v>23872990.780000001</v>
      </c>
    </row>
    <row r="16" spans="1:4" ht="14.25" customHeight="1" x14ac:dyDescent="0.3">
      <c r="A16" s="41" t="s">
        <v>69</v>
      </c>
      <c r="B16" s="6" t="s">
        <v>70</v>
      </c>
      <c r="C16" s="42">
        <v>1864</v>
      </c>
      <c r="D16" s="27">
        <v>8719086.7699999996</v>
      </c>
    </row>
    <row r="17" spans="1:4" ht="14.25" customHeight="1" x14ac:dyDescent="0.3">
      <c r="A17" s="39" t="s">
        <v>71</v>
      </c>
      <c r="B17" s="13" t="s">
        <v>72</v>
      </c>
      <c r="C17" s="40">
        <v>1734</v>
      </c>
      <c r="D17" s="17">
        <v>8399766.8800000008</v>
      </c>
    </row>
    <row r="18" spans="1:4" ht="14.25" customHeight="1" x14ac:dyDescent="0.3">
      <c r="A18" s="41" t="s">
        <v>73</v>
      </c>
      <c r="B18" s="6" t="s">
        <v>74</v>
      </c>
      <c r="C18" s="42">
        <v>491</v>
      </c>
      <c r="D18" s="27">
        <v>2491628</v>
      </c>
    </row>
    <row r="19" spans="1:4" ht="14.25" customHeight="1" x14ac:dyDescent="0.3">
      <c r="A19" s="39" t="s">
        <v>75</v>
      </c>
      <c r="B19" s="13" t="s">
        <v>76</v>
      </c>
      <c r="C19" s="40">
        <v>922</v>
      </c>
      <c r="D19" s="17">
        <v>4832275</v>
      </c>
    </row>
    <row r="20" spans="1:4" ht="14.25" customHeight="1" x14ac:dyDescent="0.3">
      <c r="A20" s="41" t="s">
        <v>77</v>
      </c>
      <c r="B20" s="6" t="s">
        <v>78</v>
      </c>
      <c r="C20" s="42">
        <v>1009</v>
      </c>
      <c r="D20" s="27">
        <v>4914154.9800000004</v>
      </c>
    </row>
    <row r="21" spans="1:4" ht="14.25" customHeight="1" x14ac:dyDescent="0.3">
      <c r="A21" s="6"/>
      <c r="B21" s="21" t="s">
        <v>12</v>
      </c>
      <c r="C21" s="43">
        <f t="shared" ref="C21:D21" si="0">SUM(C5:C20)</f>
        <v>25783</v>
      </c>
      <c r="D21" s="44">
        <f t="shared" si="0"/>
        <v>118329169.11</v>
      </c>
    </row>
    <row r="22" spans="1:4" ht="14.25" customHeight="1" x14ac:dyDescent="0.35">
      <c r="A22" s="92" t="s">
        <v>79</v>
      </c>
      <c r="B22" s="87"/>
      <c r="C22" s="45"/>
      <c r="D22" s="46"/>
    </row>
    <row r="23" spans="1:4" ht="29.25" customHeight="1" x14ac:dyDescent="0.3">
      <c r="A23" s="93" t="s">
        <v>80</v>
      </c>
      <c r="B23" s="87"/>
      <c r="C23" s="87"/>
      <c r="D23" s="23"/>
    </row>
    <row r="24" spans="1:4" ht="14.25" customHeight="1" x14ac:dyDescent="0.2"/>
    <row r="25" spans="1:4" ht="14.25" customHeight="1" x14ac:dyDescent="0.2"/>
    <row r="26" spans="1:4" ht="14.25" customHeight="1" x14ac:dyDescent="0.2"/>
    <row r="27" spans="1:4" ht="14.25" customHeight="1" x14ac:dyDescent="0.2"/>
    <row r="28" spans="1:4" ht="14.25" customHeight="1" x14ac:dyDescent="0.2"/>
    <row r="29" spans="1:4" ht="14.25" customHeight="1" x14ac:dyDescent="0.2"/>
    <row r="30" spans="1:4" ht="14.25" customHeight="1" x14ac:dyDescent="0.2"/>
    <row r="31" spans="1:4" ht="14.25" customHeight="1" x14ac:dyDescent="0.2"/>
    <row r="32" spans="1:4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A2:D2"/>
    <mergeCell ref="C3:D3"/>
    <mergeCell ref="A22:B22"/>
    <mergeCell ref="A23:C23"/>
  </mergeCells>
  <hyperlinks>
    <hyperlink ref="A22" r:id="rId1" xr:uid="{00000000-0004-0000-0200-000000000000}"/>
  </hyperlinks>
  <pageMargins left="0.7" right="0.7" top="0.75" bottom="0.75" header="0" footer="0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88"/>
  <sheetViews>
    <sheetView workbookViewId="0">
      <selection activeCell="G30" sqref="G30"/>
    </sheetView>
  </sheetViews>
  <sheetFormatPr defaultColWidth="12.625" defaultRowHeight="15" customHeight="1" x14ac:dyDescent="0.2"/>
  <cols>
    <col min="1" max="1" width="7.625" customWidth="1"/>
    <col min="2" max="2" width="14.875" customWidth="1"/>
    <col min="3" max="3" width="11" customWidth="1"/>
    <col min="4" max="4" width="16" customWidth="1"/>
    <col min="5" max="5" width="0.75" customWidth="1"/>
    <col min="6" max="6" width="11" customWidth="1"/>
    <col min="7" max="7" width="16" customWidth="1"/>
    <col min="8" max="8" width="0.75" customWidth="1"/>
    <col min="9" max="9" width="11" customWidth="1"/>
    <col min="10" max="10" width="16" customWidth="1"/>
    <col min="11" max="11" width="7.625" customWidth="1"/>
    <col min="12" max="12" width="10.375" customWidth="1"/>
    <col min="13" max="26" width="7.625" customWidth="1"/>
  </cols>
  <sheetData>
    <row r="1" spans="1:10" ht="14.25" customHeight="1" x14ac:dyDescent="0.2"/>
    <row r="2" spans="1:10" ht="14.25" customHeight="1" x14ac:dyDescent="0.2">
      <c r="A2" s="90" t="s">
        <v>81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4.25" customHeight="1" x14ac:dyDescent="0.3">
      <c r="A3" s="5"/>
      <c r="B3" s="6"/>
      <c r="C3" s="86" t="s">
        <v>82</v>
      </c>
      <c r="D3" s="87"/>
      <c r="E3" s="7"/>
      <c r="F3" s="86" t="s">
        <v>83</v>
      </c>
      <c r="G3" s="87"/>
      <c r="H3" s="7"/>
      <c r="I3" s="86" t="s">
        <v>84</v>
      </c>
      <c r="J3" s="87"/>
    </row>
    <row r="4" spans="1:10" ht="14.25" customHeight="1" x14ac:dyDescent="0.3">
      <c r="A4" s="5"/>
      <c r="B4" s="6"/>
      <c r="C4" s="88"/>
      <c r="D4" s="88"/>
      <c r="E4" s="7"/>
      <c r="F4" s="88"/>
      <c r="G4" s="88"/>
      <c r="H4" s="7"/>
      <c r="I4" s="88"/>
      <c r="J4" s="88"/>
    </row>
    <row r="5" spans="1:10" ht="30" customHeight="1" x14ac:dyDescent="0.2">
      <c r="A5" s="9" t="s">
        <v>19</v>
      </c>
      <c r="B5" s="9" t="s">
        <v>20</v>
      </c>
      <c r="C5" s="9" t="s">
        <v>21</v>
      </c>
      <c r="D5" s="9" t="s">
        <v>85</v>
      </c>
      <c r="E5" s="9"/>
      <c r="F5" s="9" t="s">
        <v>21</v>
      </c>
      <c r="G5" s="9" t="s">
        <v>85</v>
      </c>
      <c r="H5" s="9"/>
      <c r="I5" s="9" t="s">
        <v>21</v>
      </c>
      <c r="J5" s="9" t="s">
        <v>85</v>
      </c>
    </row>
    <row r="6" spans="1:10" ht="14.25" customHeight="1" x14ac:dyDescent="0.3">
      <c r="A6" s="12">
        <v>1</v>
      </c>
      <c r="B6" s="13" t="s">
        <v>23</v>
      </c>
      <c r="C6" s="17">
        <v>470</v>
      </c>
      <c r="D6" s="17">
        <v>1404178</v>
      </c>
      <c r="E6" s="47"/>
      <c r="F6" s="17">
        <v>455</v>
      </c>
      <c r="G6" s="17">
        <v>1813887</v>
      </c>
      <c r="H6" s="47"/>
      <c r="I6" s="17">
        <v>4</v>
      </c>
      <c r="J6" s="17">
        <v>42803</v>
      </c>
    </row>
    <row r="7" spans="1:10" ht="14.25" customHeight="1" x14ac:dyDescent="0.3">
      <c r="A7" s="5">
        <v>2</v>
      </c>
      <c r="B7" s="6" t="s">
        <v>24</v>
      </c>
      <c r="C7" s="27">
        <v>376</v>
      </c>
      <c r="D7" s="27">
        <v>1215151</v>
      </c>
      <c r="E7" s="48"/>
      <c r="F7" s="27">
        <v>422</v>
      </c>
      <c r="G7" s="27">
        <v>1599916</v>
      </c>
      <c r="H7" s="48"/>
      <c r="I7" s="27">
        <v>15</v>
      </c>
      <c r="J7" s="27">
        <v>110704</v>
      </c>
    </row>
    <row r="8" spans="1:10" ht="14.25" customHeight="1" x14ac:dyDescent="0.3">
      <c r="A8" s="12">
        <v>3</v>
      </c>
      <c r="B8" s="13" t="s">
        <v>25</v>
      </c>
      <c r="C8" s="17">
        <v>301</v>
      </c>
      <c r="D8" s="17">
        <v>950328</v>
      </c>
      <c r="E8" s="47"/>
      <c r="F8" s="17">
        <v>315</v>
      </c>
      <c r="G8" s="17">
        <v>1070731</v>
      </c>
      <c r="H8" s="47"/>
      <c r="I8" s="17">
        <v>18</v>
      </c>
      <c r="J8" s="17">
        <v>355923</v>
      </c>
    </row>
    <row r="9" spans="1:10" ht="14.25" customHeight="1" x14ac:dyDescent="0.3">
      <c r="A9" s="5">
        <v>4</v>
      </c>
      <c r="B9" s="6" t="s">
        <v>26</v>
      </c>
      <c r="C9" s="27">
        <v>192</v>
      </c>
      <c r="D9" s="27">
        <v>558332</v>
      </c>
      <c r="E9" s="48"/>
      <c r="F9" s="27">
        <v>238</v>
      </c>
      <c r="G9" s="27">
        <v>865275</v>
      </c>
      <c r="H9" s="48"/>
      <c r="I9" s="27">
        <v>12</v>
      </c>
      <c r="J9" s="27">
        <v>127898</v>
      </c>
    </row>
    <row r="10" spans="1:10" ht="14.25" customHeight="1" x14ac:dyDescent="0.3">
      <c r="A10" s="12">
        <v>5</v>
      </c>
      <c r="B10" s="13" t="s">
        <v>27</v>
      </c>
      <c r="C10" s="17">
        <v>1705</v>
      </c>
      <c r="D10" s="17">
        <v>5136378</v>
      </c>
      <c r="E10" s="47"/>
      <c r="F10" s="17">
        <v>1825</v>
      </c>
      <c r="G10" s="17">
        <v>6801282</v>
      </c>
      <c r="H10" s="47"/>
      <c r="I10" s="17">
        <v>135</v>
      </c>
      <c r="J10" s="17">
        <v>934528</v>
      </c>
    </row>
    <row r="11" spans="1:10" ht="14.25" customHeight="1" x14ac:dyDescent="0.3">
      <c r="A11" s="5">
        <v>6</v>
      </c>
      <c r="B11" s="6" t="s">
        <v>86</v>
      </c>
      <c r="C11" s="27">
        <v>207</v>
      </c>
      <c r="D11" s="27">
        <v>626384</v>
      </c>
      <c r="E11" s="48"/>
      <c r="F11" s="27">
        <v>235</v>
      </c>
      <c r="G11" s="27">
        <v>688897</v>
      </c>
      <c r="H11" s="48"/>
      <c r="I11" s="27">
        <v>40</v>
      </c>
      <c r="J11" s="27">
        <v>188779</v>
      </c>
    </row>
    <row r="12" spans="1:10" ht="14.25" customHeight="1" x14ac:dyDescent="0.3">
      <c r="A12" s="12">
        <v>6</v>
      </c>
      <c r="B12" s="13" t="s">
        <v>87</v>
      </c>
      <c r="C12" s="17">
        <v>168</v>
      </c>
      <c r="D12" s="17">
        <v>439828</v>
      </c>
      <c r="E12" s="47"/>
      <c r="F12" s="17">
        <v>188</v>
      </c>
      <c r="G12" s="17">
        <v>575262</v>
      </c>
      <c r="H12" s="47"/>
      <c r="I12" s="17">
        <v>5</v>
      </c>
      <c r="J12" s="17">
        <v>34747</v>
      </c>
    </row>
    <row r="13" spans="1:10" ht="14.25" customHeight="1" x14ac:dyDescent="0.3">
      <c r="A13" s="5">
        <v>7</v>
      </c>
      <c r="B13" s="6" t="s">
        <v>29</v>
      </c>
      <c r="C13" s="27">
        <v>1025</v>
      </c>
      <c r="D13" s="27">
        <v>3081377</v>
      </c>
      <c r="E13" s="48"/>
      <c r="F13" s="27">
        <v>1073</v>
      </c>
      <c r="G13" s="27">
        <v>4206056</v>
      </c>
      <c r="H13" s="48"/>
      <c r="I13" s="27">
        <v>20</v>
      </c>
      <c r="J13" s="27">
        <v>135939</v>
      </c>
    </row>
    <row r="14" spans="1:10" ht="14.25" customHeight="1" x14ac:dyDescent="0.3">
      <c r="A14" s="12">
        <v>9</v>
      </c>
      <c r="B14" s="13" t="s">
        <v>30</v>
      </c>
      <c r="C14" s="17">
        <v>1369</v>
      </c>
      <c r="D14" s="17">
        <v>4279119</v>
      </c>
      <c r="E14" s="47"/>
      <c r="F14" s="17">
        <v>1289</v>
      </c>
      <c r="G14" s="17">
        <v>5533635</v>
      </c>
      <c r="H14" s="47"/>
      <c r="I14" s="17">
        <v>8</v>
      </c>
      <c r="J14" s="17">
        <v>55601</v>
      </c>
    </row>
    <row r="15" spans="1:10" ht="14.25" customHeight="1" x14ac:dyDescent="0.3">
      <c r="A15" s="5">
        <v>10</v>
      </c>
      <c r="B15" s="6" t="s">
        <v>31</v>
      </c>
      <c r="C15" s="27">
        <v>2287</v>
      </c>
      <c r="D15" s="27">
        <v>6607860</v>
      </c>
      <c r="E15" s="48"/>
      <c r="F15" s="27">
        <v>2289</v>
      </c>
      <c r="G15" s="27">
        <v>8569700</v>
      </c>
      <c r="H15" s="48"/>
      <c r="I15" s="27">
        <v>66</v>
      </c>
      <c r="J15" s="27">
        <v>526919</v>
      </c>
    </row>
    <row r="16" spans="1:10" ht="14.25" customHeight="1" x14ac:dyDescent="0.3">
      <c r="A16" s="12">
        <v>11</v>
      </c>
      <c r="B16" s="13" t="s">
        <v>32</v>
      </c>
      <c r="C16" s="17">
        <v>2400</v>
      </c>
      <c r="D16" s="17">
        <v>6734418</v>
      </c>
      <c r="E16" s="47"/>
      <c r="F16" s="17">
        <v>2655</v>
      </c>
      <c r="G16" s="17">
        <v>10244972</v>
      </c>
      <c r="H16" s="47"/>
      <c r="I16" s="17">
        <v>47</v>
      </c>
      <c r="J16" s="17">
        <v>329592</v>
      </c>
    </row>
    <row r="17" spans="1:12" ht="14.25" customHeight="1" x14ac:dyDescent="0.3">
      <c r="A17" s="5">
        <v>12</v>
      </c>
      <c r="B17" s="6" t="s">
        <v>33</v>
      </c>
      <c r="C17" s="27">
        <v>789</v>
      </c>
      <c r="D17" s="27">
        <v>2270762</v>
      </c>
      <c r="E17" s="48"/>
      <c r="F17" s="27">
        <v>770</v>
      </c>
      <c r="G17" s="27">
        <v>3000120</v>
      </c>
      <c r="H17" s="48"/>
      <c r="I17" s="27">
        <v>18</v>
      </c>
      <c r="J17" s="27">
        <v>96065</v>
      </c>
    </row>
    <row r="18" spans="1:12" ht="14.25" customHeight="1" x14ac:dyDescent="0.3">
      <c r="A18" s="12">
        <v>13</v>
      </c>
      <c r="B18" s="13" t="s">
        <v>34</v>
      </c>
      <c r="C18" s="17">
        <v>1019</v>
      </c>
      <c r="D18" s="17">
        <v>3197094</v>
      </c>
      <c r="E18" s="47"/>
      <c r="F18" s="17">
        <v>1135</v>
      </c>
      <c r="G18" s="17">
        <v>4413416</v>
      </c>
      <c r="H18" s="47"/>
      <c r="I18" s="17">
        <v>104</v>
      </c>
      <c r="J18" s="17">
        <v>748973</v>
      </c>
    </row>
    <row r="19" spans="1:12" ht="14.25" customHeight="1" x14ac:dyDescent="0.3">
      <c r="A19" s="5">
        <v>14</v>
      </c>
      <c r="B19" s="6" t="s">
        <v>35</v>
      </c>
      <c r="C19" s="27">
        <v>303</v>
      </c>
      <c r="D19" s="27">
        <v>913566</v>
      </c>
      <c r="E19" s="48"/>
      <c r="F19" s="27">
        <v>315</v>
      </c>
      <c r="G19" s="27">
        <v>1201132</v>
      </c>
      <c r="H19" s="48"/>
      <c r="I19" s="27">
        <v>14</v>
      </c>
      <c r="J19" s="27">
        <v>93275</v>
      </c>
    </row>
    <row r="20" spans="1:12" ht="14.25" customHeight="1" x14ac:dyDescent="0.3">
      <c r="A20" s="12">
        <v>15</v>
      </c>
      <c r="B20" s="13" t="s">
        <v>36</v>
      </c>
      <c r="C20" s="17">
        <v>537</v>
      </c>
      <c r="D20" s="17">
        <v>1528753</v>
      </c>
      <c r="E20" s="47"/>
      <c r="F20" s="17">
        <v>532</v>
      </c>
      <c r="G20" s="17">
        <v>1601769</v>
      </c>
      <c r="H20" s="47"/>
      <c r="I20" s="17">
        <v>12</v>
      </c>
      <c r="J20" s="17">
        <v>76425</v>
      </c>
    </row>
    <row r="21" spans="1:12" ht="14.25" customHeight="1" x14ac:dyDescent="0.3">
      <c r="A21" s="5">
        <v>16</v>
      </c>
      <c r="B21" s="6" t="s">
        <v>37</v>
      </c>
      <c r="C21" s="27">
        <v>500</v>
      </c>
      <c r="D21" s="27">
        <v>1561096</v>
      </c>
      <c r="E21" s="48"/>
      <c r="F21" s="27">
        <v>487</v>
      </c>
      <c r="G21" s="27">
        <v>2091488</v>
      </c>
      <c r="H21" s="48"/>
      <c r="I21" s="27">
        <v>13</v>
      </c>
      <c r="J21" s="27">
        <v>105882</v>
      </c>
    </row>
    <row r="22" spans="1:12" ht="14.25" customHeight="1" x14ac:dyDescent="0.3">
      <c r="A22" s="20"/>
      <c r="B22" s="21" t="s">
        <v>12</v>
      </c>
      <c r="C22" s="22">
        <f t="shared" ref="C22:J22" si="0">SUM(C6:C21)</f>
        <v>13648</v>
      </c>
      <c r="D22" s="22">
        <f t="shared" si="0"/>
        <v>40504624</v>
      </c>
      <c r="E22" s="22">
        <f t="shared" si="0"/>
        <v>0</v>
      </c>
      <c r="F22" s="22">
        <f t="shared" si="0"/>
        <v>14223</v>
      </c>
      <c r="G22" s="22">
        <f t="shared" si="0"/>
        <v>54277538</v>
      </c>
      <c r="H22" s="22">
        <f t="shared" si="0"/>
        <v>0</v>
      </c>
      <c r="I22" s="22">
        <f t="shared" si="0"/>
        <v>531</v>
      </c>
      <c r="J22" s="22">
        <f t="shared" si="0"/>
        <v>3964053</v>
      </c>
      <c r="L22" s="49"/>
    </row>
    <row r="23" spans="1:12" ht="14.25" customHeight="1" x14ac:dyDescent="0.3">
      <c r="A23" s="50" t="s">
        <v>79</v>
      </c>
      <c r="B23" s="51"/>
      <c r="C23" s="23"/>
      <c r="D23" s="23"/>
      <c r="E23" s="23"/>
      <c r="F23" s="23"/>
      <c r="G23" s="23"/>
      <c r="H23" s="23"/>
      <c r="I23" s="23"/>
      <c r="J23" s="23"/>
    </row>
    <row r="24" spans="1:12" ht="14.25" customHeight="1" x14ac:dyDescent="0.3">
      <c r="A24" s="94"/>
      <c r="B24" s="87"/>
      <c r="C24" s="87"/>
      <c r="D24" s="87"/>
      <c r="E24" s="87"/>
      <c r="F24" s="87"/>
      <c r="G24" s="87"/>
    </row>
    <row r="25" spans="1:12" ht="14.25" customHeight="1" x14ac:dyDescent="0.2"/>
    <row r="26" spans="1:12" ht="14.25" customHeight="1" x14ac:dyDescent="0.2"/>
    <row r="27" spans="1:12" ht="14.25" customHeight="1" x14ac:dyDescent="0.2"/>
    <row r="28" spans="1:12" ht="14.25" customHeight="1" x14ac:dyDescent="0.2"/>
    <row r="29" spans="1:12" ht="14.25" customHeight="1" x14ac:dyDescent="0.2"/>
    <row r="30" spans="1:12" ht="14.25" customHeight="1" x14ac:dyDescent="0.2"/>
    <row r="31" spans="1:12" ht="14.25" customHeight="1" x14ac:dyDescent="0.2"/>
    <row r="32" spans="1:1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</sheetData>
  <mergeCells count="5">
    <mergeCell ref="A2:J2"/>
    <mergeCell ref="C3:D4"/>
    <mergeCell ref="F3:G4"/>
    <mergeCell ref="I3:J4"/>
    <mergeCell ref="A24:G24"/>
  </mergeCells>
  <hyperlinks>
    <hyperlink ref="A23" r:id="rId1" xr:uid="{00000000-0004-0000-0300-000000000000}"/>
  </hyperlinks>
  <pageMargins left="0.7" right="0.7" top="0.75" bottom="0.75" header="0" footer="0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95"/>
  <sheetViews>
    <sheetView workbookViewId="0">
      <selection activeCell="F28" sqref="F28"/>
    </sheetView>
  </sheetViews>
  <sheetFormatPr defaultColWidth="12.625" defaultRowHeight="15" customHeight="1" x14ac:dyDescent="0.2"/>
  <cols>
    <col min="1" max="1" width="7.125" customWidth="1"/>
    <col min="2" max="2" width="52.375" customWidth="1"/>
    <col min="3" max="3" width="9.25" customWidth="1"/>
    <col min="4" max="4" width="8" customWidth="1"/>
    <col min="5" max="5" width="10.5" customWidth="1"/>
    <col min="6" max="6" width="11.875" customWidth="1"/>
    <col min="7" max="7" width="11.5" customWidth="1"/>
    <col min="8" max="13" width="7.625" customWidth="1"/>
  </cols>
  <sheetData>
    <row r="1" spans="1:13" ht="14.25" customHeight="1" x14ac:dyDescent="0.2"/>
    <row r="2" spans="1:13" ht="14.25" customHeight="1" x14ac:dyDescent="0.2">
      <c r="A2" s="90" t="s">
        <v>88</v>
      </c>
      <c r="B2" s="87"/>
      <c r="C2" s="87"/>
      <c r="D2" s="87"/>
      <c r="E2" s="87"/>
      <c r="F2" s="87"/>
    </row>
    <row r="3" spans="1:13" ht="40.5" customHeight="1" x14ac:dyDescent="0.2">
      <c r="A3" s="52" t="s">
        <v>19</v>
      </c>
      <c r="B3" s="52" t="s">
        <v>45</v>
      </c>
      <c r="C3" s="9" t="s">
        <v>89</v>
      </c>
      <c r="D3" s="9" t="s">
        <v>90</v>
      </c>
      <c r="E3" s="53" t="s">
        <v>91</v>
      </c>
      <c r="F3" s="53" t="s">
        <v>92</v>
      </c>
      <c r="G3" s="53" t="s">
        <v>93</v>
      </c>
      <c r="H3" s="54"/>
      <c r="I3" s="54"/>
      <c r="J3" s="54"/>
      <c r="K3" s="54"/>
      <c r="L3" s="54"/>
      <c r="M3" s="54"/>
    </row>
    <row r="4" spans="1:13" ht="14.25" customHeight="1" x14ac:dyDescent="0.3">
      <c r="A4" s="12">
        <v>1</v>
      </c>
      <c r="B4" s="13" t="s">
        <v>49</v>
      </c>
      <c r="C4" s="55">
        <v>594</v>
      </c>
      <c r="D4" s="17">
        <v>0</v>
      </c>
      <c r="E4" s="56">
        <v>0</v>
      </c>
      <c r="F4" s="56">
        <v>0</v>
      </c>
      <c r="G4" s="56">
        <v>0</v>
      </c>
    </row>
    <row r="5" spans="1:13" ht="14.25" customHeight="1" x14ac:dyDescent="0.3">
      <c r="A5" s="5">
        <v>2</v>
      </c>
      <c r="B5" s="6" t="s">
        <v>51</v>
      </c>
      <c r="C5" s="57">
        <v>442</v>
      </c>
      <c r="D5" s="27">
        <v>0</v>
      </c>
      <c r="E5" s="58">
        <v>0</v>
      </c>
      <c r="F5" s="58">
        <v>0</v>
      </c>
      <c r="G5" s="58">
        <v>0</v>
      </c>
    </row>
    <row r="6" spans="1:13" ht="14.25" customHeight="1" x14ac:dyDescent="0.3">
      <c r="A6" s="12">
        <v>3</v>
      </c>
      <c r="B6" s="13" t="s">
        <v>53</v>
      </c>
      <c r="C6" s="55">
        <v>316</v>
      </c>
      <c r="D6" s="17">
        <v>0</v>
      </c>
      <c r="E6" s="56">
        <v>0</v>
      </c>
      <c r="F6" s="56">
        <v>0</v>
      </c>
      <c r="G6" s="56">
        <v>0</v>
      </c>
    </row>
    <row r="7" spans="1:13" ht="14.25" customHeight="1" x14ac:dyDescent="0.3">
      <c r="A7" s="5">
        <v>4</v>
      </c>
      <c r="B7" s="6" t="s">
        <v>55</v>
      </c>
      <c r="C7" s="57">
        <v>199</v>
      </c>
      <c r="D7" s="27">
        <v>0</v>
      </c>
      <c r="E7" s="58">
        <v>0</v>
      </c>
      <c r="F7" s="58">
        <v>0</v>
      </c>
      <c r="G7" s="58">
        <v>0</v>
      </c>
    </row>
    <row r="8" spans="1:13" ht="14.25" customHeight="1" x14ac:dyDescent="0.3">
      <c r="A8" s="12">
        <v>5</v>
      </c>
      <c r="B8" s="13" t="s">
        <v>57</v>
      </c>
      <c r="C8" s="55">
        <v>1583</v>
      </c>
      <c r="D8" s="17">
        <v>0</v>
      </c>
      <c r="E8" s="56">
        <v>0</v>
      </c>
      <c r="F8" s="56">
        <v>0</v>
      </c>
      <c r="G8" s="56">
        <v>0</v>
      </c>
    </row>
    <row r="9" spans="1:13" ht="14.25" customHeight="1" x14ac:dyDescent="0.3">
      <c r="A9" s="5">
        <v>6</v>
      </c>
      <c r="B9" s="6" t="s">
        <v>59</v>
      </c>
      <c r="C9" s="57">
        <v>265</v>
      </c>
      <c r="D9" s="27">
        <v>0</v>
      </c>
      <c r="E9" s="58">
        <v>0</v>
      </c>
      <c r="F9" s="58">
        <v>0</v>
      </c>
      <c r="G9" s="58">
        <v>0</v>
      </c>
    </row>
    <row r="10" spans="1:13" ht="14.25" customHeight="1" x14ac:dyDescent="0.3">
      <c r="A10" s="12">
        <v>6</v>
      </c>
      <c r="B10" s="13" t="s">
        <v>60</v>
      </c>
      <c r="C10" s="55">
        <v>201</v>
      </c>
      <c r="D10" s="17">
        <v>0</v>
      </c>
      <c r="E10" s="56">
        <v>0</v>
      </c>
      <c r="F10" s="56">
        <v>0</v>
      </c>
      <c r="G10" s="56">
        <v>0</v>
      </c>
    </row>
    <row r="11" spans="1:13" ht="14.25" customHeight="1" x14ac:dyDescent="0.3">
      <c r="A11" s="5">
        <v>7</v>
      </c>
      <c r="B11" s="6" t="s">
        <v>62</v>
      </c>
      <c r="C11" s="57">
        <v>1035</v>
      </c>
      <c r="D11" s="27">
        <v>0</v>
      </c>
      <c r="E11" s="58">
        <v>0</v>
      </c>
      <c r="F11" s="58">
        <v>0</v>
      </c>
      <c r="G11" s="58">
        <v>0</v>
      </c>
    </row>
    <row r="12" spans="1:13" ht="14.25" customHeight="1" x14ac:dyDescent="0.3">
      <c r="A12" s="12">
        <v>9</v>
      </c>
      <c r="B12" s="59" t="s">
        <v>94</v>
      </c>
      <c r="C12" s="55">
        <v>1104</v>
      </c>
      <c r="D12" s="17">
        <v>0</v>
      </c>
      <c r="E12" s="56">
        <v>0</v>
      </c>
      <c r="F12" s="56">
        <v>0</v>
      </c>
      <c r="G12" s="56">
        <v>0</v>
      </c>
    </row>
    <row r="13" spans="1:13" ht="14.25" customHeight="1" x14ac:dyDescent="0.3">
      <c r="A13" s="5">
        <v>10</v>
      </c>
      <c r="B13" s="6" t="s">
        <v>66</v>
      </c>
      <c r="C13" s="57">
        <v>2421</v>
      </c>
      <c r="D13" s="27">
        <v>0</v>
      </c>
      <c r="E13" s="58">
        <v>0</v>
      </c>
      <c r="F13" s="58">
        <v>0</v>
      </c>
      <c r="G13" s="58">
        <v>0</v>
      </c>
    </row>
    <row r="14" spans="1:13" ht="14.25" customHeight="1" x14ac:dyDescent="0.3">
      <c r="A14" s="12">
        <v>11</v>
      </c>
      <c r="B14" s="13" t="s">
        <v>68</v>
      </c>
      <c r="C14" s="55">
        <v>2605</v>
      </c>
      <c r="D14" s="17">
        <v>0</v>
      </c>
      <c r="E14" s="56">
        <v>0</v>
      </c>
      <c r="F14" s="56">
        <v>0</v>
      </c>
      <c r="G14" s="56">
        <v>0</v>
      </c>
    </row>
    <row r="15" spans="1:13" ht="14.25" customHeight="1" x14ac:dyDescent="0.3">
      <c r="A15" s="5">
        <v>12</v>
      </c>
      <c r="B15" s="6" t="s">
        <v>70</v>
      </c>
      <c r="C15" s="57">
        <v>893</v>
      </c>
      <c r="D15" s="27">
        <v>0</v>
      </c>
      <c r="E15" s="58">
        <v>0</v>
      </c>
      <c r="F15" s="58">
        <v>0</v>
      </c>
      <c r="G15" s="58">
        <v>0</v>
      </c>
    </row>
    <row r="16" spans="1:13" ht="14.25" customHeight="1" x14ac:dyDescent="0.3">
      <c r="A16" s="12">
        <v>13</v>
      </c>
      <c r="B16" s="13" t="s">
        <v>72</v>
      </c>
      <c r="C16" s="55">
        <v>1245</v>
      </c>
      <c r="D16" s="17">
        <v>0</v>
      </c>
      <c r="E16" s="56">
        <v>0</v>
      </c>
      <c r="F16" s="56">
        <v>0</v>
      </c>
      <c r="G16" s="56">
        <v>0</v>
      </c>
    </row>
    <row r="17" spans="1:7" ht="14.25" customHeight="1" x14ac:dyDescent="0.3">
      <c r="A17" s="5">
        <v>14</v>
      </c>
      <c r="B17" s="60" t="s">
        <v>74</v>
      </c>
      <c r="C17" s="57">
        <v>255</v>
      </c>
      <c r="D17" s="27">
        <v>0</v>
      </c>
      <c r="E17" s="58">
        <v>0</v>
      </c>
      <c r="F17" s="58">
        <v>0</v>
      </c>
      <c r="G17" s="58">
        <v>0</v>
      </c>
    </row>
    <row r="18" spans="1:7" ht="14.25" customHeight="1" x14ac:dyDescent="0.3">
      <c r="A18" s="12">
        <v>15</v>
      </c>
      <c r="B18" s="13" t="s">
        <v>76</v>
      </c>
      <c r="C18" s="55">
        <v>892</v>
      </c>
      <c r="D18" s="17">
        <v>0</v>
      </c>
      <c r="E18" s="56">
        <v>0</v>
      </c>
      <c r="F18" s="56">
        <v>0</v>
      </c>
      <c r="G18" s="56">
        <v>0</v>
      </c>
    </row>
    <row r="19" spans="1:7" ht="14.25" customHeight="1" x14ac:dyDescent="0.3">
      <c r="A19" s="5">
        <v>16</v>
      </c>
      <c r="B19" s="60" t="s">
        <v>78</v>
      </c>
      <c r="C19" s="57">
        <v>388</v>
      </c>
      <c r="D19" s="27">
        <v>0</v>
      </c>
      <c r="E19" s="58">
        <v>0</v>
      </c>
      <c r="F19" s="58">
        <v>0</v>
      </c>
      <c r="G19" s="58">
        <v>0</v>
      </c>
    </row>
    <row r="20" spans="1:7" ht="14.25" customHeight="1" x14ac:dyDescent="0.3">
      <c r="A20" s="61"/>
      <c r="B20" s="61" t="s">
        <v>12</v>
      </c>
      <c r="C20" s="22">
        <f t="shared" ref="C20:D20" si="0">SUM(C4:C19)</f>
        <v>14438</v>
      </c>
      <c r="D20" s="22">
        <f t="shared" si="0"/>
        <v>0</v>
      </c>
      <c r="E20" s="62">
        <f t="shared" ref="E20:G20" si="1">SUM(E4:E19)/16</f>
        <v>0</v>
      </c>
      <c r="F20" s="62">
        <f t="shared" si="1"/>
        <v>0</v>
      </c>
      <c r="G20" s="62">
        <f t="shared" si="1"/>
        <v>0</v>
      </c>
    </row>
    <row r="21" spans="1:7" ht="14.25" customHeight="1" x14ac:dyDescent="0.3">
      <c r="A21" s="95" t="s">
        <v>79</v>
      </c>
      <c r="B21" s="87"/>
      <c r="C21" s="23"/>
      <c r="D21" s="23"/>
      <c r="E21" s="23"/>
      <c r="F21" s="23"/>
    </row>
    <row r="22" spans="1:7" ht="14.25" customHeight="1" x14ac:dyDescent="0.2"/>
    <row r="23" spans="1:7" ht="14.25" customHeight="1" x14ac:dyDescent="0.2"/>
    <row r="24" spans="1:7" ht="14.25" customHeight="1" x14ac:dyDescent="0.2"/>
    <row r="25" spans="1:7" ht="14.25" customHeight="1" x14ac:dyDescent="0.2"/>
    <row r="26" spans="1:7" ht="14.25" customHeight="1" x14ac:dyDescent="0.2"/>
    <row r="27" spans="1:7" ht="14.25" customHeight="1" x14ac:dyDescent="0.2"/>
    <row r="28" spans="1:7" ht="14.25" customHeight="1" x14ac:dyDescent="0.2"/>
    <row r="29" spans="1:7" ht="14.25" customHeight="1" x14ac:dyDescent="0.2"/>
    <row r="30" spans="1:7" ht="14.25" customHeight="1" x14ac:dyDescent="0.2"/>
    <row r="31" spans="1:7" ht="14.25" customHeight="1" x14ac:dyDescent="0.2"/>
    <row r="32" spans="1: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2">
    <mergeCell ref="A2:F2"/>
    <mergeCell ref="A21:B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Aid Distribution</vt:lpstr>
      <vt:lpstr>Iowa Grants</vt:lpstr>
      <vt:lpstr>Pell Grant</vt:lpstr>
      <vt:lpstr>Direct Loan</vt:lpstr>
      <vt:lpstr>Default Rates </vt:lpstr>
      <vt:lpstr>'Pell Grant'!pl13q1</vt:lpstr>
      <vt:lpstr>'Pell Grant'!Query_to_get_all_Schools__v4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Albers, Lisa [IDOE]</cp:lastModifiedBy>
  <cp:lastPrinted>2026-03-03T19:23:07Z</cp:lastPrinted>
  <dcterms:created xsi:type="dcterms:W3CDTF">2012-02-13T17:04:15Z</dcterms:created>
  <dcterms:modified xsi:type="dcterms:W3CDTF">2026-03-04T20:22:07Z</dcterms:modified>
</cp:coreProperties>
</file>