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74F693D4-A79C-4B81-B61A-6AA8FE738CF3}" xr6:coauthVersionLast="47" xr6:coauthVersionMax="47" xr10:uidLastSave="{00000000-0000-0000-0000-000000000000}"/>
  <bookViews>
    <workbookView xWindow="-120" yWindow="-120" windowWidth="29040" windowHeight="15720" tabRatio="576" firstSheet="1" activeTab="3" xr2:uid="{00000000-000D-0000-FFFF-FFFF00000000}"/>
  </bookViews>
  <sheets>
    <sheet name="Sheet1" sheetId="8" state="hidden" r:id="rId1"/>
    <sheet name="Resident &amp; Non-Resident" sheetId="35" r:id="rId2"/>
    <sheet name="Mandatory  Fees" sheetId="36" r:id="rId3"/>
    <sheet name="Cost of Enrollment (T&amp;F)" sheetId="3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35" l="1"/>
  <c r="E20" i="35" l="1"/>
  <c r="E19" i="35"/>
  <c r="B20" i="35"/>
  <c r="B19" i="35"/>
  <c r="C19" i="35" l="1"/>
  <c r="G5" i="35" l="1"/>
  <c r="G6" i="35"/>
  <c r="G7" i="35"/>
  <c r="G8" i="35"/>
  <c r="G9" i="35"/>
  <c r="G10" i="35"/>
  <c r="G14" i="35"/>
  <c r="G15" i="35"/>
  <c r="G16" i="35"/>
  <c r="G18" i="35"/>
  <c r="G36" i="35" l="1"/>
  <c r="G37" i="35"/>
  <c r="G38" i="35"/>
  <c r="G40" i="35"/>
  <c r="G26" i="35"/>
  <c r="G27" i="35"/>
  <c r="G28" i="35"/>
  <c r="G29" i="35"/>
  <c r="G30" i="35"/>
  <c r="G31" i="35"/>
  <c r="G32" i="35"/>
  <c r="G25" i="35"/>
  <c r="F20" i="35"/>
  <c r="C20" i="35"/>
  <c r="B42" i="35"/>
  <c r="C42" i="35"/>
  <c r="E41" i="35"/>
  <c r="F41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25" i="35"/>
  <c r="G41" i="35" l="1"/>
  <c r="G42" i="35"/>
  <c r="D42" i="35"/>
  <c r="D41" i="35"/>
  <c r="E42" i="35"/>
  <c r="B41" i="35"/>
  <c r="D18" i="37" l="1"/>
  <c r="E18" i="37" s="1"/>
  <c r="D17" i="37"/>
  <c r="E17" i="37" s="1"/>
  <c r="D16" i="37"/>
  <c r="E16" i="37" s="1"/>
  <c r="D15" i="37"/>
  <c r="E15" i="37" s="1"/>
  <c r="D14" i="37"/>
  <c r="E14" i="37" s="1"/>
  <c r="D13" i="37"/>
  <c r="E13" i="37" s="1"/>
  <c r="D12" i="37"/>
  <c r="E12" i="37" s="1"/>
  <c r="D11" i="37"/>
  <c r="E11" i="37" s="1"/>
  <c r="D10" i="37"/>
  <c r="E10" i="37" s="1"/>
  <c r="D9" i="37"/>
  <c r="E9" i="37" s="1"/>
  <c r="D8" i="37"/>
  <c r="E8" i="37" s="1"/>
  <c r="D7" i="37"/>
  <c r="E7" i="37" s="1"/>
  <c r="D6" i="37"/>
  <c r="E6" i="37" s="1"/>
  <c r="D5" i="37"/>
  <c r="E5" i="37" s="1"/>
  <c r="D4" i="37"/>
  <c r="E4" i="37" s="1"/>
  <c r="E20" i="37" l="1"/>
  <c r="E19" i="37"/>
  <c r="D19" i="37"/>
  <c r="C20" i="37"/>
  <c r="D20" i="37"/>
  <c r="B20" i="37"/>
  <c r="C19" i="37"/>
  <c r="B19" i="37"/>
  <c r="F42" i="35" l="1"/>
  <c r="F19" i="35"/>
  <c r="D18" i="35" l="1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20" i="35" l="1"/>
  <c r="D19" i="35"/>
  <c r="G4" i="35"/>
  <c r="G19" i="35" l="1"/>
  <c r="G20" i="35"/>
</calcChain>
</file>

<file path=xl/sharedStrings.xml><?xml version="1.0" encoding="utf-8"?>
<sst xmlns="http://schemas.openxmlformats.org/spreadsheetml/2006/main" count="142" uniqueCount="59">
  <si>
    <t>Community College</t>
  </si>
  <si>
    <t>Northeast Iowa</t>
  </si>
  <si>
    <t xml:space="preserve">North Iowa Area </t>
  </si>
  <si>
    <t>Iowa Lakes</t>
  </si>
  <si>
    <t xml:space="preserve">Northwest Iowa </t>
  </si>
  <si>
    <t>Iowa Central</t>
  </si>
  <si>
    <t>Hawkeye</t>
  </si>
  <si>
    <t>Eastern Iowa</t>
  </si>
  <si>
    <t>Kirkwood</t>
  </si>
  <si>
    <t xml:space="preserve">Des Moines Area </t>
  </si>
  <si>
    <t>Western Iowa Tech</t>
  </si>
  <si>
    <t xml:space="preserve">Iowa Western </t>
  </si>
  <si>
    <t>Southwestern</t>
  </si>
  <si>
    <t xml:space="preserve">Southeastern </t>
  </si>
  <si>
    <t>Northwest Iowa</t>
  </si>
  <si>
    <t>Iowa Western</t>
  </si>
  <si>
    <t>Southeastern</t>
  </si>
  <si>
    <t>North Iowa Area</t>
  </si>
  <si>
    <t>Des Moines Area</t>
  </si>
  <si>
    <t>State Average</t>
  </si>
  <si>
    <t>Indian Hills</t>
  </si>
  <si>
    <t>State Average (1)</t>
  </si>
  <si>
    <t>General</t>
  </si>
  <si>
    <t>Technology</t>
  </si>
  <si>
    <t>Iowa Valley</t>
  </si>
  <si>
    <t xml:space="preserve">Iowa Valley </t>
  </si>
  <si>
    <t>Standard Deviation</t>
  </si>
  <si>
    <t>Tuition ($)</t>
  </si>
  <si>
    <t>Fees ($)</t>
  </si>
  <si>
    <t>Iowa Valley (Ellsworth)</t>
  </si>
  <si>
    <t>Iowa Valley (Marshalltown)</t>
  </si>
  <si>
    <t>%</t>
  </si>
  <si>
    <t>Fee ($)</t>
  </si>
  <si>
    <t>Description</t>
  </si>
  <si>
    <t>College</t>
  </si>
  <si>
    <t>Material/Lab/Supplies</t>
  </si>
  <si>
    <t>Course</t>
  </si>
  <si>
    <t>Student</t>
  </si>
  <si>
    <t>Facility</t>
  </si>
  <si>
    <t>Materials/Technology</t>
  </si>
  <si>
    <t>No fees</t>
  </si>
  <si>
    <t>College service</t>
  </si>
  <si>
    <t>Difference</t>
  </si>
  <si>
    <t>$</t>
  </si>
  <si>
    <t>Average</t>
  </si>
  <si>
    <t>Std. Dev.</t>
  </si>
  <si>
    <t>Change (%)</t>
  </si>
  <si>
    <t>Cost of Enrollment (T+F)</t>
  </si>
  <si>
    <t>Student Activities</t>
  </si>
  <si>
    <t>Student Activity</t>
  </si>
  <si>
    <t>U.S. Student Fee</t>
  </si>
  <si>
    <t>No Fees</t>
  </si>
  <si>
    <t>2024-2025</t>
  </si>
  <si>
    <t>2025-2026</t>
  </si>
  <si>
    <t>8-1. Resident Tuition and Fees Per Semester Credit Hour, 2024-2026 Academic Years</t>
  </si>
  <si>
    <t>8-2. Non-Resident Tuition and Fees Per Credit Hour, 2024-2026 Academic Years</t>
  </si>
  <si>
    <t>8-3. Mandatory Fees for Full-Time Students: 2024-2026 Academic Years</t>
  </si>
  <si>
    <t>8-4. Year-to-year Comparison of Cost of Enrollment (In-State Tuition &amp; Mandatory Fees):  AY 2024-2026</t>
  </si>
  <si>
    <t>Educational Resource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</si>
</sst>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u/>
      <sz val="9"/>
      <color rgb="FF000000"/>
      <name val="Myriad Pro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9"/>
      <name val="Myriad Pro"/>
      <family val="2"/>
    </font>
    <font>
      <b/>
      <sz val="9"/>
      <color theme="1"/>
      <name val="Myriad Pro"/>
      <family val="2"/>
    </font>
    <font>
      <b/>
      <u/>
      <sz val="9"/>
      <name val="Myriad Pro"/>
      <family val="2"/>
    </font>
    <font>
      <b/>
      <sz val="9"/>
      <name val="Myriad Pro"/>
      <family val="2"/>
    </font>
    <font>
      <b/>
      <sz val="9"/>
      <name val="Myriad Pro"/>
    </font>
    <font>
      <b/>
      <sz val="10"/>
      <name val="Century Gothic"/>
      <family val="2"/>
    </font>
    <font>
      <sz val="9"/>
      <color rgb="FFFF000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7" fontId="0" fillId="0" borderId="0" xfId="0" applyNumberFormat="1"/>
    <xf numFmtId="0" fontId="7" fillId="0" borderId="0" xfId="0" applyFont="1" applyBorder="1" applyAlignment="1">
      <alignment horizontal="left" wrapText="1"/>
    </xf>
    <xf numFmtId="2" fontId="7" fillId="0" borderId="0" xfId="0" applyNumberFormat="1" applyFont="1" applyBorder="1" applyAlignment="1">
      <alignment horizontal="right" wrapText="1"/>
    </xf>
    <xf numFmtId="2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/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right" wrapText="1"/>
    </xf>
    <xf numFmtId="2" fontId="6" fillId="0" borderId="2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2" fontId="7" fillId="2" borderId="0" xfId="0" applyNumberFormat="1" applyFont="1" applyFill="1" applyBorder="1" applyAlignment="1">
      <alignment horizontal="right" wrapText="1"/>
    </xf>
    <xf numFmtId="2" fontId="6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1" fillId="3" borderId="0" xfId="0" applyNumberFormat="1" applyFont="1" applyFill="1"/>
    <xf numFmtId="0" fontId="7" fillId="3" borderId="0" xfId="0" applyFont="1" applyFill="1" applyBorder="1" applyAlignment="1">
      <alignment horizontal="left" wrapText="1"/>
    </xf>
    <xf numFmtId="2" fontId="7" fillId="3" borderId="0" xfId="0" applyNumberFormat="1" applyFont="1" applyFill="1" applyBorder="1" applyAlignment="1">
      <alignment horizontal="right" wrapText="1"/>
    </xf>
    <xf numFmtId="2" fontId="7" fillId="3" borderId="2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left" wrapText="1"/>
    </xf>
    <xf numFmtId="2" fontId="6" fillId="3" borderId="0" xfId="0" applyNumberFormat="1" applyFont="1" applyFill="1" applyBorder="1" applyAlignment="1">
      <alignment horizontal="right" wrapText="1"/>
    </xf>
    <xf numFmtId="2" fontId="11" fillId="0" borderId="0" xfId="0" applyNumberFormat="1" applyFont="1" applyBorder="1"/>
    <xf numFmtId="2" fontId="11" fillId="0" borderId="0" xfId="0" applyNumberFormat="1" applyFont="1" applyFill="1" applyBorder="1"/>
    <xf numFmtId="2" fontId="11" fillId="0" borderId="1" xfId="0" applyNumberFormat="1" applyFont="1" applyBorder="1"/>
    <xf numFmtId="2" fontId="11" fillId="3" borderId="0" xfId="0" applyNumberFormat="1" applyFont="1" applyFill="1" applyBorder="1"/>
    <xf numFmtId="2" fontId="11" fillId="3" borderId="1" xfId="0" applyNumberFormat="1" applyFont="1" applyFill="1" applyBorder="1"/>
    <xf numFmtId="0" fontId="12" fillId="0" borderId="0" xfId="0" applyFont="1" applyBorder="1"/>
    <xf numFmtId="0" fontId="11" fillId="0" borderId="0" xfId="0" applyFont="1" applyFill="1" applyBorder="1"/>
    <xf numFmtId="0" fontId="11" fillId="0" borderId="0" xfId="0" applyFont="1" applyBorder="1"/>
    <xf numFmtId="0" fontId="11" fillId="3" borderId="0" xfId="0" applyFont="1" applyFill="1" applyBorder="1"/>
    <xf numFmtId="0" fontId="11" fillId="0" borderId="0" xfId="0" applyFont="1"/>
    <xf numFmtId="164" fontId="11" fillId="0" borderId="0" xfId="0" applyNumberFormat="1" applyFont="1"/>
    <xf numFmtId="0" fontId="14" fillId="0" borderId="0" xfId="0" applyFont="1"/>
    <xf numFmtId="0" fontId="14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2" fillId="0" borderId="0" xfId="0" quotePrefix="1" applyFont="1" applyBorder="1" applyAlignment="1">
      <alignment horizontal="right"/>
    </xf>
    <xf numFmtId="0" fontId="11" fillId="3" borderId="0" xfId="0" applyFont="1" applyFill="1"/>
    <xf numFmtId="164" fontId="11" fillId="3" borderId="0" xfId="0" applyNumberFormat="1" applyFont="1" applyFill="1"/>
    <xf numFmtId="0" fontId="8" fillId="0" borderId="0" xfId="0" applyFont="1" applyBorder="1" applyAlignment="1">
      <alignment wrapText="1"/>
    </xf>
    <xf numFmtId="2" fontId="15" fillId="3" borderId="1" xfId="0" applyNumberFormat="1" applyFont="1" applyFill="1" applyBorder="1"/>
    <xf numFmtId="0" fontId="15" fillId="0" borderId="5" xfId="0" applyFont="1" applyBorder="1"/>
    <xf numFmtId="2" fontId="15" fillId="0" borderId="5" xfId="0" applyNumberFormat="1" applyFont="1" applyBorder="1"/>
    <xf numFmtId="2" fontId="15" fillId="0" borderId="6" xfId="0" applyNumberFormat="1" applyFont="1" applyBorder="1"/>
    <xf numFmtId="164" fontId="15" fillId="0" borderId="5" xfId="0" applyNumberFormat="1" applyFont="1" applyBorder="1"/>
    <xf numFmtId="0" fontId="15" fillId="3" borderId="0" xfId="0" applyFont="1" applyFill="1" applyBorder="1"/>
    <xf numFmtId="2" fontId="15" fillId="3" borderId="0" xfId="0" applyNumberFormat="1" applyFont="1" applyFill="1" applyBorder="1"/>
    <xf numFmtId="164" fontId="15" fillId="3" borderId="0" xfId="0" applyNumberFormat="1" applyFont="1" applyFill="1" applyBorder="1"/>
    <xf numFmtId="0" fontId="16" fillId="0" borderId="0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2" fontId="7" fillId="4" borderId="2" xfId="0" applyNumberFormat="1" applyFont="1" applyFill="1" applyBorder="1" applyAlignment="1">
      <alignment horizontal="right" wrapText="1"/>
    </xf>
    <xf numFmtId="2" fontId="7" fillId="2" borderId="2" xfId="0" applyNumberFormat="1" applyFont="1" applyFill="1" applyBorder="1" applyAlignment="1">
      <alignment horizontal="right" wrapText="1"/>
    </xf>
    <xf numFmtId="2" fontId="6" fillId="3" borderId="2" xfId="0" applyNumberFormat="1" applyFont="1" applyFill="1" applyBorder="1" applyAlignment="1">
      <alignment horizontal="right" wrapText="1"/>
    </xf>
    <xf numFmtId="2" fontId="11" fillId="0" borderId="2" xfId="0" applyNumberFormat="1" applyFont="1" applyBorder="1"/>
    <xf numFmtId="0" fontId="6" fillId="0" borderId="0" xfId="0" applyFont="1" applyFill="1" applyBorder="1" applyAlignment="1">
      <alignment horizontal="left" wrapText="1"/>
    </xf>
    <xf numFmtId="2" fontId="6" fillId="0" borderId="0" xfId="0" applyNumberFormat="1" applyFont="1" applyFill="1" applyBorder="1" applyAlignment="1">
      <alignment horizontal="right" wrapText="1"/>
    </xf>
    <xf numFmtId="2" fontId="6" fillId="0" borderId="2" xfId="0" applyNumberFormat="1" applyFont="1" applyFill="1" applyBorder="1" applyAlignment="1">
      <alignment horizontal="right" wrapText="1"/>
    </xf>
    <xf numFmtId="2" fontId="0" fillId="0" borderId="0" xfId="0" applyNumberFormat="1"/>
    <xf numFmtId="0" fontId="6" fillId="0" borderId="0" xfId="0" applyFont="1" applyBorder="1" applyAlignment="1">
      <alignment horizontal="center" wrapText="1"/>
    </xf>
    <xf numFmtId="2" fontId="17" fillId="0" borderId="0" xfId="0" applyNumberFormat="1" applyFont="1" applyFill="1" applyBorder="1"/>
    <xf numFmtId="2" fontId="17" fillId="0" borderId="2" xfId="0" applyNumberFormat="1" applyFont="1" applyBorder="1" applyAlignment="1">
      <alignment horizontal="right" wrapText="1"/>
    </xf>
    <xf numFmtId="2" fontId="17" fillId="3" borderId="0" xfId="0" applyNumberFormat="1" applyFont="1" applyFill="1"/>
    <xf numFmtId="2" fontId="17" fillId="2" borderId="2" xfId="0" applyNumberFormat="1" applyFont="1" applyFill="1" applyBorder="1" applyAlignment="1">
      <alignment horizontal="right" wrapText="1"/>
    </xf>
    <xf numFmtId="2" fontId="17" fillId="0" borderId="0" xfId="0" applyNumberFormat="1" applyFont="1"/>
    <xf numFmtId="2" fontId="17" fillId="4" borderId="2" xfId="0" applyNumberFormat="1" applyFont="1" applyFill="1" applyBorder="1" applyAlignment="1">
      <alignment horizontal="right" wrapText="1"/>
    </xf>
    <xf numFmtId="2" fontId="17" fillId="0" borderId="1" xfId="0" applyNumberFormat="1" applyFont="1" applyBorder="1"/>
    <xf numFmtId="164" fontId="17" fillId="0" borderId="0" xfId="0" applyNumberFormat="1" applyFont="1"/>
    <xf numFmtId="2" fontId="11" fillId="0" borderId="0" xfId="0" applyNumberFormat="1" applyFont="1" applyBorder="1" applyAlignment="1">
      <alignment horizontal="right" wrapText="1"/>
    </xf>
    <xf numFmtId="2" fontId="11" fillId="2" borderId="2" xfId="0" applyNumberFormat="1" applyFont="1" applyFill="1" applyBorder="1" applyAlignment="1">
      <alignment horizontal="right" wrapText="1"/>
    </xf>
    <xf numFmtId="2" fontId="11" fillId="4" borderId="2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10">
    <cellStyle name="Comma 2" xfId="1" xr:uid="{00000000-0005-0000-0000-000000000000}"/>
    <cellStyle name="Comma 3" xfId="3" xr:uid="{00000000-0005-0000-0000-000001000000}"/>
    <cellStyle name="Comma 3 2" xfId="9" xr:uid="{00000000-0005-0000-0000-000002000000}"/>
    <cellStyle name="Currency 2" xfId="5" xr:uid="{00000000-0005-0000-0000-000003000000}"/>
    <cellStyle name="Normal" xfId="0" builtinId="0"/>
    <cellStyle name="Normal 2" xfId="2" xr:uid="{00000000-0005-0000-0000-000005000000}"/>
    <cellStyle name="Normal 2 2" xfId="8" xr:uid="{00000000-0005-0000-0000-000006000000}"/>
    <cellStyle name="Normal 3" xfId="4" xr:uid="{00000000-0005-0000-0000-000007000000}"/>
    <cellStyle name="Normal 4" xfId="7" xr:uid="{00000000-0005-0000-0000-000008000000}"/>
    <cellStyle name="Percent 2" xfId="6" xr:uid="{00000000-0005-0000-0000-000009000000}"/>
  </cellStyles>
  <dxfs count="7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000000"/>
      <color rgb="FFCCCC99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E21" sqref="E21"/>
    </sheetView>
  </sheetViews>
  <sheetFormatPr defaultRowHeight="12.75"/>
  <cols>
    <col min="1" max="1" width="17" bestFit="1" customWidth="1"/>
  </cols>
  <sheetData>
    <row r="1" spans="1:2">
      <c r="A1" t="s">
        <v>25</v>
      </c>
      <c r="B1" s="1">
        <v>185</v>
      </c>
    </row>
    <row r="2" spans="1:2">
      <c r="A2" t="s">
        <v>14</v>
      </c>
      <c r="B2" s="1">
        <v>170</v>
      </c>
    </row>
    <row r="3" spans="1:2">
      <c r="A3" t="s">
        <v>3</v>
      </c>
      <c r="B3" s="1">
        <v>168.03333333333333</v>
      </c>
    </row>
    <row r="4" spans="1:2">
      <c r="A4" t="s">
        <v>1</v>
      </c>
      <c r="B4" s="1">
        <v>163</v>
      </c>
    </row>
    <row r="5" spans="1:2">
      <c r="A5" t="s">
        <v>10</v>
      </c>
      <c r="B5" s="1">
        <v>149</v>
      </c>
    </row>
    <row r="6" spans="1:2">
      <c r="A6" t="s">
        <v>5</v>
      </c>
      <c r="B6" s="1">
        <v>146</v>
      </c>
    </row>
    <row r="7" spans="1:2">
      <c r="A7" t="s">
        <v>12</v>
      </c>
      <c r="B7" s="1">
        <v>146</v>
      </c>
    </row>
    <row r="8" spans="1:2">
      <c r="A8" t="s">
        <v>15</v>
      </c>
      <c r="B8" s="1">
        <v>145</v>
      </c>
    </row>
    <row r="9" spans="1:2">
      <c r="A9" t="s">
        <v>21</v>
      </c>
      <c r="B9" s="1">
        <v>144.90288888888887</v>
      </c>
    </row>
    <row r="10" spans="1:2">
      <c r="A10" t="s">
        <v>17</v>
      </c>
      <c r="B10" s="1">
        <v>144.51000000000002</v>
      </c>
    </row>
    <row r="11" spans="1:2">
      <c r="A11" t="s">
        <v>6</v>
      </c>
      <c r="B11" s="1">
        <v>140</v>
      </c>
    </row>
    <row r="12" spans="1:2">
      <c r="A12" t="s">
        <v>20</v>
      </c>
      <c r="B12" s="1">
        <v>130</v>
      </c>
    </row>
    <row r="13" spans="1:2">
      <c r="A13" t="s">
        <v>16</v>
      </c>
      <c r="B13" s="1">
        <v>126</v>
      </c>
    </row>
    <row r="14" spans="1:2">
      <c r="A14" t="s">
        <v>18</v>
      </c>
      <c r="B14" s="1">
        <v>125</v>
      </c>
    </row>
    <row r="15" spans="1:2">
      <c r="A15" t="s">
        <v>7</v>
      </c>
      <c r="B15" s="1">
        <v>118</v>
      </c>
    </row>
    <row r="16" spans="1:2">
      <c r="A16" t="s">
        <v>8</v>
      </c>
      <c r="B16" s="1">
        <v>118</v>
      </c>
    </row>
  </sheetData>
  <sortState xmlns:xlrd2="http://schemas.microsoft.com/office/spreadsheetml/2017/richdata2" ref="A1:B16">
    <sortCondition descending="1" ref="B1:B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workbookViewId="0">
      <selection activeCell="J14" sqref="J14"/>
    </sheetView>
  </sheetViews>
  <sheetFormatPr defaultRowHeight="12.75"/>
  <cols>
    <col min="1" max="1" width="21.140625" bestFit="1" customWidth="1"/>
    <col min="2" max="3" width="9.5703125" bestFit="1" customWidth="1"/>
    <col min="4" max="4" width="9.7109375" customWidth="1"/>
    <col min="5" max="6" width="9.5703125" bestFit="1" customWidth="1"/>
    <col min="7" max="7" width="10" customWidth="1"/>
  </cols>
  <sheetData>
    <row r="1" spans="1:9" ht="13.5">
      <c r="A1" s="53" t="s">
        <v>54</v>
      </c>
      <c r="B1" s="12"/>
      <c r="C1" s="12"/>
      <c r="D1" s="12"/>
      <c r="E1" s="12"/>
      <c r="F1" s="12"/>
      <c r="G1" s="12"/>
    </row>
    <row r="2" spans="1:9">
      <c r="A2" s="75" t="s">
        <v>0</v>
      </c>
      <c r="B2" s="76" t="s">
        <v>27</v>
      </c>
      <c r="C2" s="76"/>
      <c r="D2" s="44"/>
      <c r="E2" s="77" t="s">
        <v>28</v>
      </c>
      <c r="F2" s="76"/>
      <c r="G2" s="44"/>
    </row>
    <row r="3" spans="1:9" ht="24">
      <c r="A3" s="75"/>
      <c r="B3" s="63" t="s">
        <v>52</v>
      </c>
      <c r="C3" s="17" t="s">
        <v>53</v>
      </c>
      <c r="D3" s="8" t="s">
        <v>46</v>
      </c>
      <c r="E3" s="63" t="s">
        <v>52</v>
      </c>
      <c r="F3" s="63" t="s">
        <v>53</v>
      </c>
      <c r="G3" s="18" t="s">
        <v>46</v>
      </c>
    </row>
    <row r="4" spans="1:9">
      <c r="A4" s="21" t="s">
        <v>1</v>
      </c>
      <c r="B4" s="29">
        <v>201</v>
      </c>
      <c r="C4" s="29">
        <v>209</v>
      </c>
      <c r="D4" s="23">
        <f t="shared" ref="D4:D18" si="0">100*((C4-B4)/B4)</f>
        <v>3.9800995024875623</v>
      </c>
      <c r="E4" s="22">
        <v>25</v>
      </c>
      <c r="F4" s="22">
        <v>25</v>
      </c>
      <c r="G4" s="22">
        <f t="shared" ref="G4:G18" si="1">100*((F4-E4)/E4)</f>
        <v>0</v>
      </c>
      <c r="I4" s="62"/>
    </row>
    <row r="5" spans="1:9">
      <c r="A5" s="2" t="s">
        <v>17</v>
      </c>
      <c r="B5" s="26">
        <v>193.25</v>
      </c>
      <c r="C5" s="26">
        <v>198.25</v>
      </c>
      <c r="D5" s="9">
        <f t="shared" si="0"/>
        <v>2.58732212160414</v>
      </c>
      <c r="E5" s="3">
        <v>28.5</v>
      </c>
      <c r="F5" s="3">
        <v>28.5</v>
      </c>
      <c r="G5" s="3">
        <f t="shared" si="1"/>
        <v>0</v>
      </c>
      <c r="I5" s="62"/>
    </row>
    <row r="6" spans="1:9">
      <c r="A6" s="21" t="s">
        <v>3</v>
      </c>
      <c r="B6" s="29">
        <v>211</v>
      </c>
      <c r="C6" s="29">
        <v>221</v>
      </c>
      <c r="D6" s="23">
        <f t="shared" si="0"/>
        <v>4.7393364928909953</v>
      </c>
      <c r="E6" s="22">
        <v>20</v>
      </c>
      <c r="F6" s="22">
        <v>17</v>
      </c>
      <c r="G6" s="22">
        <f t="shared" si="1"/>
        <v>-15</v>
      </c>
      <c r="I6" s="62"/>
    </row>
    <row r="7" spans="1:9">
      <c r="A7" s="2" t="s">
        <v>14</v>
      </c>
      <c r="B7" s="27">
        <v>208</v>
      </c>
      <c r="C7" s="27">
        <v>213</v>
      </c>
      <c r="D7" s="9">
        <f t="shared" si="0"/>
        <v>2.4038461538461542</v>
      </c>
      <c r="E7" s="3">
        <v>28</v>
      </c>
      <c r="F7" s="3">
        <v>30</v>
      </c>
      <c r="G7" s="3">
        <f t="shared" si="1"/>
        <v>7.1428571428571423</v>
      </c>
      <c r="I7" s="62"/>
    </row>
    <row r="8" spans="1:9">
      <c r="A8" s="21" t="s">
        <v>5</v>
      </c>
      <c r="B8" s="29">
        <v>210</v>
      </c>
      <c r="C8" s="29">
        <v>216</v>
      </c>
      <c r="D8" s="23">
        <f t="shared" si="0"/>
        <v>2.8571428571428572</v>
      </c>
      <c r="E8" s="22">
        <v>19</v>
      </c>
      <c r="F8" s="22">
        <v>19</v>
      </c>
      <c r="G8" s="22">
        <f t="shared" si="1"/>
        <v>0</v>
      </c>
      <c r="I8" s="62"/>
    </row>
    <row r="9" spans="1:9">
      <c r="A9" s="2" t="s">
        <v>24</v>
      </c>
      <c r="B9" s="27">
        <v>203</v>
      </c>
      <c r="C9" s="27">
        <v>210</v>
      </c>
      <c r="D9" s="9">
        <f t="shared" si="0"/>
        <v>3.4482758620689653</v>
      </c>
      <c r="E9" s="3">
        <v>26</v>
      </c>
      <c r="F9" s="3">
        <v>26</v>
      </c>
      <c r="G9" s="3">
        <f t="shared" si="1"/>
        <v>0</v>
      </c>
      <c r="I9" s="62"/>
    </row>
    <row r="10" spans="1:9">
      <c r="A10" s="21" t="s">
        <v>6</v>
      </c>
      <c r="B10" s="29">
        <v>218</v>
      </c>
      <c r="C10" s="29">
        <v>227</v>
      </c>
      <c r="D10" s="23">
        <f t="shared" si="0"/>
        <v>4.1284403669724776</v>
      </c>
      <c r="E10" s="22">
        <v>7</v>
      </c>
      <c r="F10" s="22">
        <v>7</v>
      </c>
      <c r="G10" s="22">
        <f t="shared" si="1"/>
        <v>0</v>
      </c>
      <c r="I10" s="62"/>
    </row>
    <row r="11" spans="1:9">
      <c r="A11" s="2" t="s">
        <v>7</v>
      </c>
      <c r="B11" s="26">
        <v>202</v>
      </c>
      <c r="C11" s="26">
        <v>209</v>
      </c>
      <c r="D11" s="9">
        <f t="shared" si="0"/>
        <v>3.4653465346534658</v>
      </c>
      <c r="E11" s="3">
        <v>0</v>
      </c>
      <c r="F11" s="3">
        <v>23</v>
      </c>
      <c r="G11" s="3">
        <v>0</v>
      </c>
      <c r="I11" s="62"/>
    </row>
    <row r="12" spans="1:9">
      <c r="A12" s="21" t="s">
        <v>8</v>
      </c>
      <c r="B12" s="29">
        <v>217</v>
      </c>
      <c r="C12" s="29">
        <v>221</v>
      </c>
      <c r="D12" s="23">
        <f t="shared" si="0"/>
        <v>1.8433179723502304</v>
      </c>
      <c r="E12" s="22">
        <v>0</v>
      </c>
      <c r="F12" s="22">
        <v>0</v>
      </c>
      <c r="G12" s="22">
        <v>0</v>
      </c>
      <c r="I12" s="62"/>
    </row>
    <row r="13" spans="1:9">
      <c r="A13" s="2" t="s">
        <v>18</v>
      </c>
      <c r="B13" s="26">
        <v>193</v>
      </c>
      <c r="C13" s="26">
        <v>201</v>
      </c>
      <c r="D13" s="9">
        <f t="shared" si="0"/>
        <v>4.1450777202072544</v>
      </c>
      <c r="E13" s="3">
        <v>0</v>
      </c>
      <c r="F13" s="3">
        <v>0</v>
      </c>
      <c r="G13" s="3">
        <v>0</v>
      </c>
      <c r="I13" s="62"/>
    </row>
    <row r="14" spans="1:9">
      <c r="A14" s="21" t="s">
        <v>10</v>
      </c>
      <c r="B14" s="29">
        <v>179</v>
      </c>
      <c r="C14" s="29">
        <v>184</v>
      </c>
      <c r="D14" s="23">
        <f t="shared" si="0"/>
        <v>2.7932960893854748</v>
      </c>
      <c r="E14" s="22">
        <v>29</v>
      </c>
      <c r="F14" s="22">
        <v>29</v>
      </c>
      <c r="G14" s="22">
        <f t="shared" si="1"/>
        <v>0</v>
      </c>
      <c r="I14" s="62"/>
    </row>
    <row r="15" spans="1:9">
      <c r="A15" s="2" t="s">
        <v>15</v>
      </c>
      <c r="B15" s="27">
        <v>214</v>
      </c>
      <c r="C15" s="64">
        <v>218</v>
      </c>
      <c r="D15" s="65">
        <f t="shared" si="0"/>
        <v>1.8691588785046727</v>
      </c>
      <c r="E15" s="72">
        <v>17</v>
      </c>
      <c r="F15" s="72">
        <v>17</v>
      </c>
      <c r="G15" s="72">
        <f t="shared" si="1"/>
        <v>0</v>
      </c>
      <c r="I15" s="62"/>
    </row>
    <row r="16" spans="1:9">
      <c r="A16" s="21" t="s">
        <v>12</v>
      </c>
      <c r="B16" s="29">
        <v>211</v>
      </c>
      <c r="C16" s="29">
        <v>219</v>
      </c>
      <c r="D16" s="23">
        <f t="shared" si="0"/>
        <v>3.7914691943127963</v>
      </c>
      <c r="E16" s="22">
        <v>13</v>
      </c>
      <c r="F16" s="22">
        <v>13</v>
      </c>
      <c r="G16" s="22">
        <f t="shared" si="1"/>
        <v>0</v>
      </c>
      <c r="I16" s="62"/>
    </row>
    <row r="17" spans="1:9">
      <c r="A17" s="2" t="s">
        <v>20</v>
      </c>
      <c r="B17" s="26">
        <v>210</v>
      </c>
      <c r="C17" s="26">
        <v>218</v>
      </c>
      <c r="D17" s="9">
        <f t="shared" si="0"/>
        <v>3.8095238095238098</v>
      </c>
      <c r="E17" s="3">
        <v>0</v>
      </c>
      <c r="F17" s="3">
        <v>10</v>
      </c>
      <c r="G17" s="3">
        <v>0</v>
      </c>
      <c r="I17" s="62"/>
    </row>
    <row r="18" spans="1:9">
      <c r="A18" s="21" t="s">
        <v>16</v>
      </c>
      <c r="B18" s="29">
        <v>207</v>
      </c>
      <c r="C18" s="29">
        <v>212</v>
      </c>
      <c r="D18" s="23">
        <f t="shared" si="0"/>
        <v>2.4154589371980677</v>
      </c>
      <c r="E18" s="22">
        <v>7</v>
      </c>
      <c r="F18" s="22">
        <v>10</v>
      </c>
      <c r="G18" s="22">
        <f t="shared" si="1"/>
        <v>42.857142857142854</v>
      </c>
      <c r="I18" s="62"/>
    </row>
    <row r="19" spans="1:9">
      <c r="A19" s="5" t="s">
        <v>19</v>
      </c>
      <c r="B19" s="4">
        <f>AVERAGE(B4:B18)</f>
        <v>205.15</v>
      </c>
      <c r="C19" s="4">
        <f>AVERAGE(C4:C18)</f>
        <v>211.75</v>
      </c>
      <c r="D19" s="10">
        <f t="shared" ref="D19:F19" si="2">AVERAGE(D4:D18)</f>
        <v>3.2184741662099285</v>
      </c>
      <c r="E19" s="4">
        <f t="shared" ref="E19" si="3">AVERAGE(E4:E18)</f>
        <v>14.633333333333333</v>
      </c>
      <c r="F19" s="4">
        <f t="shared" si="2"/>
        <v>16.966666666666665</v>
      </c>
      <c r="G19" s="4">
        <f>AVERAGE(G4:G18)</f>
        <v>2.3333333333333335</v>
      </c>
    </row>
    <row r="20" spans="1:9">
      <c r="A20" s="24" t="s">
        <v>26</v>
      </c>
      <c r="B20" s="25">
        <f>STDEV(B4:B18)</f>
        <v>10.405098338246084</v>
      </c>
      <c r="C20" s="25">
        <f>STDEV(C4:C18)</f>
        <v>10.823667849406952</v>
      </c>
      <c r="D20" s="25">
        <f>STDEV(D4:D18)</f>
        <v>0.89046512509851461</v>
      </c>
      <c r="E20" s="25">
        <f>STDEV(E4:E18)</f>
        <v>11.474298401624553</v>
      </c>
      <c r="F20" s="25">
        <f>STDEV(F4:F18)</f>
        <v>10.079091984801769</v>
      </c>
      <c r="G20" s="25">
        <f t="shared" ref="G20" si="4">STDEV(G4:G18)</f>
        <v>12.044822347542858</v>
      </c>
    </row>
    <row r="22" spans="1:9" ht="12.75" customHeight="1">
      <c r="A22" s="53" t="s">
        <v>55</v>
      </c>
      <c r="B22" s="11"/>
      <c r="C22" s="11"/>
      <c r="D22" s="11"/>
      <c r="E22" s="11"/>
      <c r="F22" s="11"/>
      <c r="G22" s="11"/>
    </row>
    <row r="23" spans="1:9">
      <c r="A23" s="75" t="s">
        <v>0</v>
      </c>
      <c r="B23" s="76" t="s">
        <v>27</v>
      </c>
      <c r="C23" s="76"/>
      <c r="D23" s="54"/>
      <c r="E23" s="76" t="s">
        <v>28</v>
      </c>
      <c r="F23" s="76"/>
      <c r="G23" s="44"/>
    </row>
    <row r="24" spans="1:9" ht="24">
      <c r="A24" s="75"/>
      <c r="B24" s="63" t="s">
        <v>52</v>
      </c>
      <c r="C24" s="63" t="s">
        <v>53</v>
      </c>
      <c r="D24" s="8" t="s">
        <v>46</v>
      </c>
      <c r="E24" s="63" t="s">
        <v>52</v>
      </c>
      <c r="F24" s="63" t="s">
        <v>53</v>
      </c>
      <c r="G24" s="18" t="s">
        <v>46</v>
      </c>
    </row>
    <row r="25" spans="1:9">
      <c r="A25" s="13" t="s">
        <v>1</v>
      </c>
      <c r="B25" s="20">
        <v>234</v>
      </c>
      <c r="C25" s="20">
        <v>245</v>
      </c>
      <c r="D25" s="23">
        <f>(C25/B25-1)*100</f>
        <v>4.7008547008547064</v>
      </c>
      <c r="E25" s="22">
        <v>25</v>
      </c>
      <c r="F25" s="22">
        <v>25</v>
      </c>
      <c r="G25" s="15">
        <f>(F25/E25-1)*100</f>
        <v>0</v>
      </c>
    </row>
    <row r="26" spans="1:9">
      <c r="A26" s="2" t="s">
        <v>17</v>
      </c>
      <c r="B26" s="19">
        <v>289.88</v>
      </c>
      <c r="C26" s="19">
        <v>297.38</v>
      </c>
      <c r="D26" s="55">
        <f t="shared" ref="D26:D40" si="5">(C26/B26-1)*100</f>
        <v>2.5872774941354981</v>
      </c>
      <c r="E26" s="19">
        <v>28.5</v>
      </c>
      <c r="F26" s="19">
        <v>28.5</v>
      </c>
      <c r="G26" s="55">
        <f t="shared" ref="G26:G40" si="6">(F26/E26-1)*100</f>
        <v>0</v>
      </c>
    </row>
    <row r="27" spans="1:9">
      <c r="A27" s="13" t="s">
        <v>3</v>
      </c>
      <c r="B27" s="20">
        <v>226</v>
      </c>
      <c r="C27" s="20">
        <v>236</v>
      </c>
      <c r="D27" s="23">
        <f t="shared" si="5"/>
        <v>4.4247787610619538</v>
      </c>
      <c r="E27" s="20">
        <v>20</v>
      </c>
      <c r="F27" s="20">
        <v>17</v>
      </c>
      <c r="G27" s="23">
        <f t="shared" si="6"/>
        <v>-15.000000000000002</v>
      </c>
    </row>
    <row r="28" spans="1:9">
      <c r="A28" s="2" t="s">
        <v>14</v>
      </c>
      <c r="B28" s="19">
        <v>218</v>
      </c>
      <c r="C28" s="19">
        <v>223</v>
      </c>
      <c r="D28" s="74">
        <f t="shared" si="5"/>
        <v>2.2935779816513735</v>
      </c>
      <c r="E28" s="68">
        <v>28</v>
      </c>
      <c r="F28" s="68">
        <v>30</v>
      </c>
      <c r="G28" s="69">
        <f t="shared" si="6"/>
        <v>7.1428571428571397</v>
      </c>
    </row>
    <row r="29" spans="1:9">
      <c r="A29" s="13" t="s">
        <v>5</v>
      </c>
      <c r="B29" s="20">
        <v>305.5</v>
      </c>
      <c r="C29" s="20">
        <v>311.5</v>
      </c>
      <c r="D29" s="56">
        <f t="shared" si="5"/>
        <v>1.9639934533551617</v>
      </c>
      <c r="E29" s="20">
        <v>19</v>
      </c>
      <c r="F29" s="20">
        <v>19</v>
      </c>
      <c r="G29" s="56">
        <f t="shared" si="6"/>
        <v>0</v>
      </c>
    </row>
    <row r="30" spans="1:9">
      <c r="A30" s="7" t="s">
        <v>29</v>
      </c>
      <c r="B30" s="19">
        <v>245</v>
      </c>
      <c r="C30" s="19">
        <v>252</v>
      </c>
      <c r="D30" s="58">
        <f t="shared" si="5"/>
        <v>2.857142857142847</v>
      </c>
      <c r="E30" s="19">
        <v>26</v>
      </c>
      <c r="F30" s="19">
        <v>26</v>
      </c>
      <c r="G30" s="58">
        <f t="shared" si="6"/>
        <v>0</v>
      </c>
    </row>
    <row r="31" spans="1:9" ht="24">
      <c r="A31" s="13" t="s">
        <v>30</v>
      </c>
      <c r="B31" s="20">
        <v>245</v>
      </c>
      <c r="C31" s="20">
        <v>252</v>
      </c>
      <c r="D31" s="56">
        <f t="shared" si="5"/>
        <v>2.857142857142847</v>
      </c>
      <c r="E31" s="20">
        <v>26</v>
      </c>
      <c r="F31" s="20">
        <v>26</v>
      </c>
      <c r="G31" s="56">
        <f t="shared" si="6"/>
        <v>0</v>
      </c>
    </row>
    <row r="32" spans="1:9">
      <c r="A32" s="2" t="s">
        <v>6</v>
      </c>
      <c r="B32" s="19">
        <v>221</v>
      </c>
      <c r="C32" s="19">
        <v>228</v>
      </c>
      <c r="D32" s="55">
        <f t="shared" si="5"/>
        <v>3.167420814479649</v>
      </c>
      <c r="E32" s="19">
        <v>7</v>
      </c>
      <c r="F32" s="19">
        <v>7</v>
      </c>
      <c r="G32" s="55">
        <f t="shared" si="6"/>
        <v>0</v>
      </c>
    </row>
    <row r="33" spans="1:7">
      <c r="A33" s="13" t="s">
        <v>7</v>
      </c>
      <c r="B33" s="20">
        <v>269</v>
      </c>
      <c r="C33" s="20">
        <v>276</v>
      </c>
      <c r="D33" s="56">
        <f t="shared" si="5"/>
        <v>2.6022304832713727</v>
      </c>
      <c r="E33" s="20">
        <v>0</v>
      </c>
      <c r="F33" s="20">
        <v>0</v>
      </c>
      <c r="G33" s="56">
        <v>0</v>
      </c>
    </row>
    <row r="34" spans="1:7">
      <c r="A34" s="2" t="s">
        <v>8</v>
      </c>
      <c r="B34" s="19">
        <v>290</v>
      </c>
      <c r="C34" s="19">
        <v>296</v>
      </c>
      <c r="D34" s="55">
        <f t="shared" si="5"/>
        <v>2.0689655172413834</v>
      </c>
      <c r="E34" s="19">
        <v>0</v>
      </c>
      <c r="F34" s="19">
        <v>0</v>
      </c>
      <c r="G34" s="55">
        <v>0</v>
      </c>
    </row>
    <row r="35" spans="1:7">
      <c r="A35" s="13" t="s">
        <v>18</v>
      </c>
      <c r="B35" s="20">
        <v>223</v>
      </c>
      <c r="C35" s="20">
        <v>231</v>
      </c>
      <c r="D35" s="56">
        <f t="shared" si="5"/>
        <v>3.5874439461883512</v>
      </c>
      <c r="E35" s="20">
        <v>0</v>
      </c>
      <c r="F35" s="20">
        <v>0</v>
      </c>
      <c r="G35" s="56">
        <v>0</v>
      </c>
    </row>
    <row r="36" spans="1:7">
      <c r="A36" s="2" t="s">
        <v>10</v>
      </c>
      <c r="B36" s="19">
        <v>185</v>
      </c>
      <c r="C36" s="19">
        <v>190</v>
      </c>
      <c r="D36" s="55">
        <f t="shared" si="5"/>
        <v>2.7027027027026973</v>
      </c>
      <c r="E36" s="19">
        <v>29</v>
      </c>
      <c r="F36" s="19">
        <v>29</v>
      </c>
      <c r="G36" s="55">
        <f t="shared" si="6"/>
        <v>0</v>
      </c>
    </row>
    <row r="37" spans="1:7">
      <c r="A37" s="13" t="s">
        <v>15</v>
      </c>
      <c r="B37" s="20">
        <v>219</v>
      </c>
      <c r="C37" s="66">
        <v>223</v>
      </c>
      <c r="D37" s="67">
        <f t="shared" si="5"/>
        <v>1.8264840182648401</v>
      </c>
      <c r="E37" s="20">
        <v>17</v>
      </c>
      <c r="F37" s="20">
        <v>17</v>
      </c>
      <c r="G37" s="73">
        <f t="shared" si="6"/>
        <v>0</v>
      </c>
    </row>
    <row r="38" spans="1:7">
      <c r="A38" s="2" t="s">
        <v>12</v>
      </c>
      <c r="B38" s="19">
        <v>218</v>
      </c>
      <c r="C38" s="19">
        <v>226</v>
      </c>
      <c r="D38" s="55">
        <f t="shared" si="5"/>
        <v>3.669724770642202</v>
      </c>
      <c r="E38" s="19">
        <v>13</v>
      </c>
      <c r="F38" s="19">
        <v>13</v>
      </c>
      <c r="G38" s="55">
        <f t="shared" si="6"/>
        <v>0</v>
      </c>
    </row>
    <row r="39" spans="1:7">
      <c r="A39" s="13" t="s">
        <v>20</v>
      </c>
      <c r="B39" s="20">
        <v>255</v>
      </c>
      <c r="C39" s="20">
        <v>255</v>
      </c>
      <c r="D39" s="56">
        <f t="shared" si="5"/>
        <v>0</v>
      </c>
      <c r="E39" s="20">
        <v>0</v>
      </c>
      <c r="F39" s="20">
        <v>0</v>
      </c>
      <c r="G39" s="56">
        <v>0</v>
      </c>
    </row>
    <row r="40" spans="1:7">
      <c r="A40" s="2" t="s">
        <v>16</v>
      </c>
      <c r="B40" s="3">
        <v>212</v>
      </c>
      <c r="C40" s="3">
        <v>217</v>
      </c>
      <c r="D40" s="9">
        <f t="shared" si="5"/>
        <v>2.3584905660377409</v>
      </c>
      <c r="E40" s="3">
        <v>7</v>
      </c>
      <c r="F40" s="3">
        <v>10</v>
      </c>
      <c r="G40" s="9">
        <f t="shared" si="6"/>
        <v>42.857142857142861</v>
      </c>
    </row>
    <row r="41" spans="1:7">
      <c r="A41" s="14" t="s">
        <v>19</v>
      </c>
      <c r="B41" s="16">
        <f>AVERAGE(B25:B40)</f>
        <v>240.96125000000001</v>
      </c>
      <c r="C41" s="16">
        <f>AVERAGE(C25:C40)</f>
        <v>247.43</v>
      </c>
      <c r="D41" s="57">
        <f t="shared" ref="D41" si="7">AVERAGE(D25:D40)</f>
        <v>2.7292644327607896</v>
      </c>
      <c r="E41" s="16">
        <f>AVERAGE(E25:E40)</f>
        <v>15.34375</v>
      </c>
      <c r="F41" s="16">
        <f>AVERAGE(F25:F40)</f>
        <v>15.46875</v>
      </c>
      <c r="G41" s="57">
        <f>AVERAGE(G25:G40)</f>
        <v>2.1875</v>
      </c>
    </row>
    <row r="42" spans="1:7">
      <c r="A42" s="59" t="s">
        <v>26</v>
      </c>
      <c r="B42" s="60">
        <f>STDEV(B25:B40)</f>
        <v>33.145618488723287</v>
      </c>
      <c r="C42" s="60">
        <f>STDEV(C25:C41)</f>
        <v>32.147546562684759</v>
      </c>
      <c r="D42" s="61">
        <f>STDEV(D26:D40)</f>
        <v>1.0039592816462501</v>
      </c>
      <c r="E42" s="60">
        <f>STDEV(E25:E40)</f>
        <v>11.443657267965808</v>
      </c>
      <c r="F42" s="60">
        <f>STDEV(E25:E40)</f>
        <v>11.443657267965808</v>
      </c>
      <c r="G42" s="60">
        <f>STDEV(G26:G40)</f>
        <v>12.044822347542858</v>
      </c>
    </row>
  </sheetData>
  <mergeCells count="6">
    <mergeCell ref="A2:A3"/>
    <mergeCell ref="A23:A24"/>
    <mergeCell ref="B2:C2"/>
    <mergeCell ref="E2:F2"/>
    <mergeCell ref="B23:C23"/>
    <mergeCell ref="E23:F23"/>
  </mergeCells>
  <conditionalFormatting sqref="B25:C25">
    <cfRule type="containsText" dxfId="6" priority="13" operator="containsText" text="n/a">
      <formula>NOT(ISERROR(SEARCH("n/a",B25)))</formula>
    </cfRule>
  </conditionalFormatting>
  <conditionalFormatting sqref="B27:C27">
    <cfRule type="containsText" dxfId="5" priority="12" operator="containsText" text="n/a">
      <formula>NOT(ISERROR(SEARCH("n/a",B27)))</formula>
    </cfRule>
  </conditionalFormatting>
  <conditionalFormatting sqref="B29:C29">
    <cfRule type="containsText" dxfId="4" priority="11" operator="containsText" text="n/a">
      <formula>NOT(ISERROR(SEARCH("n/a",B29)))</formula>
    </cfRule>
  </conditionalFormatting>
  <conditionalFormatting sqref="B31:C40">
    <cfRule type="containsText" dxfId="3" priority="1" operator="containsText" text="n/a">
      <formula>NOT(ISERROR(SEARCH("n/a",B31)))</formula>
    </cfRule>
  </conditionalFormatting>
  <conditionalFormatting sqref="E27:F27">
    <cfRule type="containsText" dxfId="2" priority="25" operator="containsText" text="n/a">
      <formula>NOT(ISERROR(SEARCH("n/a",E27)))</formula>
    </cfRule>
  </conditionalFormatting>
  <conditionalFormatting sqref="E29:F29">
    <cfRule type="containsText" dxfId="1" priority="24" operator="containsText" text="n/a">
      <formula>NOT(ISERROR(SEARCH("n/a",E29)))</formula>
    </cfRule>
  </conditionalFormatting>
  <conditionalFormatting sqref="E31:F40">
    <cfRule type="containsText" dxfId="0" priority="14" operator="containsText" text="n/a">
      <formula>NOT(ISERROR(SEARCH("n/a",E31)))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workbookViewId="0">
      <selection activeCell="F5" sqref="F5"/>
    </sheetView>
  </sheetViews>
  <sheetFormatPr defaultColWidth="13.5703125" defaultRowHeight="12.75"/>
  <cols>
    <col min="1" max="1" width="15.42578125" style="6" customWidth="1"/>
    <col min="2" max="2" width="25.28515625" style="6" customWidth="1"/>
    <col min="3" max="3" width="12" style="6" customWidth="1"/>
    <col min="4" max="4" width="10.42578125" style="6" customWidth="1"/>
    <col min="5" max="6" width="14.28515625" style="6" bestFit="1" customWidth="1"/>
    <col min="7" max="7" width="13.5703125" style="6"/>
    <col min="8" max="8" width="14.140625" style="6" bestFit="1" customWidth="1"/>
    <col min="9" max="9" width="22.28515625" style="6" bestFit="1" customWidth="1"/>
    <col min="10" max="11" width="6.5703125" style="6" bestFit="1" customWidth="1"/>
    <col min="12" max="16384" width="13.5703125" style="6"/>
  </cols>
  <sheetData>
    <row r="1" spans="1:6" ht="14.25">
      <c r="A1" s="53" t="s">
        <v>56</v>
      </c>
      <c r="C1" s="11"/>
      <c r="D1" s="11"/>
      <c r="E1" s="11"/>
      <c r="F1" s="11"/>
    </row>
    <row r="2" spans="1:6">
      <c r="C2" s="78" t="s">
        <v>32</v>
      </c>
      <c r="D2" s="78"/>
    </row>
    <row r="3" spans="1:6">
      <c r="A3" s="31" t="s">
        <v>34</v>
      </c>
      <c r="B3" s="31" t="s">
        <v>33</v>
      </c>
      <c r="C3" s="41" t="s">
        <v>52</v>
      </c>
      <c r="D3" s="41" t="s">
        <v>52</v>
      </c>
    </row>
    <row r="4" spans="1:6">
      <c r="A4" s="34" t="s">
        <v>1</v>
      </c>
      <c r="B4" s="34" t="s">
        <v>36</v>
      </c>
      <c r="C4" s="29">
        <v>25</v>
      </c>
      <c r="D4" s="29">
        <v>25</v>
      </c>
    </row>
    <row r="5" spans="1:6">
      <c r="A5" s="34" t="s">
        <v>1</v>
      </c>
      <c r="B5" s="34" t="s">
        <v>23</v>
      </c>
      <c r="C5" s="29">
        <v>14</v>
      </c>
      <c r="D5" s="29">
        <v>16</v>
      </c>
    </row>
    <row r="6" spans="1:6">
      <c r="A6" s="33" t="s">
        <v>2</v>
      </c>
      <c r="B6" s="33" t="s">
        <v>35</v>
      </c>
      <c r="C6" s="26">
        <v>12</v>
      </c>
      <c r="D6" s="26">
        <v>12</v>
      </c>
    </row>
    <row r="7" spans="1:6">
      <c r="A7" s="33"/>
      <c r="B7" s="33" t="s">
        <v>48</v>
      </c>
      <c r="C7" s="26">
        <v>4.5</v>
      </c>
      <c r="D7" s="26">
        <v>4.5</v>
      </c>
    </row>
    <row r="8" spans="1:6">
      <c r="A8" s="33"/>
      <c r="B8" s="33" t="s">
        <v>23</v>
      </c>
      <c r="C8" s="26">
        <v>12</v>
      </c>
      <c r="D8" s="26">
        <v>12</v>
      </c>
    </row>
    <row r="9" spans="1:6">
      <c r="A9" s="34" t="s">
        <v>3</v>
      </c>
      <c r="B9" s="34" t="s">
        <v>22</v>
      </c>
      <c r="C9" s="29">
        <v>10</v>
      </c>
      <c r="D9" s="29">
        <v>7</v>
      </c>
    </row>
    <row r="10" spans="1:6">
      <c r="A10" s="34"/>
      <c r="B10" s="34" t="s">
        <v>23</v>
      </c>
      <c r="C10" s="29">
        <v>10</v>
      </c>
      <c r="D10" s="29">
        <v>10</v>
      </c>
    </row>
    <row r="11" spans="1:6">
      <c r="A11" s="32" t="s">
        <v>4</v>
      </c>
      <c r="B11" s="32" t="s">
        <v>36</v>
      </c>
      <c r="C11" s="27">
        <v>10</v>
      </c>
      <c r="D11" s="27">
        <v>10</v>
      </c>
    </row>
    <row r="12" spans="1:6">
      <c r="A12" s="32"/>
      <c r="B12" s="32" t="s">
        <v>37</v>
      </c>
      <c r="C12" s="27">
        <v>10</v>
      </c>
      <c r="D12" s="64">
        <v>12</v>
      </c>
    </row>
    <row r="13" spans="1:6">
      <c r="A13" s="32"/>
      <c r="B13" s="32" t="s">
        <v>23</v>
      </c>
      <c r="C13" s="27">
        <v>8</v>
      </c>
      <c r="D13" s="27">
        <v>8</v>
      </c>
    </row>
    <row r="14" spans="1:6">
      <c r="A14" s="34" t="s">
        <v>5</v>
      </c>
      <c r="B14" s="34" t="s">
        <v>37</v>
      </c>
      <c r="C14" s="29">
        <v>19</v>
      </c>
      <c r="D14" s="29">
        <v>24</v>
      </c>
    </row>
    <row r="15" spans="1:6">
      <c r="A15" s="33" t="s">
        <v>24</v>
      </c>
      <c r="B15" s="33" t="s">
        <v>38</v>
      </c>
      <c r="C15" s="27">
        <v>2</v>
      </c>
      <c r="D15" s="27">
        <v>2</v>
      </c>
    </row>
    <row r="16" spans="1:6">
      <c r="A16" s="33"/>
      <c r="B16" s="33" t="s">
        <v>39</v>
      </c>
      <c r="C16" s="27">
        <v>18.5</v>
      </c>
      <c r="D16" s="27">
        <v>18.5</v>
      </c>
    </row>
    <row r="17" spans="1:4">
      <c r="A17" s="33"/>
      <c r="B17" s="33" t="s">
        <v>37</v>
      </c>
      <c r="C17" s="27">
        <v>5.5</v>
      </c>
      <c r="D17" s="27">
        <v>5.5</v>
      </c>
    </row>
    <row r="18" spans="1:4">
      <c r="A18" s="34" t="s">
        <v>6</v>
      </c>
      <c r="B18" s="34" t="s">
        <v>49</v>
      </c>
      <c r="C18" s="29">
        <v>7</v>
      </c>
      <c r="D18" s="29">
        <v>7</v>
      </c>
    </row>
    <row r="19" spans="1:4">
      <c r="A19" s="33" t="s">
        <v>7</v>
      </c>
      <c r="B19" s="33" t="s">
        <v>51</v>
      </c>
      <c r="C19" s="26">
        <v>0</v>
      </c>
      <c r="D19" s="26">
        <v>0</v>
      </c>
    </row>
    <row r="20" spans="1:4">
      <c r="A20" s="34" t="s">
        <v>8</v>
      </c>
      <c r="B20" s="34" t="s">
        <v>23</v>
      </c>
      <c r="C20" s="29">
        <v>50</v>
      </c>
      <c r="D20" s="29">
        <v>50</v>
      </c>
    </row>
    <row r="21" spans="1:4">
      <c r="A21" s="33" t="s">
        <v>18</v>
      </c>
      <c r="B21" s="33" t="s">
        <v>51</v>
      </c>
      <c r="C21" s="26">
        <v>0</v>
      </c>
      <c r="D21" s="26">
        <v>0</v>
      </c>
    </row>
    <row r="22" spans="1:4">
      <c r="A22" s="34" t="s">
        <v>10</v>
      </c>
      <c r="B22" s="34" t="s">
        <v>50</v>
      </c>
      <c r="C22" s="29">
        <v>29</v>
      </c>
      <c r="D22" s="29">
        <v>29</v>
      </c>
    </row>
    <row r="23" spans="1:4">
      <c r="A23" s="34"/>
      <c r="B23" s="34" t="s">
        <v>58</v>
      </c>
      <c r="C23" s="29">
        <v>0</v>
      </c>
      <c r="D23" s="29">
        <v>97</v>
      </c>
    </row>
    <row r="24" spans="1:4">
      <c r="A24" s="33" t="s">
        <v>11</v>
      </c>
      <c r="B24" s="33" t="s">
        <v>41</v>
      </c>
      <c r="C24" s="27">
        <v>17</v>
      </c>
      <c r="D24" s="27">
        <v>17</v>
      </c>
    </row>
    <row r="25" spans="1:4">
      <c r="A25" s="34" t="s">
        <v>12</v>
      </c>
      <c r="B25" s="34" t="s">
        <v>22</v>
      </c>
      <c r="C25" s="29">
        <v>13</v>
      </c>
      <c r="D25" s="29">
        <v>0</v>
      </c>
    </row>
    <row r="26" spans="1:4">
      <c r="A26" s="33" t="s">
        <v>20</v>
      </c>
      <c r="B26" s="33" t="s">
        <v>40</v>
      </c>
      <c r="C26" s="26">
        <v>0</v>
      </c>
      <c r="D26" s="26">
        <v>0</v>
      </c>
    </row>
    <row r="27" spans="1:4">
      <c r="A27" s="34" t="s">
        <v>16</v>
      </c>
      <c r="B27" s="34" t="s">
        <v>23</v>
      </c>
      <c r="C27" s="29">
        <v>7</v>
      </c>
      <c r="D27" s="29">
        <v>10</v>
      </c>
    </row>
  </sheetData>
  <mergeCells count="1">
    <mergeCell ref="C2:D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tabSelected="1" workbookViewId="0">
      <selection activeCell="C16" sqref="C16"/>
    </sheetView>
  </sheetViews>
  <sheetFormatPr defaultRowHeight="12.75"/>
  <cols>
    <col min="1" max="1" width="14.140625" bestFit="1" customWidth="1"/>
    <col min="2" max="2" width="12.28515625" customWidth="1"/>
    <col min="3" max="3" width="14.42578125" customWidth="1"/>
    <col min="4" max="4" width="6.28515625" customWidth="1"/>
    <col min="5" max="5" width="7.140625" customWidth="1"/>
  </cols>
  <sheetData>
    <row r="1" spans="1:5" ht="27.75" customHeight="1">
      <c r="A1" s="81" t="s">
        <v>57</v>
      </c>
      <c r="B1" s="82"/>
      <c r="C1" s="82"/>
      <c r="D1" s="82"/>
      <c r="E1" s="82"/>
    </row>
    <row r="2" spans="1:5">
      <c r="A2" s="35"/>
      <c r="B2" s="79" t="s">
        <v>47</v>
      </c>
      <c r="C2" s="79"/>
      <c r="D2" s="80" t="s">
        <v>42</v>
      </c>
      <c r="E2" s="78"/>
    </row>
    <row r="3" spans="1:5">
      <c r="A3" s="37" t="s">
        <v>34</v>
      </c>
      <c r="B3" s="38" t="s">
        <v>52</v>
      </c>
      <c r="C3" s="38" t="s">
        <v>53</v>
      </c>
      <c r="D3" s="40" t="s">
        <v>43</v>
      </c>
      <c r="E3" s="39" t="s">
        <v>31</v>
      </c>
    </row>
    <row r="4" spans="1:5">
      <c r="A4" s="42" t="s">
        <v>1</v>
      </c>
      <c r="B4" s="20">
        <v>226</v>
      </c>
      <c r="C4" s="20">
        <v>234</v>
      </c>
      <c r="D4" s="30">
        <f t="shared" ref="D4:D18" si="0">C4-B4</f>
        <v>8</v>
      </c>
      <c r="E4" s="43">
        <f t="shared" ref="E4:E18" si="1">100*(D4/B4)</f>
        <v>3.5398230088495577</v>
      </c>
    </row>
    <row r="5" spans="1:5">
      <c r="A5" s="35" t="s">
        <v>2</v>
      </c>
      <c r="B5" s="19">
        <v>221.75</v>
      </c>
      <c r="C5" s="19">
        <v>226.75</v>
      </c>
      <c r="D5" s="28">
        <f t="shared" si="0"/>
        <v>5</v>
      </c>
      <c r="E5" s="36">
        <f t="shared" si="1"/>
        <v>2.254791431792559</v>
      </c>
    </row>
    <row r="6" spans="1:5">
      <c r="A6" s="42" t="s">
        <v>3</v>
      </c>
      <c r="B6" s="20">
        <v>231</v>
      </c>
      <c r="C6" s="20">
        <v>238</v>
      </c>
      <c r="D6" s="30">
        <f t="shared" si="0"/>
        <v>7</v>
      </c>
      <c r="E6" s="43">
        <f t="shared" si="1"/>
        <v>3.0303030303030303</v>
      </c>
    </row>
    <row r="7" spans="1:5">
      <c r="A7" s="35" t="s">
        <v>4</v>
      </c>
      <c r="B7" s="19">
        <v>236</v>
      </c>
      <c r="C7" s="19">
        <v>243</v>
      </c>
      <c r="D7" s="28">
        <f t="shared" si="0"/>
        <v>7</v>
      </c>
      <c r="E7" s="36">
        <f t="shared" si="1"/>
        <v>2.9661016949152543</v>
      </c>
    </row>
    <row r="8" spans="1:5">
      <c r="A8" s="42" t="s">
        <v>5</v>
      </c>
      <c r="B8" s="20">
        <v>229</v>
      </c>
      <c r="C8" s="20">
        <v>235</v>
      </c>
      <c r="D8" s="30">
        <f t="shared" si="0"/>
        <v>6</v>
      </c>
      <c r="E8" s="43">
        <f t="shared" si="1"/>
        <v>2.6200873362445414</v>
      </c>
    </row>
    <row r="9" spans="1:5">
      <c r="A9" s="35" t="s">
        <v>24</v>
      </c>
      <c r="B9" s="19">
        <v>229</v>
      </c>
      <c r="C9" s="19">
        <v>236</v>
      </c>
      <c r="D9" s="28">
        <f t="shared" si="0"/>
        <v>7</v>
      </c>
      <c r="E9" s="36">
        <f t="shared" si="1"/>
        <v>3.0567685589519651</v>
      </c>
    </row>
    <row r="10" spans="1:5">
      <c r="A10" s="42" t="s">
        <v>6</v>
      </c>
      <c r="B10" s="20">
        <v>225</v>
      </c>
      <c r="C10" s="20">
        <v>234</v>
      </c>
      <c r="D10" s="30">
        <f t="shared" si="0"/>
        <v>9</v>
      </c>
      <c r="E10" s="43">
        <f t="shared" si="1"/>
        <v>4</v>
      </c>
    </row>
    <row r="11" spans="1:5">
      <c r="A11" s="35" t="s">
        <v>7</v>
      </c>
      <c r="B11" s="19">
        <v>202</v>
      </c>
      <c r="C11" s="19">
        <v>232</v>
      </c>
      <c r="D11" s="28">
        <f t="shared" si="0"/>
        <v>30</v>
      </c>
      <c r="E11" s="36">
        <f t="shared" si="1"/>
        <v>14.85148514851485</v>
      </c>
    </row>
    <row r="12" spans="1:5">
      <c r="A12" s="42" t="s">
        <v>8</v>
      </c>
      <c r="B12" s="20">
        <v>217</v>
      </c>
      <c r="C12" s="20">
        <v>221</v>
      </c>
      <c r="D12" s="30">
        <f t="shared" si="0"/>
        <v>4</v>
      </c>
      <c r="E12" s="43">
        <f t="shared" si="1"/>
        <v>1.8433179723502304</v>
      </c>
    </row>
    <row r="13" spans="1:5">
      <c r="A13" s="35" t="s">
        <v>9</v>
      </c>
      <c r="B13" s="19">
        <v>193</v>
      </c>
      <c r="C13" s="19">
        <v>201</v>
      </c>
      <c r="D13" s="28">
        <f t="shared" si="0"/>
        <v>8</v>
      </c>
      <c r="E13" s="36">
        <f t="shared" si="1"/>
        <v>4.1450777202072544</v>
      </c>
    </row>
    <row r="14" spans="1:5">
      <c r="A14" s="42" t="s">
        <v>10</v>
      </c>
      <c r="B14" s="20">
        <v>208</v>
      </c>
      <c r="C14" s="20">
        <v>213</v>
      </c>
      <c r="D14" s="30">
        <f t="shared" si="0"/>
        <v>5</v>
      </c>
      <c r="E14" s="43">
        <f t="shared" si="1"/>
        <v>2.4038461538461542</v>
      </c>
    </row>
    <row r="15" spans="1:5">
      <c r="A15" s="35" t="s">
        <v>11</v>
      </c>
      <c r="B15" s="19">
        <v>231</v>
      </c>
      <c r="C15" s="68">
        <v>235</v>
      </c>
      <c r="D15" s="70">
        <f t="shared" si="0"/>
        <v>4</v>
      </c>
      <c r="E15" s="71">
        <f t="shared" si="1"/>
        <v>1.7316017316017316</v>
      </c>
    </row>
    <row r="16" spans="1:5">
      <c r="A16" s="42" t="s">
        <v>12</v>
      </c>
      <c r="B16" s="20">
        <v>224</v>
      </c>
      <c r="C16" s="20">
        <v>232</v>
      </c>
      <c r="D16" s="30">
        <f t="shared" si="0"/>
        <v>8</v>
      </c>
      <c r="E16" s="43">
        <f t="shared" si="1"/>
        <v>3.5714285714285712</v>
      </c>
    </row>
    <row r="17" spans="1:5">
      <c r="A17" s="35" t="s">
        <v>20</v>
      </c>
      <c r="B17" s="19">
        <v>210</v>
      </c>
      <c r="C17" s="19">
        <v>228</v>
      </c>
      <c r="D17" s="28">
        <f t="shared" si="0"/>
        <v>18</v>
      </c>
      <c r="E17" s="36">
        <f t="shared" si="1"/>
        <v>8.5714285714285712</v>
      </c>
    </row>
    <row r="18" spans="1:5" ht="13.5" thickBot="1">
      <c r="A18" s="42" t="s">
        <v>13</v>
      </c>
      <c r="B18" s="20">
        <v>214</v>
      </c>
      <c r="C18" s="20">
        <v>222</v>
      </c>
      <c r="D18" s="30">
        <f t="shared" si="0"/>
        <v>8</v>
      </c>
      <c r="E18" s="43">
        <f t="shared" si="1"/>
        <v>3.7383177570093453</v>
      </c>
    </row>
    <row r="19" spans="1:5">
      <c r="A19" s="46" t="s">
        <v>44</v>
      </c>
      <c r="B19" s="47">
        <f>AVERAGE(B4:B18)</f>
        <v>219.78333333333333</v>
      </c>
      <c r="C19" s="47">
        <f t="shared" ref="C19" si="2">AVERAGE(C4:C18)</f>
        <v>228.71666666666667</v>
      </c>
      <c r="D19" s="48">
        <f>AVERAGE(D4:D18)</f>
        <v>8.9333333333333336</v>
      </c>
      <c r="E19" s="49">
        <f>AVERAGE(E4:E18)</f>
        <v>4.1549585791629067</v>
      </c>
    </row>
    <row r="20" spans="1:5">
      <c r="A20" s="50" t="s">
        <v>45</v>
      </c>
      <c r="B20" s="51">
        <f>STDEV(B4:B18)</f>
        <v>12.192967332891218</v>
      </c>
      <c r="C20" s="51">
        <f t="shared" ref="C20:D20" si="3">STDEV(C4:C18)</f>
        <v>10.769859839031376</v>
      </c>
      <c r="D20" s="45">
        <f t="shared" si="3"/>
        <v>6.7025226238938975</v>
      </c>
      <c r="E20" s="52">
        <f>STDEV(E4:E18)</f>
        <v>3.3697280381562087</v>
      </c>
    </row>
  </sheetData>
  <mergeCells count="3">
    <mergeCell ref="B2:C2"/>
    <mergeCell ref="D2:E2"/>
    <mergeCell ref="A1:E1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AA5F07E2B9A40A625CF7FEC09AF77" ma:contentTypeVersion="0" ma:contentTypeDescription="Create a new document." ma:contentTypeScope="" ma:versionID="6f01feac69240208ed7a7a45daa92fe8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CC7D1E-3AF8-4365-90CD-48A73359B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961F6C5-5259-4120-9DB8-DAD5FC784EA1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52A0789-F7C8-446D-A8BE-00B75D0821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Resident &amp; Non-Resident</vt:lpstr>
      <vt:lpstr>Mandatory  Fees</vt:lpstr>
      <vt:lpstr>Cost of Enrollment (T&amp;F)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Farver</dc:creator>
  <cp:lastModifiedBy>Albers, Lisa [IDOE]</cp:lastModifiedBy>
  <cp:lastPrinted>2022-01-04T14:27:45Z</cp:lastPrinted>
  <dcterms:created xsi:type="dcterms:W3CDTF">2009-08-11T20:59:22Z</dcterms:created>
  <dcterms:modified xsi:type="dcterms:W3CDTF">2026-03-04T20:19:28Z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