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BDE7F659-F4BC-4CB1-A2F2-4765090C2E16}" xr6:coauthVersionLast="47" xr6:coauthVersionMax="47" xr10:uidLastSave="{00000000-0000-0000-0000-000000000000}"/>
  <bookViews>
    <workbookView xWindow="-12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0" l="1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T303" i="5" l="1"/>
  <c r="T330" i="5"/>
  <c r="T266" i="5"/>
  <c r="T202" i="5"/>
  <c r="T138" i="5"/>
  <c r="T74" i="5"/>
  <c r="T48" i="5"/>
  <c r="T270" i="5"/>
  <c r="T142" i="5"/>
  <c r="T78" i="5"/>
  <c r="T14" i="5"/>
  <c r="T65" i="5"/>
  <c r="T72" i="5"/>
  <c r="T55" i="5"/>
  <c r="T277" i="5"/>
  <c r="T149" i="5"/>
  <c r="T85" i="5"/>
  <c r="T21" i="5"/>
  <c r="T41" i="5"/>
  <c r="T64" i="5"/>
  <c r="T71" i="5"/>
  <c r="T284" i="5"/>
  <c r="T220" i="5"/>
  <c r="T156" i="5"/>
  <c r="T92" i="5"/>
  <c r="T28" i="5"/>
  <c r="T129" i="5"/>
  <c r="T199" i="5"/>
  <c r="T307" i="5"/>
  <c r="T243" i="5"/>
  <c r="T179" i="5"/>
  <c r="T115" i="5"/>
  <c r="C161" i="2"/>
  <c r="B312" i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Q131" i="3" s="1"/>
  <c r="D131" i="3" s="1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T228" i="3" s="1"/>
  <c r="G228" i="3" s="1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R180" i="3" s="1"/>
  <c r="E180" i="3" s="1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P60" i="3" s="1"/>
  <c r="C60" i="3" s="1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R201" i="3" s="1"/>
  <c r="E201" i="3" s="1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T81" i="3" s="1"/>
  <c r="G81" i="3" s="1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R217" i="3" s="1"/>
  <c r="E217" i="3" s="1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R90" i="3" s="1"/>
  <c r="E90" i="3" s="1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F221" i="2"/>
  <c r="S221" i="3" s="1"/>
  <c r="F221" i="3" s="1"/>
  <c r="T225" i="3"/>
  <c r="G225" i="3" s="1"/>
  <c r="T301" i="3"/>
  <c r="G301" i="3" s="1"/>
  <c r="Q30" i="3"/>
  <c r="D3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K61" i="3" s="1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K314" i="3" s="1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T232" i="5" s="1"/>
  <c r="E11" i="5"/>
  <c r="T11" i="5" s="1"/>
  <c r="E275" i="5"/>
  <c r="T275" i="5" s="1"/>
  <c r="E86" i="5"/>
  <c r="T86" i="5" s="1"/>
  <c r="E316" i="5"/>
  <c r="T316" i="5" s="1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T306" i="5" s="1"/>
  <c r="E290" i="5"/>
  <c r="T290" i="5" s="1"/>
  <c r="E191" i="5"/>
  <c r="T191" i="5" s="1"/>
  <c r="I215" i="2"/>
  <c r="I223" i="2"/>
  <c r="I296" i="2"/>
  <c r="I268" i="2"/>
  <c r="I19" i="2"/>
  <c r="I15" i="2"/>
  <c r="I8" i="3"/>
  <c r="I121" i="3"/>
  <c r="I216" i="3"/>
  <c r="K216" i="3" s="1"/>
  <c r="I280" i="3"/>
  <c r="I48" i="3"/>
  <c r="I133" i="3"/>
  <c r="I217" i="3"/>
  <c r="K217" i="3" s="1"/>
  <c r="I300" i="3"/>
  <c r="I190" i="2"/>
  <c r="E218" i="5"/>
  <c r="T218" i="5" s="1"/>
  <c r="E206" i="5"/>
  <c r="T206" i="5" s="1"/>
  <c r="E78" i="5"/>
  <c r="E46" i="5"/>
  <c r="T46" i="5" s="1"/>
  <c r="I325" i="3"/>
  <c r="I287" i="3"/>
  <c r="K287" i="3" s="1"/>
  <c r="I231" i="3"/>
  <c r="I223" i="3"/>
  <c r="I301" i="3"/>
  <c r="I175" i="3"/>
  <c r="K175" i="3" s="1"/>
  <c r="H69" i="2"/>
  <c r="U69" i="3" s="1"/>
  <c r="V69" i="3" s="1"/>
  <c r="W69" i="3" s="1"/>
  <c r="H261" i="2"/>
  <c r="U261" i="3" s="1"/>
  <c r="V261" i="3" s="1"/>
  <c r="W261" i="3" s="1"/>
  <c r="E185" i="5"/>
  <c r="T185" i="5" s="1"/>
  <c r="E165" i="5"/>
  <c r="T165" i="5" s="1"/>
  <c r="E154" i="5"/>
  <c r="T154" i="5" s="1"/>
  <c r="E142" i="5"/>
  <c r="F117" i="5"/>
  <c r="F131" i="5"/>
  <c r="F14" i="5"/>
  <c r="F303" i="5"/>
  <c r="I328" i="3"/>
  <c r="I320" i="3"/>
  <c r="I313" i="3"/>
  <c r="I202" i="3"/>
  <c r="I154" i="3"/>
  <c r="I258" i="3"/>
  <c r="K258" i="3" s="1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T328" i="5" s="1"/>
  <c r="E320" i="5"/>
  <c r="T320" i="5" s="1"/>
  <c r="D316" i="5"/>
  <c r="E312" i="5"/>
  <c r="T312" i="5" s="1"/>
  <c r="E284" i="5"/>
  <c r="E276" i="5"/>
  <c r="T276" i="5" s="1"/>
  <c r="E268" i="5"/>
  <c r="T268" i="5" s="1"/>
  <c r="E260" i="5"/>
  <c r="T260" i="5" s="1"/>
  <c r="E252" i="5"/>
  <c r="T252" i="5" s="1"/>
  <c r="E244" i="5"/>
  <c r="T244" i="5" s="1"/>
  <c r="E236" i="5"/>
  <c r="T236" i="5" s="1"/>
  <c r="D232" i="5"/>
  <c r="D212" i="5"/>
  <c r="K212" i="5" s="1"/>
  <c r="E153" i="5"/>
  <c r="T153" i="5" s="1"/>
  <c r="E141" i="5"/>
  <c r="T141" i="5" s="1"/>
  <c r="E126" i="5"/>
  <c r="T126" i="5" s="1"/>
  <c r="E62" i="5"/>
  <c r="T62" i="5" s="1"/>
  <c r="D20" i="5"/>
  <c r="K20" i="5" s="1"/>
  <c r="D16" i="5"/>
  <c r="D12" i="5"/>
  <c r="D9" i="5"/>
  <c r="I273" i="3"/>
  <c r="I265" i="3"/>
  <c r="I257" i="3"/>
  <c r="K257" i="3" s="1"/>
  <c r="I245" i="3"/>
  <c r="I181" i="3"/>
  <c r="I161" i="3"/>
  <c r="I149" i="3"/>
  <c r="K149" i="3" s="1"/>
  <c r="I145" i="3"/>
  <c r="I117" i="3"/>
  <c r="I73" i="3"/>
  <c r="I37" i="3"/>
  <c r="K37" i="3" s="1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T327" i="5" s="1"/>
  <c r="D315" i="5"/>
  <c r="D295" i="5"/>
  <c r="E291" i="5"/>
  <c r="T291" i="5" s="1"/>
  <c r="E283" i="5"/>
  <c r="T283" i="5" s="1"/>
  <c r="D275" i="5"/>
  <c r="K275" i="5" s="1"/>
  <c r="D231" i="5"/>
  <c r="E227" i="5"/>
  <c r="T227" i="5" s="1"/>
  <c r="E207" i="5"/>
  <c r="T207" i="5" s="1"/>
  <c r="E195" i="5"/>
  <c r="T195" i="5" s="1"/>
  <c r="D191" i="5"/>
  <c r="E175" i="5"/>
  <c r="T175" i="5" s="1"/>
  <c r="D148" i="5"/>
  <c r="E94" i="5"/>
  <c r="T94" i="5" s="1"/>
  <c r="E61" i="5"/>
  <c r="T61" i="5" s="1"/>
  <c r="D55" i="5"/>
  <c r="K55" i="5" s="1"/>
  <c r="D29" i="5"/>
  <c r="I288" i="3"/>
  <c r="I272" i="3"/>
  <c r="K272" i="3" s="1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T329" i="5" s="1"/>
  <c r="D329" i="5"/>
  <c r="B329" i="5"/>
  <c r="E325" i="5"/>
  <c r="T325" i="5" s="1"/>
  <c r="D325" i="5"/>
  <c r="B325" i="5"/>
  <c r="E321" i="5"/>
  <c r="T321" i="5" s="1"/>
  <c r="D321" i="5"/>
  <c r="B321" i="5"/>
  <c r="E317" i="5"/>
  <c r="T317" i="5" s="1"/>
  <c r="D317" i="5"/>
  <c r="G317" i="5"/>
  <c r="B317" i="5"/>
  <c r="E313" i="5"/>
  <c r="T313" i="5" s="1"/>
  <c r="D313" i="5"/>
  <c r="B313" i="5"/>
  <c r="E309" i="5"/>
  <c r="T309" i="5" s="1"/>
  <c r="D309" i="5"/>
  <c r="B309" i="5"/>
  <c r="E305" i="5"/>
  <c r="T305" i="5" s="1"/>
  <c r="D305" i="5"/>
  <c r="B305" i="5"/>
  <c r="E301" i="5"/>
  <c r="T301" i="5" s="1"/>
  <c r="G301" i="5"/>
  <c r="D301" i="5"/>
  <c r="E297" i="5"/>
  <c r="T297" i="5" s="1"/>
  <c r="D297" i="5"/>
  <c r="B297" i="5"/>
  <c r="E293" i="5"/>
  <c r="T293" i="5" s="1"/>
  <c r="D293" i="5"/>
  <c r="B293" i="5"/>
  <c r="E289" i="5"/>
  <c r="T289" i="5" s="1"/>
  <c r="D289" i="5"/>
  <c r="B289" i="5"/>
  <c r="D285" i="5"/>
  <c r="E285" i="5"/>
  <c r="T285" i="5" s="1"/>
  <c r="G285" i="5"/>
  <c r="B285" i="5"/>
  <c r="E281" i="5"/>
  <c r="T281" i="5" s="1"/>
  <c r="D281" i="5"/>
  <c r="B281" i="5"/>
  <c r="E277" i="5"/>
  <c r="B277" i="5"/>
  <c r="D277" i="5"/>
  <c r="D273" i="5"/>
  <c r="B273" i="5"/>
  <c r="E273" i="5"/>
  <c r="T273" i="5" s="1"/>
  <c r="E269" i="5"/>
  <c r="T269" i="5" s="1"/>
  <c r="G269" i="5"/>
  <c r="E265" i="5"/>
  <c r="T265" i="5" s="1"/>
  <c r="D265" i="5"/>
  <c r="B265" i="5"/>
  <c r="E261" i="5"/>
  <c r="T261" i="5" s="1"/>
  <c r="B261" i="5"/>
  <c r="D261" i="5"/>
  <c r="E257" i="5"/>
  <c r="T257" i="5" s="1"/>
  <c r="D257" i="5"/>
  <c r="B257" i="5"/>
  <c r="G253" i="5"/>
  <c r="E253" i="5"/>
  <c r="T253" i="5" s="1"/>
  <c r="B253" i="5"/>
  <c r="D253" i="5"/>
  <c r="E249" i="5"/>
  <c r="T249" i="5" s="1"/>
  <c r="D249" i="5"/>
  <c r="B249" i="5"/>
  <c r="E245" i="5"/>
  <c r="T245" i="5" s="1"/>
  <c r="B245" i="5"/>
  <c r="D245" i="5"/>
  <c r="E241" i="5"/>
  <c r="T241" i="5" s="1"/>
  <c r="D241" i="5"/>
  <c r="E237" i="5"/>
  <c r="T237" i="5" s="1"/>
  <c r="G237" i="5"/>
  <c r="B237" i="5"/>
  <c r="D237" i="5"/>
  <c r="E233" i="5"/>
  <c r="T233" i="5" s="1"/>
  <c r="D233" i="5"/>
  <c r="B233" i="5"/>
  <c r="E229" i="5"/>
  <c r="T229" i="5" s="1"/>
  <c r="B229" i="5"/>
  <c r="D229" i="5"/>
  <c r="E225" i="5"/>
  <c r="T225" i="5" s="1"/>
  <c r="D225" i="5"/>
  <c r="F225" i="5"/>
  <c r="B225" i="5"/>
  <c r="D221" i="5"/>
  <c r="E221" i="5"/>
  <c r="T221" i="5" s="1"/>
  <c r="G221" i="5"/>
  <c r="E217" i="5"/>
  <c r="T217" i="5" s="1"/>
  <c r="D217" i="5"/>
  <c r="B217" i="5"/>
  <c r="E213" i="5"/>
  <c r="T213" i="5" s="1"/>
  <c r="D213" i="5"/>
  <c r="B213" i="5"/>
  <c r="E209" i="5"/>
  <c r="T209" i="5" s="1"/>
  <c r="D209" i="5"/>
  <c r="B209" i="5"/>
  <c r="E205" i="5"/>
  <c r="T205" i="5" s="1"/>
  <c r="D205" i="5"/>
  <c r="G205" i="5"/>
  <c r="B205" i="5"/>
  <c r="D201" i="5"/>
  <c r="E201" i="5"/>
  <c r="T201" i="5" s="1"/>
  <c r="E197" i="5"/>
  <c r="T197" i="5" s="1"/>
  <c r="B197" i="5"/>
  <c r="E193" i="5"/>
  <c r="T193" i="5" s="1"/>
  <c r="D193" i="5"/>
  <c r="B193" i="5"/>
  <c r="E189" i="5"/>
  <c r="T189" i="5" s="1"/>
  <c r="D189" i="5"/>
  <c r="G189" i="5"/>
  <c r="B189" i="5"/>
  <c r="D107" i="5"/>
  <c r="E107" i="5"/>
  <c r="T107" i="5" s="1"/>
  <c r="B107" i="5"/>
  <c r="D100" i="5"/>
  <c r="E100" i="5"/>
  <c r="T100" i="5" s="1"/>
  <c r="B100" i="5"/>
  <c r="E96" i="5"/>
  <c r="T96" i="5" s="1"/>
  <c r="D96" i="5"/>
  <c r="K96" i="5" s="1"/>
  <c r="B96" i="5"/>
  <c r="D92" i="5"/>
  <c r="K92" i="5" s="1"/>
  <c r="E92" i="5"/>
  <c r="B92" i="5"/>
  <c r="E88" i="5"/>
  <c r="T88" i="5" s="1"/>
  <c r="D88" i="5"/>
  <c r="K88" i="5" s="1"/>
  <c r="B88" i="5"/>
  <c r="D85" i="5"/>
  <c r="B85" i="5"/>
  <c r="E85" i="5"/>
  <c r="D63" i="5"/>
  <c r="E63" i="5"/>
  <c r="T63" i="5" s="1"/>
  <c r="B63" i="5"/>
  <c r="E56" i="5"/>
  <c r="T56" i="5" s="1"/>
  <c r="D56" i="5"/>
  <c r="B56" i="5"/>
  <c r="E53" i="5"/>
  <c r="T53" i="5" s="1"/>
  <c r="D53" i="5"/>
  <c r="B53" i="5"/>
  <c r="E31" i="5"/>
  <c r="T31" i="5" s="1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T122" i="5" s="1"/>
  <c r="G122" i="5"/>
  <c r="D122" i="5"/>
  <c r="E118" i="5"/>
  <c r="T118" i="5" s="1"/>
  <c r="D118" i="5"/>
  <c r="E114" i="5"/>
  <c r="T114" i="5" s="1"/>
  <c r="D114" i="5"/>
  <c r="B114" i="5"/>
  <c r="E110" i="5"/>
  <c r="T110" i="5" s="1"/>
  <c r="D110" i="5"/>
  <c r="B110" i="5"/>
  <c r="E66" i="5"/>
  <c r="T66" i="5" s="1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T171" i="5" s="1"/>
  <c r="E167" i="5"/>
  <c r="T167" i="5" s="1"/>
  <c r="D167" i="5"/>
  <c r="E163" i="5"/>
  <c r="T163" i="5" s="1"/>
  <c r="D163" i="5"/>
  <c r="B163" i="5"/>
  <c r="E159" i="5"/>
  <c r="T159" i="5" s="1"/>
  <c r="D159" i="5"/>
  <c r="B159" i="5"/>
  <c r="E152" i="5"/>
  <c r="T152" i="5" s="1"/>
  <c r="D152" i="5"/>
  <c r="B152" i="5"/>
  <c r="E144" i="5"/>
  <c r="T144" i="5" s="1"/>
  <c r="D144" i="5"/>
  <c r="B144" i="5"/>
  <c r="D140" i="5"/>
  <c r="E140" i="5"/>
  <c r="T140" i="5" s="1"/>
  <c r="B140" i="5"/>
  <c r="E137" i="5"/>
  <c r="T137" i="5" s="1"/>
  <c r="D137" i="5"/>
  <c r="E133" i="5"/>
  <c r="T133" i="5" s="1"/>
  <c r="D133" i="5"/>
  <c r="E129" i="5"/>
  <c r="D129" i="5"/>
  <c r="B129" i="5"/>
  <c r="E125" i="5"/>
  <c r="T125" i="5" s="1"/>
  <c r="G125" i="5"/>
  <c r="B125" i="5"/>
  <c r="D125" i="5"/>
  <c r="E79" i="5"/>
  <c r="T79" i="5" s="1"/>
  <c r="D79" i="5"/>
  <c r="B79" i="5"/>
  <c r="E72" i="5"/>
  <c r="D72" i="5"/>
  <c r="B72" i="5"/>
  <c r="E69" i="5"/>
  <c r="T69" i="5" s="1"/>
  <c r="D69" i="5"/>
  <c r="D47" i="5"/>
  <c r="E47" i="5"/>
  <c r="T47" i="5" s="1"/>
  <c r="B47" i="5"/>
  <c r="D40" i="5"/>
  <c r="E40" i="5"/>
  <c r="T40" i="5" s="1"/>
  <c r="B40" i="5"/>
  <c r="E37" i="5"/>
  <c r="T37" i="5" s="1"/>
  <c r="D37" i="5"/>
  <c r="E15" i="5"/>
  <c r="T15" i="5" s="1"/>
  <c r="D15" i="5"/>
  <c r="B15" i="5"/>
  <c r="D8" i="5"/>
  <c r="B8" i="5"/>
  <c r="B37" i="5"/>
  <c r="G230" i="1"/>
  <c r="B230" i="1"/>
  <c r="B327" i="2"/>
  <c r="B292" i="2"/>
  <c r="E186" i="5"/>
  <c r="T186" i="5" s="1"/>
  <c r="G186" i="5"/>
  <c r="B186" i="5"/>
  <c r="D186" i="5"/>
  <c r="E182" i="5"/>
  <c r="T182" i="5" s="1"/>
  <c r="D182" i="5"/>
  <c r="E178" i="5"/>
  <c r="T178" i="5" s="1"/>
  <c r="D178" i="5"/>
  <c r="E174" i="5"/>
  <c r="T174" i="5" s="1"/>
  <c r="D174" i="5"/>
  <c r="E82" i="5"/>
  <c r="T82" i="5" s="1"/>
  <c r="D82" i="5"/>
  <c r="B82" i="5"/>
  <c r="E50" i="5"/>
  <c r="T50" i="5" s="1"/>
  <c r="D50" i="5"/>
  <c r="B50" i="5"/>
  <c r="D18" i="5"/>
  <c r="B18" i="5"/>
  <c r="E148" i="5"/>
  <c r="T148" i="5" s="1"/>
  <c r="F130" i="1"/>
  <c r="G130" i="1"/>
  <c r="E324" i="5"/>
  <c r="T324" i="5" s="1"/>
  <c r="D324" i="5"/>
  <c r="K324" i="5" s="1"/>
  <c r="E308" i="5"/>
  <c r="T308" i="5" s="1"/>
  <c r="D308" i="5"/>
  <c r="D304" i="5"/>
  <c r="E304" i="5"/>
  <c r="T304" i="5" s="1"/>
  <c r="E300" i="5"/>
  <c r="T300" i="5" s="1"/>
  <c r="D300" i="5"/>
  <c r="K300" i="5" s="1"/>
  <c r="E296" i="5"/>
  <c r="T296" i="5" s="1"/>
  <c r="D296" i="5"/>
  <c r="E292" i="5"/>
  <c r="T292" i="5" s="1"/>
  <c r="D292" i="5"/>
  <c r="E288" i="5"/>
  <c r="T288" i="5" s="1"/>
  <c r="D288" i="5"/>
  <c r="E280" i="5"/>
  <c r="T280" i="5" s="1"/>
  <c r="D280" i="5"/>
  <c r="E272" i="5"/>
  <c r="T272" i="5" s="1"/>
  <c r="D272" i="5"/>
  <c r="D264" i="5"/>
  <c r="K264" i="5" s="1"/>
  <c r="E264" i="5"/>
  <c r="T264" i="5" s="1"/>
  <c r="E256" i="5"/>
  <c r="T256" i="5" s="1"/>
  <c r="D256" i="5"/>
  <c r="E248" i="5"/>
  <c r="T248" i="5" s="1"/>
  <c r="D248" i="5"/>
  <c r="E240" i="5"/>
  <c r="T240" i="5" s="1"/>
  <c r="D240" i="5"/>
  <c r="E228" i="5"/>
  <c r="T228" i="5" s="1"/>
  <c r="D228" i="5"/>
  <c r="E224" i="5"/>
  <c r="T224" i="5" s="1"/>
  <c r="D224" i="5"/>
  <c r="D220" i="5"/>
  <c r="K220" i="5" s="1"/>
  <c r="E220" i="5"/>
  <c r="D216" i="5"/>
  <c r="E216" i="5"/>
  <c r="T216" i="5" s="1"/>
  <c r="E208" i="5"/>
  <c r="T208" i="5" s="1"/>
  <c r="D208" i="5"/>
  <c r="E204" i="5"/>
  <c r="T204" i="5" s="1"/>
  <c r="D204" i="5"/>
  <c r="D200" i="5"/>
  <c r="E200" i="5"/>
  <c r="T200" i="5" s="1"/>
  <c r="E196" i="5"/>
  <c r="T196" i="5" s="1"/>
  <c r="D196" i="5"/>
  <c r="K196" i="5" s="1"/>
  <c r="E192" i="5"/>
  <c r="T192" i="5" s="1"/>
  <c r="D192" i="5"/>
  <c r="K192" i="5" s="1"/>
  <c r="E188" i="5"/>
  <c r="T188" i="5" s="1"/>
  <c r="D188" i="5"/>
  <c r="E181" i="5"/>
  <c r="T181" i="5" s="1"/>
  <c r="D181" i="5"/>
  <c r="E177" i="5"/>
  <c r="T177" i="5" s="1"/>
  <c r="D177" i="5"/>
  <c r="E173" i="5"/>
  <c r="T173" i="5" s="1"/>
  <c r="D173" i="5"/>
  <c r="G173" i="5"/>
  <c r="D166" i="5"/>
  <c r="E166" i="5"/>
  <c r="T166" i="5" s="1"/>
  <c r="E162" i="5"/>
  <c r="T162" i="5" s="1"/>
  <c r="D162" i="5"/>
  <c r="E158" i="5"/>
  <c r="T158" i="5" s="1"/>
  <c r="D158" i="5"/>
  <c r="D155" i="5"/>
  <c r="E155" i="5"/>
  <c r="T155" i="5" s="1"/>
  <c r="E151" i="5"/>
  <c r="T151" i="5" s="1"/>
  <c r="D151" i="5"/>
  <c r="E143" i="5"/>
  <c r="T143" i="5" s="1"/>
  <c r="D143" i="5"/>
  <c r="E136" i="5"/>
  <c r="T136" i="5" s="1"/>
  <c r="D136" i="5"/>
  <c r="D132" i="5"/>
  <c r="E132" i="5"/>
  <c r="T132" i="5" s="1"/>
  <c r="E128" i="5"/>
  <c r="T128" i="5" s="1"/>
  <c r="D128" i="5"/>
  <c r="D124" i="5"/>
  <c r="E124" i="5"/>
  <c r="T124" i="5" s="1"/>
  <c r="E121" i="5"/>
  <c r="T121" i="5" s="1"/>
  <c r="D121" i="5"/>
  <c r="E117" i="5"/>
  <c r="T117" i="5" s="1"/>
  <c r="D117" i="5"/>
  <c r="E113" i="5"/>
  <c r="T113" i="5" s="1"/>
  <c r="D113" i="5"/>
  <c r="E109" i="5"/>
  <c r="T109" i="5" s="1"/>
  <c r="G109" i="5"/>
  <c r="E106" i="5"/>
  <c r="T106" i="5" s="1"/>
  <c r="D106" i="5"/>
  <c r="E103" i="5"/>
  <c r="T103" i="5" s="1"/>
  <c r="D103" i="5"/>
  <c r="E99" i="5"/>
  <c r="T99" i="5" s="1"/>
  <c r="D99" i="5"/>
  <c r="C99" i="5"/>
  <c r="E95" i="5"/>
  <c r="T95" i="5" s="1"/>
  <c r="D95" i="5"/>
  <c r="E91" i="5"/>
  <c r="T91" i="5" s="1"/>
  <c r="D91" i="5"/>
  <c r="E84" i="5"/>
  <c r="T84" i="5" s="1"/>
  <c r="D84" i="5"/>
  <c r="E81" i="5"/>
  <c r="T81" i="5" s="1"/>
  <c r="D81" i="5"/>
  <c r="E75" i="5"/>
  <c r="T75" i="5" s="1"/>
  <c r="D75" i="5"/>
  <c r="E68" i="5"/>
  <c r="T68" i="5" s="1"/>
  <c r="D68" i="5"/>
  <c r="E65" i="5"/>
  <c r="D65" i="5"/>
  <c r="D59" i="5"/>
  <c r="E59" i="5"/>
  <c r="T59" i="5" s="1"/>
  <c r="E52" i="5"/>
  <c r="T52" i="5" s="1"/>
  <c r="D52" i="5"/>
  <c r="E49" i="5"/>
  <c r="T49" i="5" s="1"/>
  <c r="D49" i="5"/>
  <c r="D43" i="5"/>
  <c r="E43" i="5"/>
  <c r="T43" i="5" s="1"/>
  <c r="E33" i="5"/>
  <c r="T33" i="5" s="1"/>
  <c r="D33" i="5"/>
  <c r="D27" i="5"/>
  <c r="E27" i="5"/>
  <c r="T27" i="5" s="1"/>
  <c r="D17" i="5"/>
  <c r="E17" i="5"/>
  <c r="T17" i="5" s="1"/>
  <c r="I306" i="3"/>
  <c r="K306" i="3" s="1"/>
  <c r="B306" i="3"/>
  <c r="B250" i="3"/>
  <c r="I250" i="3"/>
  <c r="I162" i="3"/>
  <c r="K162" i="3" s="1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T315" i="5" s="1"/>
  <c r="E231" i="5"/>
  <c r="T231" i="5" s="1"/>
  <c r="E190" i="5"/>
  <c r="T190" i="5" s="1"/>
  <c r="E147" i="5"/>
  <c r="T147" i="5" s="1"/>
  <c r="E9" i="5"/>
  <c r="T9" i="5" s="1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T331" i="5" s="1"/>
  <c r="D331" i="5"/>
  <c r="E323" i="5"/>
  <c r="T323" i="5" s="1"/>
  <c r="D323" i="5"/>
  <c r="E319" i="5"/>
  <c r="T319" i="5" s="1"/>
  <c r="D319" i="5"/>
  <c r="E311" i="5"/>
  <c r="T311" i="5" s="1"/>
  <c r="D311" i="5"/>
  <c r="E307" i="5"/>
  <c r="D307" i="5"/>
  <c r="E303" i="5"/>
  <c r="D303" i="5"/>
  <c r="E299" i="5"/>
  <c r="T299" i="5" s="1"/>
  <c r="D299" i="5"/>
  <c r="E287" i="5"/>
  <c r="T287" i="5" s="1"/>
  <c r="D287" i="5"/>
  <c r="E279" i="5"/>
  <c r="T279" i="5" s="1"/>
  <c r="D279" i="5"/>
  <c r="E271" i="5"/>
  <c r="T271" i="5" s="1"/>
  <c r="D271" i="5"/>
  <c r="K271" i="5" s="1"/>
  <c r="E267" i="5"/>
  <c r="T267" i="5" s="1"/>
  <c r="D267" i="5"/>
  <c r="D263" i="5"/>
  <c r="E263" i="5"/>
  <c r="T263" i="5" s="1"/>
  <c r="E259" i="5"/>
  <c r="T259" i="5" s="1"/>
  <c r="D259" i="5"/>
  <c r="E255" i="5"/>
  <c r="T255" i="5" s="1"/>
  <c r="D255" i="5"/>
  <c r="E251" i="5"/>
  <c r="T251" i="5" s="1"/>
  <c r="D251" i="5"/>
  <c r="E247" i="5"/>
  <c r="T247" i="5" s="1"/>
  <c r="D247" i="5"/>
  <c r="D243" i="5"/>
  <c r="E243" i="5"/>
  <c r="E239" i="5"/>
  <c r="T239" i="5" s="1"/>
  <c r="D239" i="5"/>
  <c r="E235" i="5"/>
  <c r="T235" i="5" s="1"/>
  <c r="D235" i="5"/>
  <c r="E223" i="5"/>
  <c r="T223" i="5" s="1"/>
  <c r="D223" i="5"/>
  <c r="E219" i="5"/>
  <c r="T219" i="5" s="1"/>
  <c r="D219" i="5"/>
  <c r="E215" i="5"/>
  <c r="T215" i="5" s="1"/>
  <c r="D215" i="5"/>
  <c r="E211" i="5"/>
  <c r="T211" i="5" s="1"/>
  <c r="D211" i="5"/>
  <c r="E203" i="5"/>
  <c r="T203" i="5" s="1"/>
  <c r="D203" i="5"/>
  <c r="E199" i="5"/>
  <c r="D199" i="5"/>
  <c r="E184" i="5"/>
  <c r="T184" i="5" s="1"/>
  <c r="D184" i="5"/>
  <c r="E180" i="5"/>
  <c r="T180" i="5" s="1"/>
  <c r="D180" i="5"/>
  <c r="D176" i="5"/>
  <c r="E176" i="5"/>
  <c r="T176" i="5" s="1"/>
  <c r="E172" i="5"/>
  <c r="T172" i="5" s="1"/>
  <c r="D172" i="5"/>
  <c r="E169" i="5"/>
  <c r="T169" i="5" s="1"/>
  <c r="D169" i="5"/>
  <c r="E161" i="5"/>
  <c r="T161" i="5" s="1"/>
  <c r="D161" i="5"/>
  <c r="E157" i="5"/>
  <c r="T157" i="5" s="1"/>
  <c r="G157" i="5"/>
  <c r="D157" i="5"/>
  <c r="E150" i="5"/>
  <c r="T150" i="5" s="1"/>
  <c r="D150" i="5"/>
  <c r="E146" i="5"/>
  <c r="T146" i="5" s="1"/>
  <c r="D146" i="5"/>
  <c r="D139" i="5"/>
  <c r="E139" i="5"/>
  <c r="T139" i="5" s="1"/>
  <c r="E135" i="5"/>
  <c r="T135" i="5" s="1"/>
  <c r="D135" i="5"/>
  <c r="D131" i="5"/>
  <c r="E131" i="5"/>
  <c r="T131" i="5" s="1"/>
  <c r="E127" i="5"/>
  <c r="T127" i="5" s="1"/>
  <c r="D127" i="5"/>
  <c r="E120" i="5"/>
  <c r="T120" i="5" s="1"/>
  <c r="D120" i="5"/>
  <c r="E112" i="5"/>
  <c r="T112" i="5" s="1"/>
  <c r="D112" i="5"/>
  <c r="K112" i="5" s="1"/>
  <c r="D108" i="5"/>
  <c r="E108" i="5"/>
  <c r="T108" i="5" s="1"/>
  <c r="E105" i="5"/>
  <c r="T105" i="5" s="1"/>
  <c r="D105" i="5"/>
  <c r="E102" i="5"/>
  <c r="T102" i="5" s="1"/>
  <c r="D102" i="5"/>
  <c r="E98" i="5"/>
  <c r="T98" i="5" s="1"/>
  <c r="D98" i="5"/>
  <c r="E90" i="5"/>
  <c r="T90" i="5" s="1"/>
  <c r="D90" i="5"/>
  <c r="G90" i="5"/>
  <c r="E87" i="5"/>
  <c r="T87" i="5" s="1"/>
  <c r="D87" i="5"/>
  <c r="E80" i="5"/>
  <c r="T80" i="5" s="1"/>
  <c r="D80" i="5"/>
  <c r="K80" i="5" s="1"/>
  <c r="E77" i="5"/>
  <c r="T77" i="5" s="1"/>
  <c r="G77" i="5"/>
  <c r="E74" i="5"/>
  <c r="D74" i="5"/>
  <c r="E71" i="5"/>
  <c r="D71" i="5"/>
  <c r="E64" i="5"/>
  <c r="D64" i="5"/>
  <c r="E58" i="5"/>
  <c r="T58" i="5" s="1"/>
  <c r="D58" i="5"/>
  <c r="E48" i="5"/>
  <c r="D48" i="5"/>
  <c r="E45" i="5"/>
  <c r="T45" i="5" s="1"/>
  <c r="G45" i="5"/>
  <c r="E42" i="5"/>
  <c r="T42" i="5" s="1"/>
  <c r="D42" i="5"/>
  <c r="D39" i="5"/>
  <c r="E39" i="5"/>
  <c r="T39" i="5" s="1"/>
  <c r="E29" i="5"/>
  <c r="T29" i="5" s="1"/>
  <c r="G29" i="5"/>
  <c r="D26" i="5"/>
  <c r="K26" i="5" s="1"/>
  <c r="G26" i="5"/>
  <c r="E23" i="5"/>
  <c r="T23" i="5" s="1"/>
  <c r="D23" i="5"/>
  <c r="E13" i="5"/>
  <c r="T13" i="5" s="1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K194" i="3" s="1"/>
  <c r="I93" i="3"/>
  <c r="K93" i="3" s="1"/>
  <c r="G61" i="5"/>
  <c r="D306" i="5"/>
  <c r="D291" i="5"/>
  <c r="D207" i="5"/>
  <c r="D165" i="5"/>
  <c r="D142" i="5"/>
  <c r="D78" i="5"/>
  <c r="D46" i="5"/>
  <c r="E295" i="5"/>
  <c r="T295" i="5" s="1"/>
  <c r="E212" i="5"/>
  <c r="T212" i="5" s="1"/>
  <c r="E116" i="5"/>
  <c r="T116" i="5" s="1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T326" i="5" s="1"/>
  <c r="E322" i="5"/>
  <c r="T322" i="5" s="1"/>
  <c r="D322" i="5"/>
  <c r="E318" i="5"/>
  <c r="T318" i="5" s="1"/>
  <c r="D318" i="5"/>
  <c r="E314" i="5"/>
  <c r="T314" i="5" s="1"/>
  <c r="D314" i="5"/>
  <c r="G314" i="5"/>
  <c r="E310" i="5"/>
  <c r="T310" i="5" s="1"/>
  <c r="D310" i="5"/>
  <c r="E302" i="5"/>
  <c r="T302" i="5" s="1"/>
  <c r="D302" i="5"/>
  <c r="E298" i="5"/>
  <c r="T298" i="5" s="1"/>
  <c r="G298" i="5"/>
  <c r="E294" i="5"/>
  <c r="T294" i="5" s="1"/>
  <c r="D294" i="5"/>
  <c r="E286" i="5"/>
  <c r="T286" i="5" s="1"/>
  <c r="D286" i="5"/>
  <c r="K286" i="5" s="1"/>
  <c r="E282" i="5"/>
  <c r="T282" i="5" s="1"/>
  <c r="D282" i="5"/>
  <c r="E278" i="5"/>
  <c r="T278" i="5" s="1"/>
  <c r="D278" i="5"/>
  <c r="E274" i="5"/>
  <c r="T274" i="5" s="1"/>
  <c r="D274" i="5"/>
  <c r="E270" i="5"/>
  <c r="D270" i="5"/>
  <c r="E266" i="5"/>
  <c r="D266" i="5"/>
  <c r="G266" i="5"/>
  <c r="E262" i="5"/>
  <c r="T262" i="5" s="1"/>
  <c r="D262" i="5"/>
  <c r="E258" i="5"/>
  <c r="T258" i="5" s="1"/>
  <c r="D258" i="5"/>
  <c r="E254" i="5"/>
  <c r="T254" i="5" s="1"/>
  <c r="D254" i="5"/>
  <c r="E250" i="5"/>
  <c r="T250" i="5" s="1"/>
  <c r="D250" i="5"/>
  <c r="G250" i="5"/>
  <c r="E246" i="5"/>
  <c r="T246" i="5" s="1"/>
  <c r="D246" i="5"/>
  <c r="E242" i="5"/>
  <c r="T242" i="5" s="1"/>
  <c r="D242" i="5"/>
  <c r="E238" i="5"/>
  <c r="T238" i="5" s="1"/>
  <c r="D238" i="5"/>
  <c r="E234" i="5"/>
  <c r="T234" i="5" s="1"/>
  <c r="D234" i="5"/>
  <c r="G234" i="5"/>
  <c r="E230" i="5"/>
  <c r="T230" i="5" s="1"/>
  <c r="D230" i="5"/>
  <c r="E226" i="5"/>
  <c r="T226" i="5" s="1"/>
  <c r="D226" i="5"/>
  <c r="E222" i="5"/>
  <c r="T222" i="5" s="1"/>
  <c r="D222" i="5"/>
  <c r="E214" i="5"/>
  <c r="T214" i="5" s="1"/>
  <c r="D214" i="5"/>
  <c r="E202" i="5"/>
  <c r="G202" i="5"/>
  <c r="D202" i="5"/>
  <c r="E198" i="5"/>
  <c r="T198" i="5" s="1"/>
  <c r="D198" i="5"/>
  <c r="E194" i="5"/>
  <c r="T194" i="5" s="1"/>
  <c r="D194" i="5"/>
  <c r="E187" i="5"/>
  <c r="T187" i="5" s="1"/>
  <c r="D187" i="5"/>
  <c r="E183" i="5"/>
  <c r="T183" i="5" s="1"/>
  <c r="D183" i="5"/>
  <c r="E179" i="5"/>
  <c r="D179" i="5"/>
  <c r="E168" i="5"/>
  <c r="T168" i="5" s="1"/>
  <c r="D168" i="5"/>
  <c r="D164" i="5"/>
  <c r="E164" i="5"/>
  <c r="T164" i="5" s="1"/>
  <c r="D160" i="5"/>
  <c r="E160" i="5"/>
  <c r="T160" i="5" s="1"/>
  <c r="E156" i="5"/>
  <c r="D156" i="5"/>
  <c r="E149" i="5"/>
  <c r="D149" i="5"/>
  <c r="E145" i="5"/>
  <c r="T145" i="5" s="1"/>
  <c r="D145" i="5"/>
  <c r="E138" i="5"/>
  <c r="D138" i="5"/>
  <c r="E134" i="5"/>
  <c r="T134" i="5" s="1"/>
  <c r="D134" i="5"/>
  <c r="E130" i="5"/>
  <c r="T130" i="5" s="1"/>
  <c r="D130" i="5"/>
  <c r="D123" i="5"/>
  <c r="E123" i="5"/>
  <c r="T123" i="5" s="1"/>
  <c r="E119" i="5"/>
  <c r="T119" i="5" s="1"/>
  <c r="D119" i="5"/>
  <c r="E111" i="5"/>
  <c r="T111" i="5" s="1"/>
  <c r="D111" i="5"/>
  <c r="E104" i="5"/>
  <c r="T104" i="5" s="1"/>
  <c r="D104" i="5"/>
  <c r="D101" i="5"/>
  <c r="E101" i="5"/>
  <c r="T101" i="5" s="1"/>
  <c r="E97" i="5"/>
  <c r="T97" i="5" s="1"/>
  <c r="D97" i="5"/>
  <c r="E93" i="5"/>
  <c r="T93" i="5" s="1"/>
  <c r="G93" i="5"/>
  <c r="E89" i="5"/>
  <c r="T89" i="5" s="1"/>
  <c r="D89" i="5"/>
  <c r="E83" i="5"/>
  <c r="T83" i="5" s="1"/>
  <c r="D83" i="5"/>
  <c r="E76" i="5"/>
  <c r="T76" i="5" s="1"/>
  <c r="D76" i="5"/>
  <c r="E73" i="5"/>
  <c r="T73" i="5" s="1"/>
  <c r="D73" i="5"/>
  <c r="E70" i="5"/>
  <c r="T70" i="5" s="1"/>
  <c r="D70" i="5"/>
  <c r="D67" i="5"/>
  <c r="E67" i="5"/>
  <c r="T67" i="5" s="1"/>
  <c r="E60" i="5"/>
  <c r="T60" i="5" s="1"/>
  <c r="D60" i="5"/>
  <c r="E57" i="5"/>
  <c r="T57" i="5" s="1"/>
  <c r="D57" i="5"/>
  <c r="D51" i="5"/>
  <c r="E51" i="5"/>
  <c r="T51" i="5" s="1"/>
  <c r="E44" i="5"/>
  <c r="T44" i="5" s="1"/>
  <c r="D44" i="5"/>
  <c r="K44" i="5" s="1"/>
  <c r="E41" i="5"/>
  <c r="D41" i="5"/>
  <c r="E38" i="5"/>
  <c r="T38" i="5" s="1"/>
  <c r="D38" i="5"/>
  <c r="D35" i="5"/>
  <c r="E35" i="5"/>
  <c r="T35" i="5" s="1"/>
  <c r="D25" i="5"/>
  <c r="E25" i="5"/>
  <c r="T25" i="5" s="1"/>
  <c r="E19" i="5"/>
  <c r="T19" i="5" s="1"/>
  <c r="D19" i="5"/>
  <c r="I189" i="3"/>
  <c r="K189" i="3" s="1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T210" i="5" s="1"/>
  <c r="E170" i="5"/>
  <c r="T170" i="5" s="1"/>
  <c r="E115" i="5"/>
  <c r="E54" i="5"/>
  <c r="T54" i="5" s="1"/>
  <c r="E7" i="5"/>
  <c r="T7" i="5" s="1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K25" i="3" s="1"/>
  <c r="I40" i="3"/>
  <c r="K40" i="3" s="1"/>
  <c r="I53" i="3"/>
  <c r="I69" i="3"/>
  <c r="K69" i="3" s="1"/>
  <c r="I81" i="3"/>
  <c r="I96" i="3"/>
  <c r="I112" i="3"/>
  <c r="I125" i="3"/>
  <c r="I137" i="3"/>
  <c r="K137" i="3" s="1"/>
  <c r="I152" i="3"/>
  <c r="K152" i="3" s="1"/>
  <c r="I157" i="3"/>
  <c r="I165" i="3"/>
  <c r="K165" i="3" s="1"/>
  <c r="I177" i="3"/>
  <c r="K177" i="3" s="1"/>
  <c r="I185" i="3"/>
  <c r="K185" i="3" s="1"/>
  <c r="I191" i="3"/>
  <c r="K191" i="3" s="1"/>
  <c r="I199" i="3"/>
  <c r="K199" i="3" s="1"/>
  <c r="I204" i="3"/>
  <c r="K204" i="3" s="1"/>
  <c r="I212" i="3"/>
  <c r="I218" i="3"/>
  <c r="K218" i="3" s="1"/>
  <c r="I226" i="3"/>
  <c r="K226" i="3" s="1"/>
  <c r="I233" i="3"/>
  <c r="K233" i="3" s="1"/>
  <c r="I241" i="3"/>
  <c r="I247" i="3"/>
  <c r="K247" i="3" s="1"/>
  <c r="I253" i="3"/>
  <c r="I261" i="3"/>
  <c r="K261" i="3" s="1"/>
  <c r="I268" i="3"/>
  <c r="K268" i="3" s="1"/>
  <c r="I276" i="3"/>
  <c r="K276" i="3" s="1"/>
  <c r="I282" i="3"/>
  <c r="K282" i="3" s="1"/>
  <c r="I290" i="3"/>
  <c r="K290" i="3" s="1"/>
  <c r="I296" i="3"/>
  <c r="K296" i="3" s="1"/>
  <c r="I304" i="3"/>
  <c r="K304" i="3" s="1"/>
  <c r="I309" i="3"/>
  <c r="K309" i="3" s="1"/>
  <c r="I316" i="3"/>
  <c r="K316" i="3" s="1"/>
  <c r="I324" i="3"/>
  <c r="K324" i="3" s="1"/>
  <c r="I329" i="3"/>
  <c r="K329" i="3" s="1"/>
  <c r="I16" i="3"/>
  <c r="K16" i="3" s="1"/>
  <c r="I29" i="3"/>
  <c r="K29" i="3" s="1"/>
  <c r="I41" i="3"/>
  <c r="I57" i="3"/>
  <c r="K57" i="3" s="1"/>
  <c r="I72" i="3"/>
  <c r="K72" i="3" s="1"/>
  <c r="I85" i="3"/>
  <c r="K85" i="3" s="1"/>
  <c r="I101" i="3"/>
  <c r="K101" i="3" s="1"/>
  <c r="I113" i="3"/>
  <c r="K113" i="3" s="1"/>
  <c r="I128" i="3"/>
  <c r="K128" i="3" s="1"/>
  <c r="I144" i="3"/>
  <c r="K144" i="3" s="1"/>
  <c r="I153" i="3"/>
  <c r="K153" i="3" s="1"/>
  <c r="I159" i="3"/>
  <c r="I167" i="3"/>
  <c r="K167" i="3" s="1"/>
  <c r="I172" i="3"/>
  <c r="K172" i="3" s="1"/>
  <c r="I180" i="3"/>
  <c r="K180" i="3" s="1"/>
  <c r="I186" i="3"/>
  <c r="K186" i="3" s="1"/>
  <c r="I193" i="3"/>
  <c r="K193" i="3" s="1"/>
  <c r="I200" i="3"/>
  <c r="K200" i="3" s="1"/>
  <c r="I207" i="3"/>
  <c r="K207" i="3" s="1"/>
  <c r="I213" i="3"/>
  <c r="I221" i="3"/>
  <c r="K221" i="3" s="1"/>
  <c r="I228" i="3"/>
  <c r="K228" i="3" s="1"/>
  <c r="I236" i="3"/>
  <c r="I242" i="3"/>
  <c r="K242" i="3" s="1"/>
  <c r="I248" i="3"/>
  <c r="I256" i="3"/>
  <c r="K256" i="3" s="1"/>
  <c r="I263" i="3"/>
  <c r="K263" i="3" s="1"/>
  <c r="I271" i="3"/>
  <c r="K271" i="3" s="1"/>
  <c r="I277" i="3"/>
  <c r="K277" i="3" s="1"/>
  <c r="I285" i="3"/>
  <c r="K285" i="3" s="1"/>
  <c r="I292" i="3"/>
  <c r="K292" i="3" s="1"/>
  <c r="I297" i="3"/>
  <c r="K297" i="3" s="1"/>
  <c r="I305" i="3"/>
  <c r="K305" i="3" s="1"/>
  <c r="I311" i="3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K308" i="3" s="1"/>
  <c r="I295" i="3"/>
  <c r="K295" i="3" s="1"/>
  <c r="I281" i="3"/>
  <c r="K281" i="3" s="1"/>
  <c r="I266" i="3"/>
  <c r="K266" i="3" s="1"/>
  <c r="I252" i="3"/>
  <c r="K252" i="3" s="1"/>
  <c r="I239" i="3"/>
  <c r="K239" i="3" s="1"/>
  <c r="I224" i="3"/>
  <c r="K224" i="3" s="1"/>
  <c r="I209" i="3"/>
  <c r="I197" i="3"/>
  <c r="K197" i="3" s="1"/>
  <c r="I184" i="3"/>
  <c r="K184" i="3" s="1"/>
  <c r="I170" i="3"/>
  <c r="K170" i="3" s="1"/>
  <c r="I156" i="3"/>
  <c r="K156" i="3" s="1"/>
  <c r="I136" i="3"/>
  <c r="K136" i="3" s="1"/>
  <c r="I105" i="3"/>
  <c r="I80" i="3"/>
  <c r="K80" i="3" s="1"/>
  <c r="I49" i="3"/>
  <c r="K49" i="3" s="1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K11" i="3" s="1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I68" i="3"/>
  <c r="K68" i="3" s="1"/>
  <c r="I76" i="3"/>
  <c r="K76" i="3" s="1"/>
  <c r="I84" i="3"/>
  <c r="K84" i="3" s="1"/>
  <c r="I92" i="3"/>
  <c r="K92" i="3" s="1"/>
  <c r="I100" i="3"/>
  <c r="K100" i="3" s="1"/>
  <c r="I108" i="3"/>
  <c r="K108" i="3" s="1"/>
  <c r="I116" i="3"/>
  <c r="K116" i="3" s="1"/>
  <c r="I124" i="3"/>
  <c r="I132" i="3"/>
  <c r="K132" i="3" s="1"/>
  <c r="I140" i="3"/>
  <c r="K140" i="3" s="1"/>
  <c r="I148" i="3"/>
  <c r="K148" i="3" s="1"/>
  <c r="H275" i="1"/>
  <c r="I327" i="3"/>
  <c r="K327" i="3" s="1"/>
  <c r="I322" i="3"/>
  <c r="K322" i="3" s="1"/>
  <c r="I317" i="3"/>
  <c r="K317" i="3" s="1"/>
  <c r="I312" i="3"/>
  <c r="K312" i="3" s="1"/>
  <c r="I303" i="3"/>
  <c r="K303" i="3" s="1"/>
  <c r="I298" i="3"/>
  <c r="K298" i="3" s="1"/>
  <c r="I293" i="3"/>
  <c r="K293" i="3" s="1"/>
  <c r="I289" i="3"/>
  <c r="K289" i="3" s="1"/>
  <c r="I284" i="3"/>
  <c r="K284" i="3" s="1"/>
  <c r="I279" i="3"/>
  <c r="K279" i="3" s="1"/>
  <c r="I274" i="3"/>
  <c r="K274" i="3" s="1"/>
  <c r="I269" i="3"/>
  <c r="K269" i="3" s="1"/>
  <c r="I264" i="3"/>
  <c r="K264" i="3" s="1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K234" i="3" s="1"/>
  <c r="I229" i="3"/>
  <c r="K229" i="3" s="1"/>
  <c r="I225" i="3"/>
  <c r="K225" i="3" s="1"/>
  <c r="I220" i="3"/>
  <c r="K220" i="3" s="1"/>
  <c r="I215" i="3"/>
  <c r="I210" i="3"/>
  <c r="K210" i="3" s="1"/>
  <c r="I205" i="3"/>
  <c r="K205" i="3" s="1"/>
  <c r="I201" i="3"/>
  <c r="K201" i="3" s="1"/>
  <c r="I196" i="3"/>
  <c r="I192" i="3"/>
  <c r="K192" i="3" s="1"/>
  <c r="I183" i="3"/>
  <c r="K183" i="3" s="1"/>
  <c r="I178" i="3"/>
  <c r="K178" i="3" s="1"/>
  <c r="I173" i="3"/>
  <c r="K173" i="3" s="1"/>
  <c r="I169" i="3"/>
  <c r="K169" i="3" s="1"/>
  <c r="I164" i="3"/>
  <c r="K164" i="3" s="1"/>
  <c r="I160" i="3"/>
  <c r="K160" i="3" s="1"/>
  <c r="I151" i="3"/>
  <c r="I141" i="3"/>
  <c r="K141" i="3" s="1"/>
  <c r="I129" i="3"/>
  <c r="K129" i="3" s="1"/>
  <c r="I120" i="3"/>
  <c r="I109" i="3"/>
  <c r="K109" i="3" s="1"/>
  <c r="I97" i="3"/>
  <c r="I88" i="3"/>
  <c r="K88" i="3" s="1"/>
  <c r="I77" i="3"/>
  <c r="K77" i="3" s="1"/>
  <c r="I65" i="3"/>
  <c r="K65" i="3" s="1"/>
  <c r="I56" i="3"/>
  <c r="K56" i="3" s="1"/>
  <c r="I45" i="3"/>
  <c r="K45" i="3" s="1"/>
  <c r="I33" i="3"/>
  <c r="I24" i="3"/>
  <c r="K24" i="3" s="1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K143" i="3" s="1"/>
  <c r="I138" i="3"/>
  <c r="K138" i="3" s="1"/>
  <c r="I135" i="3"/>
  <c r="I130" i="3"/>
  <c r="K130" i="3" s="1"/>
  <c r="I127" i="3"/>
  <c r="I122" i="3"/>
  <c r="K122" i="3" s="1"/>
  <c r="I119" i="3"/>
  <c r="K119" i="3" s="1"/>
  <c r="I114" i="3"/>
  <c r="K114" i="3" s="1"/>
  <c r="I111" i="3"/>
  <c r="I106" i="3"/>
  <c r="K106" i="3" s="1"/>
  <c r="I103" i="3"/>
  <c r="K103" i="3" s="1"/>
  <c r="I98" i="3"/>
  <c r="I95" i="3"/>
  <c r="K95" i="3" s="1"/>
  <c r="I90" i="3"/>
  <c r="K90" i="3" s="1"/>
  <c r="I87" i="3"/>
  <c r="K87" i="3" s="1"/>
  <c r="I82" i="3"/>
  <c r="K82" i="3" s="1"/>
  <c r="I79" i="3"/>
  <c r="K79" i="3" s="1"/>
  <c r="I74" i="3"/>
  <c r="K74" i="3" s="1"/>
  <c r="I71" i="3"/>
  <c r="K71" i="3" s="1"/>
  <c r="I66" i="3"/>
  <c r="K66" i="3" s="1"/>
  <c r="I63" i="3"/>
  <c r="K63" i="3" s="1"/>
  <c r="I58" i="3"/>
  <c r="K58" i="3" s="1"/>
  <c r="I55" i="3"/>
  <c r="K55" i="3" s="1"/>
  <c r="I50" i="3"/>
  <c r="I47" i="3"/>
  <c r="K47" i="3" s="1"/>
  <c r="I42" i="3"/>
  <c r="K42" i="3" s="1"/>
  <c r="I39" i="3"/>
  <c r="I34" i="3"/>
  <c r="I31" i="3"/>
  <c r="I26" i="3"/>
  <c r="K26" i="3" s="1"/>
  <c r="I23" i="3"/>
  <c r="K23" i="3" s="1"/>
  <c r="I18" i="3"/>
  <c r="K18" i="3" s="1"/>
  <c r="I15" i="3"/>
  <c r="I10" i="3"/>
  <c r="K10" i="3" s="1"/>
  <c r="I7" i="3"/>
  <c r="I6" i="3"/>
  <c r="K6" i="3" s="1"/>
  <c r="I326" i="3"/>
  <c r="K326" i="3" s="1"/>
  <c r="I323" i="3"/>
  <c r="K323" i="3" s="1"/>
  <c r="I318" i="3"/>
  <c r="K318" i="3" s="1"/>
  <c r="I315" i="3"/>
  <c r="I310" i="3"/>
  <c r="K310" i="3" s="1"/>
  <c r="I307" i="3"/>
  <c r="K307" i="3" s="1"/>
  <c r="I302" i="3"/>
  <c r="K302" i="3" s="1"/>
  <c r="I299" i="3"/>
  <c r="K299" i="3" s="1"/>
  <c r="I294" i="3"/>
  <c r="I291" i="3"/>
  <c r="K291" i="3" s="1"/>
  <c r="I286" i="3"/>
  <c r="K286" i="3" s="1"/>
  <c r="I283" i="3"/>
  <c r="K283" i="3" s="1"/>
  <c r="I278" i="3"/>
  <c r="K278" i="3" s="1"/>
  <c r="I275" i="3"/>
  <c r="K275" i="3" s="1"/>
  <c r="I270" i="3"/>
  <c r="K270" i="3" s="1"/>
  <c r="I267" i="3"/>
  <c r="K267" i="3" s="1"/>
  <c r="I262" i="3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K222" i="3" s="1"/>
  <c r="I219" i="3"/>
  <c r="K219" i="3" s="1"/>
  <c r="I214" i="3"/>
  <c r="K214" i="3" s="1"/>
  <c r="I211" i="3"/>
  <c r="K211" i="3" s="1"/>
  <c r="I206" i="3"/>
  <c r="K206" i="3" s="1"/>
  <c r="I203" i="3"/>
  <c r="K203" i="3" s="1"/>
  <c r="I198" i="3"/>
  <c r="K198" i="3" s="1"/>
  <c r="I195" i="3"/>
  <c r="K195" i="3" s="1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I163" i="3"/>
  <c r="K163" i="3" s="1"/>
  <c r="I158" i="3"/>
  <c r="K158" i="3" s="1"/>
  <c r="I155" i="3"/>
  <c r="K155" i="3" s="1"/>
  <c r="I150" i="3"/>
  <c r="I147" i="3"/>
  <c r="K147" i="3" s="1"/>
  <c r="I142" i="3"/>
  <c r="K142" i="3" s="1"/>
  <c r="I139" i="3"/>
  <c r="K139" i="3" s="1"/>
  <c r="I134" i="3"/>
  <c r="I131" i="3"/>
  <c r="K131" i="3" s="1"/>
  <c r="I126" i="3"/>
  <c r="I123" i="3"/>
  <c r="K123" i="3" s="1"/>
  <c r="I118" i="3"/>
  <c r="K118" i="3" s="1"/>
  <c r="I115" i="3"/>
  <c r="K115" i="3" s="1"/>
  <c r="I110" i="3"/>
  <c r="K110" i="3" s="1"/>
  <c r="I107" i="3"/>
  <c r="K107" i="3" s="1"/>
  <c r="I102" i="3"/>
  <c r="K102" i="3" s="1"/>
  <c r="I99" i="3"/>
  <c r="K99" i="3" s="1"/>
  <c r="I94" i="3"/>
  <c r="K94" i="3" s="1"/>
  <c r="I91" i="3"/>
  <c r="K91" i="3" s="1"/>
  <c r="I86" i="3"/>
  <c r="K86" i="3" s="1"/>
  <c r="I83" i="3"/>
  <c r="K83" i="3" s="1"/>
  <c r="I78" i="3"/>
  <c r="I75" i="3"/>
  <c r="K75" i="3" s="1"/>
  <c r="I70" i="3"/>
  <c r="K70" i="3" s="1"/>
  <c r="I67" i="3"/>
  <c r="K67" i="3" s="1"/>
  <c r="I62" i="3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K35" i="3" s="1"/>
  <c r="I30" i="3"/>
  <c r="I27" i="3"/>
  <c r="I22" i="3"/>
  <c r="K22" i="3" s="1"/>
  <c r="I19" i="3"/>
  <c r="K19" i="3" s="1"/>
  <c r="I14" i="3"/>
  <c r="F43" i="1"/>
  <c r="F39" i="1"/>
  <c r="F35" i="1"/>
  <c r="F31" i="1"/>
  <c r="F27" i="1"/>
  <c r="F23" i="1"/>
  <c r="F19" i="1"/>
  <c r="F15" i="1"/>
  <c r="F11" i="1"/>
  <c r="E36" i="5"/>
  <c r="T36" i="5" s="1"/>
  <c r="E34" i="5"/>
  <c r="T34" i="5" s="1"/>
  <c r="E32" i="5"/>
  <c r="T32" i="5" s="1"/>
  <c r="E30" i="5"/>
  <c r="T30" i="5" s="1"/>
  <c r="E28" i="5"/>
  <c r="E26" i="5"/>
  <c r="T26" i="5" s="1"/>
  <c r="E24" i="5"/>
  <c r="T24" i="5" s="1"/>
  <c r="E22" i="5"/>
  <c r="T22" i="5" s="1"/>
  <c r="E20" i="5"/>
  <c r="T20" i="5" s="1"/>
  <c r="E18" i="5"/>
  <c r="T18" i="5" s="1"/>
  <c r="E16" i="5"/>
  <c r="T16" i="5" s="1"/>
  <c r="E14" i="5"/>
  <c r="E12" i="5"/>
  <c r="T12" i="5" s="1"/>
  <c r="E10" i="5"/>
  <c r="T10" i="5" s="1"/>
  <c r="E8" i="5"/>
  <c r="T8" i="5" s="1"/>
  <c r="K166" i="3" l="1"/>
  <c r="K124" i="3"/>
  <c r="K60" i="3"/>
  <c r="K253" i="3"/>
  <c r="K125" i="3"/>
  <c r="K9" i="3"/>
  <c r="K288" i="3"/>
  <c r="K161" i="3"/>
  <c r="K154" i="3"/>
  <c r="K301" i="3"/>
  <c r="K121" i="3"/>
  <c r="K134" i="3"/>
  <c r="K294" i="3"/>
  <c r="K34" i="3"/>
  <c r="K98" i="3"/>
  <c r="K151" i="3"/>
  <c r="K196" i="3"/>
  <c r="K21" i="3"/>
  <c r="K213" i="3"/>
  <c r="K159" i="3"/>
  <c r="K112" i="3"/>
  <c r="K32" i="3"/>
  <c r="K181" i="3"/>
  <c r="K202" i="3"/>
  <c r="K223" i="3"/>
  <c r="K8" i="3"/>
  <c r="K262" i="3"/>
  <c r="K31" i="3"/>
  <c r="K127" i="3"/>
  <c r="K14" i="3"/>
  <c r="K78" i="3"/>
  <c r="K7" i="3"/>
  <c r="K39" i="3"/>
  <c r="K135" i="3"/>
  <c r="K209" i="3"/>
  <c r="K321" i="3"/>
  <c r="K41" i="3"/>
  <c r="K241" i="3"/>
  <c r="K96" i="3"/>
  <c r="K64" i="3"/>
  <c r="K17" i="3"/>
  <c r="K245" i="3"/>
  <c r="K313" i="3"/>
  <c r="K231" i="3"/>
  <c r="K300" i="3"/>
  <c r="K176" i="3"/>
  <c r="K81" i="3"/>
  <c r="K104" i="3"/>
  <c r="K311" i="3"/>
  <c r="K15" i="3"/>
  <c r="K111" i="3"/>
  <c r="K13" i="3"/>
  <c r="K97" i="3"/>
  <c r="K105" i="3"/>
  <c r="K248" i="3"/>
  <c r="K168" i="3"/>
  <c r="K73" i="3"/>
  <c r="K265" i="3"/>
  <c r="K328" i="3"/>
  <c r="K325" i="3"/>
  <c r="K133" i="3"/>
  <c r="K320" i="3"/>
  <c r="K150" i="3"/>
  <c r="K27" i="3"/>
  <c r="K315" i="3"/>
  <c r="K50" i="3"/>
  <c r="K146" i="3"/>
  <c r="K215" i="3"/>
  <c r="K157" i="3"/>
  <c r="K53" i="3"/>
  <c r="K250" i="3"/>
  <c r="K188" i="3"/>
  <c r="K117" i="3"/>
  <c r="K273" i="3"/>
  <c r="K48" i="3"/>
  <c r="K232" i="3"/>
  <c r="K30" i="3"/>
  <c r="K62" i="3"/>
  <c r="K126" i="3"/>
  <c r="K33" i="3"/>
  <c r="K120" i="3"/>
  <c r="K236" i="3"/>
  <c r="K212" i="3"/>
  <c r="K237" i="3"/>
  <c r="K208" i="3"/>
  <c r="K145" i="3"/>
  <c r="K89" i="3"/>
  <c r="K280" i="3"/>
  <c r="K7" i="5"/>
  <c r="H293" i="1"/>
  <c r="H34" i="1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B19" i="10" s="1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B18" i="10" l="1"/>
  <c r="C11" i="12"/>
  <c r="B29" i="10"/>
  <c r="N7" i="5"/>
  <c r="C9" i="12"/>
  <c r="C8" i="12"/>
  <c r="G331" i="3"/>
  <c r="N26" i="12" s="1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<sst xmlns="http://schemas.openxmlformats.org/spreadsheetml/2006/main" count="4467" uniqueCount="1156">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</sst>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3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15975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4324452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6406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1990316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48780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16681409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12108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4020710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4467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1015638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24353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8566933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12211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3699497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6021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1843096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31795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8691787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24999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7770279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11608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3572143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18938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5225254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102414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26387536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28311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9474184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5001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1674509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284664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87418386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17883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6084093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8943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1825108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6593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1537700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31856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11240845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11499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3264399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17586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4314716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39042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13503079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7627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2818914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10040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2727754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11511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3519771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10677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3741324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13995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4227130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16829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5286155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3611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1008463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33383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9551918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89034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28032549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17906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4689779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57664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19220610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44966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16474036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12696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4426521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13076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3704691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11545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3631864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10630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2425635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85522</v>
      </c>
      <c r="G45" s="21">
        <f>IF(OR(Notes!$B$3="Pay 1 Regular State Payment Budget",Notes!$B$3="Pay 2 Regular State Payment Budget"),0,INDEX(Data[],MATCH($A45,Data[Dist],0),MATCH(G$4,Data[#Headers],0)))</f>
        <v>698483</v>
      </c>
      <c r="H45" s="21">
        <f>INDEX(Data[],MATCH($A45,Data[Dist],0),MATCH(H$4,Data[#Headers],0))</f>
        <v>31420692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10083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2134516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6418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2086697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8161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2542360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18523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6076381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12171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4781115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44709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16823169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36350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10469129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124460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40546829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363556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125223071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26450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9084667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29971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11470435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18280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5578716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10526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3534922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33172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11103947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9481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3282246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14245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5823368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17106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5548880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29516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10655763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33100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11571170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6267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1771140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23411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8167986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21596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7243958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21976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6156379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32192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12135675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6321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2388478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5969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969203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68386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21176309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26112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4903116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80156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32117587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16007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5375400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114323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33670924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9950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3396656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10247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2588421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17057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6357531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9799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3132728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8474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1949937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194452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78258467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30847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10622657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78874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24809884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9959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3416947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310544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109561038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25182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8281977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33983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9717147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4122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1430830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44117</v>
      </c>
      <c r="G90" s="21">
        <f>IF(OR(Notes!$B$3="Pay 1 Regular State Payment Budget",Notes!$B$3="Pay 2 Regular State Payment Budget"),0,INDEX(Data[],MATCH($A90,Data[Dist],0),MATCH(G$4,Data[#Headers],0)))</f>
        <v>83902</v>
      </c>
      <c r="H90" s="21">
        <f>INDEX(Data[],MATCH($A90,Data[Dist],0),MATCH(H$4,Data[#Headers],0))</f>
        <v>17255521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19469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6890088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693835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272589488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1960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859150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19654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6735514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225169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79130138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8096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2735028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8686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2283855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11044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3287940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21282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6695345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22071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7995892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12988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4414725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12040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4063586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12486</v>
      </c>
      <c r="G103" s="21">
        <f>IF(OR(Notes!$B$3="Pay 1 Regular State Payment Budget",Notes!$B$3="Pay 2 Regular State Payment Budget"),0,INDEX(Data[],MATCH($A103,Data[Dist],0),MATCH(G$4,Data[#Headers],0)))</f>
        <v>73104</v>
      </c>
      <c r="H103" s="21">
        <f>INDEX(Data[],MATCH($A103,Data[Dist],0),MATCH(H$4,Data[#Headers],0))</f>
        <v>4141736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9810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3509531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6787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1864591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8359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2490618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8830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2910656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12182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4250279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14468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4059477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10123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3128433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3969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1360622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26312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9231857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9393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2790618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34370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10142713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23781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7819397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79332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29319266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46507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15673190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10026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3308795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10317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2867145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19037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4538740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10227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2938875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36213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10516875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3591</v>
      </c>
      <c r="G123" s="21">
        <f>IF(OR(Notes!$B$3="Pay 1 Regular State Payment Budget",Notes!$B$3="Pay 2 Regular State Payment Budget"),0,INDEX(Data[],MATCH($A123,Data[Dist],0),MATCH(G$4,Data[#Headers],0)))</f>
        <v>15068</v>
      </c>
      <c r="H123" s="21">
        <f>INDEX(Data[],MATCH($A123,Data[Dist],0),MATCH(H$4,Data[#Headers],0))</f>
        <v>1097710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13838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4221303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43441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13608881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6922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2135140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8461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2086454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14964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5037570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5548</v>
      </c>
      <c r="G129" s="21">
        <f>IF(OR(Notes!$B$3="Pay 1 Regular State Payment Budget",Notes!$B$3="Pay 2 Regular State Payment Budget"),0,INDEX(Data[],MATCH($A129,Data[Dist],0),MATCH(G$4,Data[#Headers],0)))</f>
        <v>15987</v>
      </c>
      <c r="H129" s="21">
        <f>INDEX(Data[],MATCH($A129,Data[Dist],0),MATCH(H$4,Data[#Headers],0))</f>
        <v>1715218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33685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11158619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10355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3169730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15097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5067855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8907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2863652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14146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3970299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7114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2214869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4685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1080509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24578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8278870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30730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9708587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6713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1377039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14340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3570519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13272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3816243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12662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3953824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25567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7874202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9265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2242792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16347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5984341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27362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8513969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31034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10624830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77099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27185863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18584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6293481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323893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95668122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22609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7341734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11369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4023523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15146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4089487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9657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3440936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26632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7703639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19681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6811419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154041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49067964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41094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16795755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7803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2499596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10475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3351142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38686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13935556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12633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3703691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6879</v>
      </c>
      <c r="G163" s="21">
        <f>IF(OR(Notes!$B$3="Pay 1 Regular State Payment Budget",Notes!$B$3="Pay 2 Regular State Payment Budget"),0,INDEX(Data[],MATCH($A163,Data[Dist],0),MATCH(G$4,Data[#Headers],0)))</f>
        <v>221961</v>
      </c>
      <c r="H163" s="21">
        <f>INDEX(Data[],MATCH($A163,Data[Dist],0),MATCH(H$4,Data[#Headers],0))</f>
        <v>2499809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7118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2351309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13795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4392891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11522</v>
      </c>
      <c r="G166" s="21">
        <f>IF(OR(Notes!$B$3="Pay 1 Regular State Payment Budget",Notes!$B$3="Pay 2 Regular State Payment Budget"),0,INDEX(Data[],MATCH($A166,Data[Dist],0),MATCH(G$4,Data[#Headers],0)))</f>
        <v>79858</v>
      </c>
      <c r="H166" s="21">
        <f>INDEX(Data[],MATCH($A166,Data[Dist],0),MATCH(H$4,Data[#Headers],0))</f>
        <v>3438015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49534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16155409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10396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3624045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60198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15919160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15809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5163969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170444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56456253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15349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5653587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13256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4431145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6938</v>
      </c>
      <c r="G174" s="21">
        <f>IF(OR(Notes!$B$3="Pay 1 Regular State Payment Budget",Notes!$B$3="Pay 2 Regular State Payment Budget"),0,INDEX(Data[],MATCH($A174,Data[Dist],0),MATCH(G$4,Data[#Headers],0)))</f>
        <v>7516</v>
      </c>
      <c r="H174" s="21">
        <f>INDEX(Data[],MATCH($A174,Data[Dist],0),MATCH(H$4,Data[#Headers],0))</f>
        <v>2094809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15216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4943456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9855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3006837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14500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5264486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12211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3557189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14901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3888714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12941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3175754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27817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10547129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15189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4068784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10481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2370179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39429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14903786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120565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47973687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10981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3566326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75484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25633871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33931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10183100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19956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6122156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6384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2523885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11029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3312901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26898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8293392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16349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5221546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18298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6312497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10490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2212489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21819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7063281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7206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2563192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4985</v>
      </c>
      <c r="G198" s="21">
        <f>IF(OR(Notes!$B$3="Pay 1 Regular State Payment Budget",Notes!$B$3="Pay 2 Regular State Payment Budget"),0,INDEX(Data[],MATCH($A198,Data[Dist],0),MATCH(G$4,Data[#Headers],0)))</f>
        <v>41932</v>
      </c>
      <c r="H198" s="21">
        <f>INDEX(Data[],MATCH($A198,Data[Dist],0),MATCH(H$4,Data[#Headers],0))</f>
        <v>1872627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4483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1684435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4384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1548467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13479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4172158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39044</v>
      </c>
      <c r="G202" s="21">
        <f>IF(OR(Notes!$B$3="Pay 1 Regular State Payment Budget",Notes!$B$3="Pay 2 Regular State Payment Budget"),0,INDEX(Data[],MATCH($A202,Data[Dist],0),MATCH(G$4,Data[#Headers],0)))</f>
        <v>78857</v>
      </c>
      <c r="H202" s="21">
        <f>INDEX(Data[],MATCH($A202,Data[Dist],0),MATCH(H$4,Data[#Headers],0))</f>
        <v>13176526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24724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8159446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4965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2033353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99627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35321064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13376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4209294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31219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10211041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10734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3010462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21864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6404924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12009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4545488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65589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24138111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17633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5240104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11412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3775887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24927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8271363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10621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3240069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12281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3674642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5478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976774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48329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16034968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67988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20258602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10141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3072270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11547</v>
      </c>
      <c r="G221" s="21">
        <f>IF(OR(Notes!$B$3="Pay 1 Regular State Payment Budget",Notes!$B$3="Pay 2 Regular State Payment Budget"),0,INDEX(Data[],MATCH($A221,Data[Dist],0),MATCH(G$4,Data[#Headers],0)))</f>
        <v>60364</v>
      </c>
      <c r="H221" s="21">
        <f>INDEX(Data[],MATCH($A221,Data[Dist],0),MATCH(H$4,Data[#Headers],0))</f>
        <v>3427705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77282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27272996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16002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4739745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20352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5616395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29709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11546788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13297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3335014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23076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335204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4361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1471472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3692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713164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20321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6264636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50048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17680852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115184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46962578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14473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3460685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4239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1129408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13042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1868672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11954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3261552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48113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14679475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43220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17451362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124746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38772265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15610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5901515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14642</v>
      </c>
      <c r="G241" s="21">
        <f>IF(OR(Notes!$B$3="Pay 1 Regular State Payment Budget",Notes!$B$3="Pay 2 Regular State Payment Budget"),0,INDEX(Data[],MATCH($A241,Data[Dist],0),MATCH(G$4,Data[#Headers],0)))</f>
        <v>111849</v>
      </c>
      <c r="H241" s="21">
        <f>INDEX(Data[],MATCH($A241,Data[Dist],0),MATCH(H$4,Data[#Headers],0))</f>
        <v>2492311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17059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6833136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22510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7481538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23868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7761091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7141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1659197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7753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1971185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18489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6307112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22147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6941968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9461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3053807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3987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1162986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12934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3306415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23044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1697535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8222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2265660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5361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1333509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32385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8448926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5253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1796839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16899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4768126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25290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8750051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23810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7733027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14615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4502692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8763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2706761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12711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4296676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33642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12303885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328621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133793929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9821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2815884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20861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5350022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32491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9765383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10988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3875757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13707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3659290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24882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6918125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4444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1387847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31547</v>
      </c>
      <c r="G272" s="21">
        <f>IF(OR(Notes!$B$3="Pay 1 Regular State Payment Budget",Notes!$B$3="Pay 2 Regular State Payment Budget"),0,INDEX(Data[],MATCH($A272,Data[Dist],0),MATCH(G$4,Data[#Headers],0)))</f>
        <v>518137</v>
      </c>
      <c r="H272" s="21">
        <f>INDEX(Data[],MATCH($A272,Data[Dist],0),MATCH(H$4,Data[#Headers],0))</f>
        <v>11560057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12004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4162014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162177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56316386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45320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16389840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26371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2057269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9260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3155009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4215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1504831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12950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4250336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58164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24014915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3287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1113649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21192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5624313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17509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5675218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18241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5967553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12914</v>
      </c>
      <c r="G285" s="21">
        <f>IF(OR(Notes!$B$3="Pay 1 Regular State Payment Budget",Notes!$B$3="Pay 2 Regular State Payment Budget"),0,INDEX(Data[],MATCH($A285,Data[Dist],0),MATCH(G$4,Data[#Headers],0)))</f>
        <v>31911</v>
      </c>
      <c r="H285" s="21">
        <f>INDEX(Data[],MATCH($A285,Data[Dist],0),MATCH(H$4,Data[#Headers],0))</f>
        <v>3594257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14766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4918723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5785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1895678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8589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3150028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8026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2477472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7078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2706469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3514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780170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16541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5313506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8188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1626672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77523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24840181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21618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6500591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21082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6733468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6352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1990657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36321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11992629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10353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3931486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19021</v>
      </c>
      <c r="G300" s="21">
        <f>IF(OR(Notes!$B$3="Pay 1 Regular State Payment Budget",Notes!$B$3="Pay 2 Regular State Payment Budget"),0,INDEX(Data[],MATCH($A300,Data[Dist],0),MATCH(G$4,Data[#Headers],0)))</f>
        <v>170225</v>
      </c>
      <c r="H300" s="21">
        <f>INDEX(Data[],MATCH($A300,Data[Dist],0),MATCH(H$4,Data[#Headers],0))</f>
        <v>5174205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11416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3749164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14414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4929279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37123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13556892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241741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98278831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308019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92295540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49190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16453783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12858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4173685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39571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12620712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7661</v>
      </c>
      <c r="G309" s="21">
        <f>IF(OR(Notes!$B$3="Pay 1 Regular State Payment Budget",Notes!$B$3="Pay 2 Regular State Payment Budget"),0,INDEX(Data[],MATCH($A309,Data[Dist],0),MATCH(G$4,Data[#Headers],0)))</f>
        <v>22451</v>
      </c>
      <c r="H309" s="21">
        <f>INDEX(Data[],MATCH($A309,Data[Dist],0),MATCH(H$4,Data[#Headers],0))</f>
        <v>2121535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17559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5039773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8650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2772222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5728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1871174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29903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8940801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194042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52389988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71851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21578017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7900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2048981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28166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10735310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21388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5845414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17066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5155967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13038</v>
      </c>
      <c r="G320" s="21">
        <f>IF(OR(Notes!$B$3="Pay 1 Regular State Payment Budget",Notes!$B$3="Pay 2 Regular State Payment Budget"),0,INDEX(Data[],MATCH($A320,Data[Dist],0),MATCH(G$4,Data[#Headers],0)))</f>
        <v>11210</v>
      </c>
      <c r="H320" s="21">
        <f>INDEX(Data[],MATCH($A320,Data[Dist],0),MATCH(H$4,Data[#Headers],0))</f>
        <v>4007560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17059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6272796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12004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3027419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4341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1239802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25927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8222991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19181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6701982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7132</v>
      </c>
      <c r="G326" s="21">
        <f>IF(OR(Notes!$B$3="Pay 1 Regular State Payment Budget",Notes!$B$3="Pay 2 Regular State Payment Budget"),0,INDEX(Data[],MATCH($A326,Data[Dist],0),MATCH(G$4,Data[#Headers],0)))</f>
        <v>3257</v>
      </c>
      <c r="H326" s="21">
        <f>INDEX(Data[],MATCH($A326,Data[Dist],0),MATCH(H$4,Data[#Headers],0))</f>
        <v>2540114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37569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12309851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11421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3834021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11470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3861101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24296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7850765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10895736</v>
      </c>
      <c r="G331" s="23">
        <f t="shared" si="0"/>
        <v>2246072</v>
      </c>
      <c r="H331" s="23">
        <f t="shared" si="0"/>
        <v>3628852566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3 State Foundation Aid (Code 3111)</v>
      </c>
      <c r="I4" s="17" t="str">
        <f>Notes!B3</f>
        <v>Pay 3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3180091</v>
      </c>
      <c r="I6" s="21">
        <f>INDEX(Data[],MATCH($A6,Data[Dist],0),MATCH(I$4,Data[#Headers],0))</f>
        <v>4324452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1434337</v>
      </c>
      <c r="I7" s="21">
        <f>INDEX(Data[],MATCH($A7,Data[Dist],0),MATCH(I$4,Data[#Headers],0))</f>
        <v>1990316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13579656</v>
      </c>
      <c r="I8" s="21">
        <f>INDEX(Data[],MATCH($A8,Data[Dist],0),MATCH(I$4,Data[#Headers],0))</f>
        <v>16681409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3132891</v>
      </c>
      <c r="I9" s="21">
        <f>INDEX(Data[],MATCH($A9,Data[Dist],0),MATCH(I$4,Data[#Headers],0))</f>
        <v>4020710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629753</v>
      </c>
      <c r="I10" s="21">
        <f>INDEX(Data[],MATCH($A10,Data[Dist],0),MATCH(I$4,Data[#Headers],0))</f>
        <v>1015638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6895185</v>
      </c>
      <c r="I11" s="21">
        <f>INDEX(Data[],MATCH($A11,Data[Dist],0),MATCH(I$4,Data[#Headers],0))</f>
        <v>8566933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2750683</v>
      </c>
      <c r="I12" s="21">
        <f>INDEX(Data[],MATCH($A12,Data[Dist],0),MATCH(I$4,Data[#Headers],0))</f>
        <v>3699497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1296121</v>
      </c>
      <c r="I13" s="21">
        <f>INDEX(Data[],MATCH($A13,Data[Dist],0),MATCH(I$4,Data[#Headers],0))</f>
        <v>1843096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6218560</v>
      </c>
      <c r="I14" s="21">
        <f>INDEX(Data[],MATCH($A14,Data[Dist],0),MATCH(I$4,Data[#Headers],0))</f>
        <v>8691787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5832450</v>
      </c>
      <c r="I15" s="21">
        <f>INDEX(Data[],MATCH($A15,Data[Dist],0),MATCH(I$4,Data[#Headers],0))</f>
        <v>7770279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2686472</v>
      </c>
      <c r="I16" s="21">
        <f>INDEX(Data[],MATCH($A16,Data[Dist],0),MATCH(I$4,Data[#Headers],0))</f>
        <v>3572143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3730162</v>
      </c>
      <c r="I17" s="21">
        <f>INDEX(Data[],MATCH($A17,Data[Dist],0),MATCH(I$4,Data[#Headers],0))</f>
        <v>5225254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19611741</v>
      </c>
      <c r="I18" s="21">
        <f>INDEX(Data[],MATCH($A18,Data[Dist],0),MATCH(I$4,Data[#Headers],0))</f>
        <v>26387536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7354176</v>
      </c>
      <c r="I19" s="21">
        <f>INDEX(Data[],MATCH($A19,Data[Dist],0),MATCH(I$4,Data[#Headers],0))</f>
        <v>9474184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1186820</v>
      </c>
      <c r="I20" s="21">
        <f>INDEX(Data[],MATCH($A20,Data[Dist],0),MATCH(I$4,Data[#Headers],0))</f>
        <v>1674509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70491274</v>
      </c>
      <c r="I21" s="21">
        <f>INDEX(Data[],MATCH($A21,Data[Dist],0),MATCH(I$4,Data[#Headers],0))</f>
        <v>87418386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4759031</v>
      </c>
      <c r="I22" s="21">
        <f>INDEX(Data[],MATCH($A22,Data[Dist],0),MATCH(I$4,Data[#Headers],0))</f>
        <v>6084093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1074269</v>
      </c>
      <c r="I23" s="21">
        <f>INDEX(Data[],MATCH($A23,Data[Dist],0),MATCH(I$4,Data[#Headers],0))</f>
        <v>1825108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931510</v>
      </c>
      <c r="I24" s="21">
        <f>INDEX(Data[],MATCH($A24,Data[Dist],0),MATCH(I$4,Data[#Headers],0))</f>
        <v>1537700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9054060</v>
      </c>
      <c r="I25" s="21">
        <f>INDEX(Data[],MATCH($A25,Data[Dist],0),MATCH(I$4,Data[#Headers],0))</f>
        <v>11240845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2346847</v>
      </c>
      <c r="I26" s="21">
        <f>INDEX(Data[],MATCH($A26,Data[Dist],0),MATCH(I$4,Data[#Headers],0))</f>
        <v>3264399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3050946</v>
      </c>
      <c r="I27" s="21">
        <f>INDEX(Data[],MATCH($A27,Data[Dist],0),MATCH(I$4,Data[#Headers],0))</f>
        <v>4314716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10795219</v>
      </c>
      <c r="I28" s="21">
        <f>INDEX(Data[],MATCH($A28,Data[Dist],0),MATCH(I$4,Data[#Headers],0))</f>
        <v>13503079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2073077</v>
      </c>
      <c r="I29" s="21">
        <f>INDEX(Data[],MATCH($A29,Data[Dist],0),MATCH(I$4,Data[#Headers],0))</f>
        <v>2818914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1884039</v>
      </c>
      <c r="I30" s="21">
        <f>INDEX(Data[],MATCH($A30,Data[Dist],0),MATCH(I$4,Data[#Headers],0))</f>
        <v>2727754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2652388</v>
      </c>
      <c r="I31" s="21">
        <f>INDEX(Data[],MATCH($A31,Data[Dist],0),MATCH(I$4,Data[#Headers],0))</f>
        <v>3519771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2853071</v>
      </c>
      <c r="I32" s="21">
        <f>INDEX(Data[],MATCH($A32,Data[Dist],0),MATCH(I$4,Data[#Headers],0))</f>
        <v>3741324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3022395</v>
      </c>
      <c r="I33" s="21">
        <f>INDEX(Data[],MATCH($A33,Data[Dist],0),MATCH(I$4,Data[#Headers],0))</f>
        <v>4227130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4139823</v>
      </c>
      <c r="I34" s="21">
        <f>INDEX(Data[],MATCH($A34,Data[Dist],0),MATCH(I$4,Data[#Headers],0))</f>
        <v>5286155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698070</v>
      </c>
      <c r="I35" s="21">
        <f>INDEX(Data[],MATCH($A35,Data[Dist],0),MATCH(I$4,Data[#Headers],0))</f>
        <v>1008463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7133897</v>
      </c>
      <c r="I36" s="21">
        <f>INDEX(Data[],MATCH($A36,Data[Dist],0),MATCH(I$4,Data[#Headers],0))</f>
        <v>9551918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22098235</v>
      </c>
      <c r="I37" s="21">
        <f>INDEX(Data[],MATCH($A37,Data[Dist],0),MATCH(I$4,Data[#Headers],0))</f>
        <v>28032549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3157033</v>
      </c>
      <c r="I38" s="21">
        <f>INDEX(Data[],MATCH($A38,Data[Dist],0),MATCH(I$4,Data[#Headers],0))</f>
        <v>4689779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15580619</v>
      </c>
      <c r="I39" s="21">
        <f>INDEX(Data[],MATCH($A39,Data[Dist],0),MATCH(I$4,Data[#Headers],0))</f>
        <v>19220610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13478743</v>
      </c>
      <c r="I40" s="21">
        <f>INDEX(Data[],MATCH($A40,Data[Dist],0),MATCH(I$4,Data[#Headers],0))</f>
        <v>16474036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3033181</v>
      </c>
      <c r="I41" s="21">
        <f>INDEX(Data[],MATCH($A41,Data[Dist],0),MATCH(I$4,Data[#Headers],0))</f>
        <v>4426521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2712766</v>
      </c>
      <c r="I42" s="21">
        <f>INDEX(Data[],MATCH($A42,Data[Dist],0),MATCH(I$4,Data[#Headers],0))</f>
        <v>3704691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2771428</v>
      </c>
      <c r="I43" s="21">
        <f>INDEX(Data[],MATCH($A43,Data[Dist],0),MATCH(I$4,Data[#Headers],0))</f>
        <v>3631864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1620026</v>
      </c>
      <c r="I44" s="21">
        <f>INDEX(Data[],MATCH($A44,Data[Dist],0),MATCH(I$4,Data[#Headers],0))</f>
        <v>2425635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25710789</v>
      </c>
      <c r="I45" s="21">
        <f>INDEX(Data[],MATCH($A45,Data[Dist],0),MATCH(I$4,Data[#Headers],0))</f>
        <v>31420692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1108506</v>
      </c>
      <c r="I46" s="21">
        <f>INDEX(Data[],MATCH($A46,Data[Dist],0),MATCH(I$4,Data[#Headers],0))</f>
        <v>2134516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1510088</v>
      </c>
      <c r="I47" s="21">
        <f>INDEX(Data[],MATCH($A47,Data[Dist],0),MATCH(I$4,Data[#Headers],0))</f>
        <v>2086697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1867075</v>
      </c>
      <c r="I48" s="21">
        <f>INDEX(Data[],MATCH($A48,Data[Dist],0),MATCH(I$4,Data[#Headers],0))</f>
        <v>2542360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4514489</v>
      </c>
      <c r="I49" s="21">
        <f>INDEX(Data[],MATCH($A49,Data[Dist],0),MATCH(I$4,Data[#Headers],0))</f>
        <v>6076381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3439992</v>
      </c>
      <c r="I50" s="21">
        <f>INDEX(Data[],MATCH($A50,Data[Dist],0),MATCH(I$4,Data[#Headers],0))</f>
        <v>4781115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13935087</v>
      </c>
      <c r="I51" s="21">
        <f>INDEX(Data[],MATCH($A51,Data[Dist],0),MATCH(I$4,Data[#Headers],0))</f>
        <v>16823169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7343793</v>
      </c>
      <c r="I52" s="21">
        <f>INDEX(Data[],MATCH($A52,Data[Dist],0),MATCH(I$4,Data[#Headers],0))</f>
        <v>10469129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32841449</v>
      </c>
      <c r="I53" s="21">
        <f>INDEX(Data[],MATCH($A53,Data[Dist],0),MATCH(I$4,Data[#Headers],0))</f>
        <v>40546829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101578017</v>
      </c>
      <c r="I54" s="21">
        <f>INDEX(Data[],MATCH($A54,Data[Dist],0),MATCH(I$4,Data[#Headers],0))</f>
        <v>125223071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7225020</v>
      </c>
      <c r="I55" s="21">
        <f>INDEX(Data[],MATCH($A55,Data[Dist],0),MATCH(I$4,Data[#Headers],0))</f>
        <v>9084667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9466057</v>
      </c>
      <c r="I56" s="21">
        <f>INDEX(Data[],MATCH($A56,Data[Dist],0),MATCH(I$4,Data[#Headers],0))</f>
        <v>11470435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4128042</v>
      </c>
      <c r="I57" s="21">
        <f>INDEX(Data[],MATCH($A57,Data[Dist],0),MATCH(I$4,Data[#Headers],0))</f>
        <v>5578716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2701667</v>
      </c>
      <c r="I58" s="21">
        <f>INDEX(Data[],MATCH($A58,Data[Dist],0),MATCH(I$4,Data[#Headers],0))</f>
        <v>3534922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8493181</v>
      </c>
      <c r="I59" s="21">
        <f>INDEX(Data[],MATCH($A59,Data[Dist],0),MATCH(I$4,Data[#Headers],0))</f>
        <v>11103947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2451870</v>
      </c>
      <c r="I60" s="21">
        <f>INDEX(Data[],MATCH($A60,Data[Dist],0),MATCH(I$4,Data[#Headers],0))</f>
        <v>3282246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4729233</v>
      </c>
      <c r="I61" s="21">
        <f>INDEX(Data[],MATCH($A61,Data[Dist],0),MATCH(I$4,Data[#Headers],0))</f>
        <v>5823368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4035048</v>
      </c>
      <c r="I62" s="21">
        <f>INDEX(Data[],MATCH($A62,Data[Dist],0),MATCH(I$4,Data[#Headers],0))</f>
        <v>5548880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8735596</v>
      </c>
      <c r="I63" s="21">
        <f>INDEX(Data[],MATCH($A63,Data[Dist],0),MATCH(I$4,Data[#Headers],0))</f>
        <v>10655763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9318376</v>
      </c>
      <c r="I64" s="21">
        <f>INDEX(Data[],MATCH($A64,Data[Dist],0),MATCH(I$4,Data[#Headers],0))</f>
        <v>11571170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1249339</v>
      </c>
      <c r="I65" s="21">
        <f>INDEX(Data[],MATCH($A65,Data[Dist],0),MATCH(I$4,Data[#Headers],0))</f>
        <v>1771140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6642440</v>
      </c>
      <c r="I66" s="21">
        <f>INDEX(Data[],MATCH($A66,Data[Dist],0),MATCH(I$4,Data[#Headers],0))</f>
        <v>8167986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5759845</v>
      </c>
      <c r="I67" s="21">
        <f>INDEX(Data[],MATCH($A67,Data[Dist],0),MATCH(I$4,Data[#Headers],0))</f>
        <v>7243958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4644804</v>
      </c>
      <c r="I68" s="21">
        <f>INDEX(Data[],MATCH($A68,Data[Dist],0),MATCH(I$4,Data[#Headers],0))</f>
        <v>6156379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10048386</v>
      </c>
      <c r="I69" s="21">
        <f>INDEX(Data[],MATCH($A69,Data[Dist],0),MATCH(I$4,Data[#Headers],0))</f>
        <v>12135675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1782186</v>
      </c>
      <c r="I70" s="21">
        <f>INDEX(Data[],MATCH($A70,Data[Dist],0),MATCH(I$4,Data[#Headers],0))</f>
        <v>2388478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466452</v>
      </c>
      <c r="I71" s="21">
        <f>INDEX(Data[],MATCH($A71,Data[Dist],0),MATCH(I$4,Data[#Headers],0))</f>
        <v>969203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16727227</v>
      </c>
      <c r="I72" s="21">
        <f>INDEX(Data[],MATCH($A72,Data[Dist],0),MATCH(I$4,Data[#Headers],0))</f>
        <v>21176309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3150857</v>
      </c>
      <c r="I73" s="21">
        <f>INDEX(Data[],MATCH($A73,Data[Dist],0),MATCH(I$4,Data[#Headers],0))</f>
        <v>4903116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26829175</v>
      </c>
      <c r="I74" s="21">
        <f>INDEX(Data[],MATCH($A74,Data[Dist],0),MATCH(I$4,Data[#Headers],0))</f>
        <v>32117587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4181235</v>
      </c>
      <c r="I75" s="21">
        <f>INDEX(Data[],MATCH($A75,Data[Dist],0),MATCH(I$4,Data[#Headers],0))</f>
        <v>5375400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26193540</v>
      </c>
      <c r="I76" s="21">
        <f>INDEX(Data[],MATCH($A76,Data[Dist],0),MATCH(I$4,Data[#Headers],0))</f>
        <v>33670924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2584604</v>
      </c>
      <c r="I77" s="21">
        <f>INDEX(Data[],MATCH($A77,Data[Dist],0),MATCH(I$4,Data[#Headers],0))</f>
        <v>3396656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1775551</v>
      </c>
      <c r="I78" s="21">
        <f>INDEX(Data[],MATCH($A78,Data[Dist],0),MATCH(I$4,Data[#Headers],0))</f>
        <v>2588421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4969452</v>
      </c>
      <c r="I79" s="21">
        <f>INDEX(Data[],MATCH($A79,Data[Dist],0),MATCH(I$4,Data[#Headers],0))</f>
        <v>6357531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2374299</v>
      </c>
      <c r="I80" s="21">
        <f>INDEX(Data[],MATCH($A80,Data[Dist],0),MATCH(I$4,Data[#Headers],0))</f>
        <v>3132728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1252798</v>
      </c>
      <c r="I81" s="21">
        <f>INDEX(Data[],MATCH($A81,Data[Dist],0),MATCH(I$4,Data[#Headers],0))</f>
        <v>1949937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65771395</v>
      </c>
      <c r="I82" s="21">
        <f>INDEX(Data[],MATCH($A82,Data[Dist],0),MATCH(I$4,Data[#Headers],0))</f>
        <v>78258467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8421503</v>
      </c>
      <c r="I83" s="21">
        <f>INDEX(Data[],MATCH($A83,Data[Dist],0),MATCH(I$4,Data[#Headers],0))</f>
        <v>10622657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19840947</v>
      </c>
      <c r="I84" s="21">
        <f>INDEX(Data[],MATCH($A84,Data[Dist],0),MATCH(I$4,Data[#Headers],0))</f>
        <v>24809884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2583209</v>
      </c>
      <c r="I85" s="21">
        <f>INDEX(Data[],MATCH($A85,Data[Dist],0),MATCH(I$4,Data[#Headers],0))</f>
        <v>3416947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88594758</v>
      </c>
      <c r="I86" s="21">
        <f>INDEX(Data[],MATCH($A86,Data[Dist],0),MATCH(I$4,Data[#Headers],0))</f>
        <v>109561038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6645442</v>
      </c>
      <c r="I87" s="21">
        <f>INDEX(Data[],MATCH($A87,Data[Dist],0),MATCH(I$4,Data[#Headers],0))</f>
        <v>8281977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7218615</v>
      </c>
      <c r="I88" s="21">
        <f>INDEX(Data[],MATCH($A88,Data[Dist],0),MATCH(I$4,Data[#Headers],0))</f>
        <v>9717147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1037150</v>
      </c>
      <c r="I89" s="21">
        <f>INDEX(Data[],MATCH($A89,Data[Dist],0),MATCH(I$4,Data[#Headers],0))</f>
        <v>1430830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14151364</v>
      </c>
      <c r="I90" s="21">
        <f>INDEX(Data[],MATCH($A90,Data[Dist],0),MATCH(I$4,Data[#Headers],0))</f>
        <v>17255521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5502654</v>
      </c>
      <c r="I91" s="21">
        <f>INDEX(Data[],MATCH($A91,Data[Dist],0),MATCH(I$4,Data[#Headers],0))</f>
        <v>6890088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226574852</v>
      </c>
      <c r="I92" s="21">
        <f>INDEX(Data[],MATCH($A92,Data[Dist],0),MATCH(I$4,Data[#Headers],0))</f>
        <v>272589488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518259</v>
      </c>
      <c r="I93" s="21">
        <f>INDEX(Data[],MATCH($A93,Data[Dist],0),MATCH(I$4,Data[#Headers],0))</f>
        <v>859150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5318276</v>
      </c>
      <c r="I94" s="21">
        <f>INDEX(Data[],MATCH($A94,Data[Dist],0),MATCH(I$4,Data[#Headers],0))</f>
        <v>6735514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62053705</v>
      </c>
      <c r="I95" s="21">
        <f>INDEX(Data[],MATCH($A95,Data[Dist],0),MATCH(I$4,Data[#Headers],0))</f>
        <v>79130138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2019360</v>
      </c>
      <c r="I96" s="21">
        <f>INDEX(Data[],MATCH($A96,Data[Dist],0),MATCH(I$4,Data[#Headers],0))</f>
        <v>2735028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1556493</v>
      </c>
      <c r="I97" s="21">
        <f>INDEX(Data[],MATCH($A97,Data[Dist],0),MATCH(I$4,Data[#Headers],0))</f>
        <v>2283855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2448600</v>
      </c>
      <c r="I98" s="21">
        <f>INDEX(Data[],MATCH($A98,Data[Dist],0),MATCH(I$4,Data[#Headers],0))</f>
        <v>3287940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5207409</v>
      </c>
      <c r="I99" s="21">
        <f>INDEX(Data[],MATCH($A99,Data[Dist],0),MATCH(I$4,Data[#Headers],0))</f>
        <v>6695345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6282363</v>
      </c>
      <c r="I100" s="21">
        <f>INDEX(Data[],MATCH($A100,Data[Dist],0),MATCH(I$4,Data[#Headers],0))</f>
        <v>7995892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3222802</v>
      </c>
      <c r="I101" s="21">
        <f>INDEX(Data[],MATCH($A101,Data[Dist],0),MATCH(I$4,Data[#Headers],0))</f>
        <v>4414725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3155490</v>
      </c>
      <c r="I102" s="21">
        <f>INDEX(Data[],MATCH($A102,Data[Dist],0),MATCH(I$4,Data[#Headers],0))</f>
        <v>4063586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3042133</v>
      </c>
      <c r="I103" s="21">
        <f>INDEX(Data[],MATCH($A103,Data[Dist],0),MATCH(I$4,Data[#Headers],0))</f>
        <v>4141736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2583345</v>
      </c>
      <c r="I104" s="21">
        <f>INDEX(Data[],MATCH($A104,Data[Dist],0),MATCH(I$4,Data[#Headers],0))</f>
        <v>3509531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1124059</v>
      </c>
      <c r="I105" s="21">
        <f>INDEX(Data[],MATCH($A105,Data[Dist],0),MATCH(I$4,Data[#Headers],0))</f>
        <v>1864591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1837276</v>
      </c>
      <c r="I106" s="21">
        <f>INDEX(Data[],MATCH($A106,Data[Dist],0),MATCH(I$4,Data[#Headers],0))</f>
        <v>2490618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2025886</v>
      </c>
      <c r="I107" s="21">
        <f>INDEX(Data[],MATCH($A107,Data[Dist],0),MATCH(I$4,Data[#Headers],0))</f>
        <v>2910656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3334006</v>
      </c>
      <c r="I108" s="21">
        <f>INDEX(Data[],MATCH($A108,Data[Dist],0),MATCH(I$4,Data[#Headers],0))</f>
        <v>4250279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2916789</v>
      </c>
      <c r="I109" s="21">
        <f>INDEX(Data[],MATCH($A109,Data[Dist],0),MATCH(I$4,Data[#Headers],0))</f>
        <v>4059477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2317031</v>
      </c>
      <c r="I110" s="21">
        <f>INDEX(Data[],MATCH($A110,Data[Dist],0),MATCH(I$4,Data[#Headers],0))</f>
        <v>3128433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919560</v>
      </c>
      <c r="I111" s="21">
        <f>INDEX(Data[],MATCH($A111,Data[Dist],0),MATCH(I$4,Data[#Headers],0))</f>
        <v>1360622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7286726</v>
      </c>
      <c r="I112" s="21">
        <f>INDEX(Data[],MATCH($A112,Data[Dist],0),MATCH(I$4,Data[#Headers],0))</f>
        <v>9231857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1982271</v>
      </c>
      <c r="I113" s="21">
        <f>INDEX(Data[],MATCH($A113,Data[Dist],0),MATCH(I$4,Data[#Headers],0))</f>
        <v>2790618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7465116</v>
      </c>
      <c r="I114" s="21">
        <f>INDEX(Data[],MATCH($A114,Data[Dist],0),MATCH(I$4,Data[#Headers],0))</f>
        <v>10142713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6052353</v>
      </c>
      <c r="I115" s="21">
        <f>INDEX(Data[],MATCH($A115,Data[Dist],0),MATCH(I$4,Data[#Headers],0))</f>
        <v>7819397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23393565</v>
      </c>
      <c r="I116" s="21">
        <f>INDEX(Data[],MATCH($A116,Data[Dist],0),MATCH(I$4,Data[#Headers],0))</f>
        <v>29319266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12693230</v>
      </c>
      <c r="I117" s="21">
        <f>INDEX(Data[],MATCH($A117,Data[Dist],0),MATCH(I$4,Data[#Headers],0))</f>
        <v>15673190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2499185</v>
      </c>
      <c r="I118" s="21">
        <f>INDEX(Data[],MATCH($A118,Data[Dist],0),MATCH(I$4,Data[#Headers],0))</f>
        <v>3308795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1990558</v>
      </c>
      <c r="I119" s="21">
        <f>INDEX(Data[],MATCH($A119,Data[Dist],0),MATCH(I$4,Data[#Headers],0))</f>
        <v>2867145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2973958</v>
      </c>
      <c r="I120" s="21">
        <f>INDEX(Data[],MATCH($A120,Data[Dist],0),MATCH(I$4,Data[#Headers],0))</f>
        <v>4538740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2111663</v>
      </c>
      <c r="I121" s="21">
        <f>INDEX(Data[],MATCH($A121,Data[Dist],0),MATCH(I$4,Data[#Headers],0))</f>
        <v>2938875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8266987</v>
      </c>
      <c r="I122" s="21">
        <f>INDEX(Data[],MATCH($A122,Data[Dist],0),MATCH(I$4,Data[#Headers],0))</f>
        <v>10516875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747535</v>
      </c>
      <c r="I123" s="21">
        <f>INDEX(Data[],MATCH($A123,Data[Dist],0),MATCH(I$4,Data[#Headers],0))</f>
        <v>1097710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3153673</v>
      </c>
      <c r="I124" s="21">
        <f>INDEX(Data[],MATCH($A124,Data[Dist],0),MATCH(I$4,Data[#Headers],0))</f>
        <v>4221303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10956706</v>
      </c>
      <c r="I125" s="21">
        <f>INDEX(Data[],MATCH($A125,Data[Dist],0),MATCH(I$4,Data[#Headers],0))</f>
        <v>13608881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1471255</v>
      </c>
      <c r="I126" s="21">
        <f>INDEX(Data[],MATCH($A126,Data[Dist],0),MATCH(I$4,Data[#Headers],0))</f>
        <v>2135140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1423441</v>
      </c>
      <c r="I127" s="21">
        <f>INDEX(Data[],MATCH($A127,Data[Dist],0),MATCH(I$4,Data[#Headers],0))</f>
        <v>2086454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3845349</v>
      </c>
      <c r="I128" s="21">
        <f>INDEX(Data[],MATCH($A128,Data[Dist],0),MATCH(I$4,Data[#Headers],0))</f>
        <v>5037570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944302</v>
      </c>
      <c r="I129" s="21">
        <f>INDEX(Data[],MATCH($A129,Data[Dist],0),MATCH(I$4,Data[#Headers],0))</f>
        <v>1715218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8805638</v>
      </c>
      <c r="I130" s="21">
        <f>INDEX(Data[],MATCH($A130,Data[Dist],0),MATCH(I$4,Data[#Headers],0))</f>
        <v>11158619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2298506</v>
      </c>
      <c r="I131" s="21">
        <f>INDEX(Data[],MATCH($A131,Data[Dist],0),MATCH(I$4,Data[#Headers],0))</f>
        <v>3169730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3854316</v>
      </c>
      <c r="I132" s="21">
        <f>INDEX(Data[],MATCH($A132,Data[Dist],0),MATCH(I$4,Data[#Headers],0))</f>
        <v>5067855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2060188</v>
      </c>
      <c r="I133" s="21">
        <f>INDEX(Data[],MATCH($A133,Data[Dist],0),MATCH(I$4,Data[#Headers],0))</f>
        <v>2863652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2917449</v>
      </c>
      <c r="I134" s="21">
        <f>INDEX(Data[],MATCH($A134,Data[Dist],0),MATCH(I$4,Data[#Headers],0))</f>
        <v>3970299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1592964</v>
      </c>
      <c r="I135" s="21">
        <f>INDEX(Data[],MATCH($A135,Data[Dist],0),MATCH(I$4,Data[#Headers],0))</f>
        <v>2214869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682071</v>
      </c>
      <c r="I136" s="21">
        <f>INDEX(Data[],MATCH($A136,Data[Dist],0),MATCH(I$4,Data[#Headers],0))</f>
        <v>1080509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6601144</v>
      </c>
      <c r="I137" s="21">
        <f>INDEX(Data[],MATCH($A137,Data[Dist],0),MATCH(I$4,Data[#Headers],0))</f>
        <v>8278870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7496953</v>
      </c>
      <c r="I138" s="21">
        <f>INDEX(Data[],MATCH($A138,Data[Dist],0),MATCH(I$4,Data[#Headers],0))</f>
        <v>9708587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722379</v>
      </c>
      <c r="I139" s="21">
        <f>INDEX(Data[],MATCH($A139,Data[Dist],0),MATCH(I$4,Data[#Headers],0))</f>
        <v>1377039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2304351</v>
      </c>
      <c r="I140" s="21">
        <f>INDEX(Data[],MATCH($A140,Data[Dist],0),MATCH(I$4,Data[#Headers],0))</f>
        <v>3570519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2770877</v>
      </c>
      <c r="I141" s="21">
        <f>INDEX(Data[],MATCH($A141,Data[Dist],0),MATCH(I$4,Data[#Headers],0))</f>
        <v>3816243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2999029</v>
      </c>
      <c r="I142" s="21">
        <f>INDEX(Data[],MATCH($A142,Data[Dist],0),MATCH(I$4,Data[#Headers],0))</f>
        <v>3953824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5967961</v>
      </c>
      <c r="I143" s="21">
        <f>INDEX(Data[],MATCH($A143,Data[Dist],0),MATCH(I$4,Data[#Headers],0))</f>
        <v>7874202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1517046</v>
      </c>
      <c r="I144" s="21">
        <f>INDEX(Data[],MATCH($A144,Data[Dist],0),MATCH(I$4,Data[#Headers],0))</f>
        <v>2242792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4760806</v>
      </c>
      <c r="I145" s="21">
        <f>INDEX(Data[],MATCH($A145,Data[Dist],0),MATCH(I$4,Data[#Headers],0))</f>
        <v>5984341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6427159</v>
      </c>
      <c r="I146" s="21">
        <f>INDEX(Data[],MATCH($A146,Data[Dist],0),MATCH(I$4,Data[#Headers],0))</f>
        <v>8513969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8337158</v>
      </c>
      <c r="I147" s="21">
        <f>INDEX(Data[],MATCH($A147,Data[Dist],0),MATCH(I$4,Data[#Headers],0))</f>
        <v>10624830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22325045</v>
      </c>
      <c r="I148" s="21">
        <f>INDEX(Data[],MATCH($A148,Data[Dist],0),MATCH(I$4,Data[#Headers],0))</f>
        <v>27185863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4929266</v>
      </c>
      <c r="I149" s="21">
        <f>INDEX(Data[],MATCH($A149,Data[Dist],0),MATCH(I$4,Data[#Headers],0))</f>
        <v>6293481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75646135</v>
      </c>
      <c r="I150" s="21">
        <f>INDEX(Data[],MATCH($A150,Data[Dist],0),MATCH(I$4,Data[#Headers],0))</f>
        <v>95668122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5649268</v>
      </c>
      <c r="I151" s="21">
        <f>INDEX(Data[],MATCH($A151,Data[Dist],0),MATCH(I$4,Data[#Headers],0))</f>
        <v>7341734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3212569</v>
      </c>
      <c r="I152" s="21">
        <f>INDEX(Data[],MATCH($A152,Data[Dist],0),MATCH(I$4,Data[#Headers],0))</f>
        <v>4023523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2934310</v>
      </c>
      <c r="I153" s="21">
        <f>INDEX(Data[],MATCH($A153,Data[Dist],0),MATCH(I$4,Data[#Headers],0))</f>
        <v>4089487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2600925</v>
      </c>
      <c r="I154" s="21">
        <f>INDEX(Data[],MATCH($A154,Data[Dist],0),MATCH(I$4,Data[#Headers],0))</f>
        <v>3440936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5810693</v>
      </c>
      <c r="I155" s="21">
        <f>INDEX(Data[],MATCH($A155,Data[Dist],0),MATCH(I$4,Data[#Headers],0))</f>
        <v>7703639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5238606</v>
      </c>
      <c r="I156" s="21">
        <f>INDEX(Data[],MATCH($A156,Data[Dist],0),MATCH(I$4,Data[#Headers],0))</f>
        <v>6811419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39688029</v>
      </c>
      <c r="I157" s="21">
        <f>INDEX(Data[],MATCH($A157,Data[Dist],0),MATCH(I$4,Data[#Headers],0))</f>
        <v>49067964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14032310</v>
      </c>
      <c r="I158" s="21">
        <f>INDEX(Data[],MATCH($A158,Data[Dist],0),MATCH(I$4,Data[#Headers],0))</f>
        <v>16795755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1726181</v>
      </c>
      <c r="I159" s="21">
        <f>INDEX(Data[],MATCH($A159,Data[Dist],0),MATCH(I$4,Data[#Headers],0))</f>
        <v>2499596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2591868</v>
      </c>
      <c r="I160" s="21">
        <f>INDEX(Data[],MATCH($A160,Data[Dist],0),MATCH(I$4,Data[#Headers],0))</f>
        <v>3351142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11362056</v>
      </c>
      <c r="I161" s="21">
        <f>INDEX(Data[],MATCH($A161,Data[Dist],0),MATCH(I$4,Data[#Headers],0))</f>
        <v>13935556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2751049</v>
      </c>
      <c r="I162" s="21">
        <f>INDEX(Data[],MATCH($A162,Data[Dist],0),MATCH(I$4,Data[#Headers],0))</f>
        <v>3703691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1891557</v>
      </c>
      <c r="I163" s="21">
        <f>INDEX(Data[],MATCH($A163,Data[Dist],0),MATCH(I$4,Data[#Headers],0))</f>
        <v>2499809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1737523</v>
      </c>
      <c r="I164" s="21">
        <f>INDEX(Data[],MATCH($A164,Data[Dist],0),MATCH(I$4,Data[#Headers],0))</f>
        <v>2351309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3337328</v>
      </c>
      <c r="I165" s="21">
        <f>INDEX(Data[],MATCH($A165,Data[Dist],0),MATCH(I$4,Data[#Headers],0))</f>
        <v>4392891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2455018</v>
      </c>
      <c r="I166" s="21">
        <f>INDEX(Data[],MATCH($A166,Data[Dist],0),MATCH(I$4,Data[#Headers],0))</f>
        <v>3438015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12747429</v>
      </c>
      <c r="I167" s="21">
        <f>INDEX(Data[],MATCH($A167,Data[Dist],0),MATCH(I$4,Data[#Headers],0))</f>
        <v>16155409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2724821</v>
      </c>
      <c r="I168" s="21">
        <f>INDEX(Data[],MATCH($A168,Data[Dist],0),MATCH(I$4,Data[#Headers],0))</f>
        <v>3624045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12148788</v>
      </c>
      <c r="I169" s="21">
        <f>INDEX(Data[],MATCH($A169,Data[Dist],0),MATCH(I$4,Data[#Headers],0))</f>
        <v>15919160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3656409</v>
      </c>
      <c r="I170" s="21">
        <f>INDEX(Data[],MATCH($A170,Data[Dist],0),MATCH(I$4,Data[#Headers],0))</f>
        <v>5163969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46001033</v>
      </c>
      <c r="I171" s="21">
        <f>INDEX(Data[],MATCH($A171,Data[Dist],0),MATCH(I$4,Data[#Headers],0))</f>
        <v>56456253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4386417</v>
      </c>
      <c r="I172" s="21">
        <f>INDEX(Data[],MATCH($A172,Data[Dist],0),MATCH(I$4,Data[#Headers],0))</f>
        <v>5653587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3341041</v>
      </c>
      <c r="I173" s="21">
        <f>INDEX(Data[],MATCH($A173,Data[Dist],0),MATCH(I$4,Data[#Headers],0))</f>
        <v>4431145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1257052</v>
      </c>
      <c r="I174" s="21">
        <f>INDEX(Data[],MATCH($A174,Data[Dist],0),MATCH(I$4,Data[#Headers],0))</f>
        <v>2094809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3771083</v>
      </c>
      <c r="I175" s="21">
        <f>INDEX(Data[],MATCH($A175,Data[Dist],0),MATCH(I$4,Data[#Headers],0))</f>
        <v>4943456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2118516</v>
      </c>
      <c r="I176" s="21">
        <f>INDEX(Data[],MATCH($A176,Data[Dist],0),MATCH(I$4,Data[#Headers],0))</f>
        <v>3006837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4210260</v>
      </c>
      <c r="I177" s="21">
        <f>INDEX(Data[],MATCH($A177,Data[Dist],0),MATCH(I$4,Data[#Headers],0))</f>
        <v>5264486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2563296</v>
      </c>
      <c r="I178" s="21">
        <f>INDEX(Data[],MATCH($A178,Data[Dist],0),MATCH(I$4,Data[#Headers],0))</f>
        <v>3557189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2722860</v>
      </c>
      <c r="I179" s="21">
        <f>INDEX(Data[],MATCH($A179,Data[Dist],0),MATCH(I$4,Data[#Headers],0))</f>
        <v>3888714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2168869</v>
      </c>
      <c r="I180" s="21">
        <f>INDEX(Data[],MATCH($A180,Data[Dist],0),MATCH(I$4,Data[#Headers],0))</f>
        <v>3175754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8370455</v>
      </c>
      <c r="I181" s="21">
        <f>INDEX(Data[],MATCH($A181,Data[Dist],0),MATCH(I$4,Data[#Headers],0))</f>
        <v>10547129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2918696</v>
      </c>
      <c r="I182" s="21">
        <f>INDEX(Data[],MATCH($A182,Data[Dist],0),MATCH(I$4,Data[#Headers],0))</f>
        <v>4068784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1488831</v>
      </c>
      <c r="I183" s="21">
        <f>INDEX(Data[],MATCH($A183,Data[Dist],0),MATCH(I$4,Data[#Headers],0))</f>
        <v>2370179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12105766</v>
      </c>
      <c r="I184" s="21">
        <f>INDEX(Data[],MATCH($A184,Data[Dist],0),MATCH(I$4,Data[#Headers],0))</f>
        <v>14903786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40051014</v>
      </c>
      <c r="I185" s="21">
        <f>INDEX(Data[],MATCH($A185,Data[Dist],0),MATCH(I$4,Data[#Headers],0))</f>
        <v>47973687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2675665</v>
      </c>
      <c r="I186" s="21">
        <f>INDEX(Data[],MATCH($A186,Data[Dist],0),MATCH(I$4,Data[#Headers],0))</f>
        <v>3566326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20459115</v>
      </c>
      <c r="I187" s="21">
        <f>INDEX(Data[],MATCH($A187,Data[Dist],0),MATCH(I$4,Data[#Headers],0))</f>
        <v>25633871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7654147</v>
      </c>
      <c r="I188" s="21">
        <f>INDEX(Data[],MATCH($A188,Data[Dist],0),MATCH(I$4,Data[#Headers],0))</f>
        <v>10183100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4876563</v>
      </c>
      <c r="I189" s="21">
        <f>INDEX(Data[],MATCH($A189,Data[Dist],0),MATCH(I$4,Data[#Headers],0))</f>
        <v>6122156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1901048</v>
      </c>
      <c r="I190" s="21">
        <f>INDEX(Data[],MATCH($A190,Data[Dist],0),MATCH(I$4,Data[#Headers],0))</f>
        <v>2523885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2527861</v>
      </c>
      <c r="I191" s="21">
        <f>INDEX(Data[],MATCH($A191,Data[Dist],0),MATCH(I$4,Data[#Headers],0))</f>
        <v>3312901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6274758</v>
      </c>
      <c r="I192" s="21">
        <f>INDEX(Data[],MATCH($A192,Data[Dist],0),MATCH(I$4,Data[#Headers],0))</f>
        <v>8293392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4005117</v>
      </c>
      <c r="I193" s="21">
        <f>INDEX(Data[],MATCH($A193,Data[Dist],0),MATCH(I$4,Data[#Headers],0))</f>
        <v>5221546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4994896</v>
      </c>
      <c r="I194" s="21">
        <f>INDEX(Data[],MATCH($A194,Data[Dist],0),MATCH(I$4,Data[#Headers],0))</f>
        <v>6312497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1392640</v>
      </c>
      <c r="I195" s="21">
        <f>INDEX(Data[],MATCH($A195,Data[Dist],0),MATCH(I$4,Data[#Headers],0))</f>
        <v>2212489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5440304</v>
      </c>
      <c r="I196" s="21">
        <f>INDEX(Data[],MATCH($A196,Data[Dist],0),MATCH(I$4,Data[#Headers],0))</f>
        <v>7063281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1839124</v>
      </c>
      <c r="I197" s="21">
        <f>INDEX(Data[],MATCH($A197,Data[Dist],0),MATCH(I$4,Data[#Headers],0))</f>
        <v>2563192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1352303</v>
      </c>
      <c r="I198" s="21">
        <f>INDEX(Data[],MATCH($A198,Data[Dist],0),MATCH(I$4,Data[#Headers],0))</f>
        <v>1872627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1292148</v>
      </c>
      <c r="I199" s="21">
        <f>INDEX(Data[],MATCH($A199,Data[Dist],0),MATCH(I$4,Data[#Headers],0))</f>
        <v>1684435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1121672</v>
      </c>
      <c r="I200" s="21">
        <f>INDEX(Data[],MATCH($A200,Data[Dist],0),MATCH(I$4,Data[#Headers],0))</f>
        <v>1548467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3068820</v>
      </c>
      <c r="I201" s="21">
        <f>INDEX(Data[],MATCH($A201,Data[Dist],0),MATCH(I$4,Data[#Headers],0))</f>
        <v>4172158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10606357</v>
      </c>
      <c r="I202" s="21">
        <f>INDEX(Data[],MATCH($A202,Data[Dist],0),MATCH(I$4,Data[#Headers],0))</f>
        <v>13176526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6446461</v>
      </c>
      <c r="I203" s="21">
        <f>INDEX(Data[],MATCH($A203,Data[Dist],0),MATCH(I$4,Data[#Headers],0))</f>
        <v>8159446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1504391</v>
      </c>
      <c r="I204" s="21">
        <f>INDEX(Data[],MATCH($A204,Data[Dist],0),MATCH(I$4,Data[#Headers],0))</f>
        <v>2033353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28507492</v>
      </c>
      <c r="I205" s="21">
        <f>INDEX(Data[],MATCH($A205,Data[Dist],0),MATCH(I$4,Data[#Headers],0))</f>
        <v>35321064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3214257</v>
      </c>
      <c r="I206" s="21">
        <f>INDEX(Data[],MATCH($A206,Data[Dist],0),MATCH(I$4,Data[#Headers],0))</f>
        <v>4209294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7968013</v>
      </c>
      <c r="I207" s="21">
        <f>INDEX(Data[],MATCH($A207,Data[Dist],0),MATCH(I$4,Data[#Headers],0))</f>
        <v>10211041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2124209</v>
      </c>
      <c r="I208" s="21">
        <f>INDEX(Data[],MATCH($A208,Data[Dist],0),MATCH(I$4,Data[#Headers],0))</f>
        <v>3010462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4776583</v>
      </c>
      <c r="I209" s="21">
        <f>INDEX(Data[],MATCH($A209,Data[Dist],0),MATCH(I$4,Data[#Headers],0))</f>
        <v>6404924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3646747</v>
      </c>
      <c r="I210" s="21">
        <f>INDEX(Data[],MATCH($A210,Data[Dist],0),MATCH(I$4,Data[#Headers],0))</f>
        <v>4545488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19952827</v>
      </c>
      <c r="I211" s="21">
        <f>INDEX(Data[],MATCH($A211,Data[Dist],0),MATCH(I$4,Data[#Headers],0))</f>
        <v>24138111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3913069</v>
      </c>
      <c r="I212" s="21">
        <f>INDEX(Data[],MATCH($A212,Data[Dist],0),MATCH(I$4,Data[#Headers],0))</f>
        <v>5240104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2707997</v>
      </c>
      <c r="I213" s="21">
        <f>INDEX(Data[],MATCH($A213,Data[Dist],0),MATCH(I$4,Data[#Headers],0))</f>
        <v>3775887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6601994</v>
      </c>
      <c r="I214" s="21">
        <f>INDEX(Data[],MATCH($A214,Data[Dist],0),MATCH(I$4,Data[#Headers],0))</f>
        <v>8271363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2201724</v>
      </c>
      <c r="I215" s="21">
        <f>INDEX(Data[],MATCH($A215,Data[Dist],0),MATCH(I$4,Data[#Headers],0))</f>
        <v>3240069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2746132</v>
      </c>
      <c r="I216" s="21">
        <f>INDEX(Data[],MATCH($A216,Data[Dist],0),MATCH(I$4,Data[#Headers],0))</f>
        <v>3674642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449522</v>
      </c>
      <c r="I217" s="21">
        <f>INDEX(Data[],MATCH($A217,Data[Dist],0),MATCH(I$4,Data[#Headers],0))</f>
        <v>976774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12965732</v>
      </c>
      <c r="I218" s="21">
        <f>INDEX(Data[],MATCH($A218,Data[Dist],0),MATCH(I$4,Data[#Headers],0))</f>
        <v>16034968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15840061</v>
      </c>
      <c r="I219" s="21">
        <f>INDEX(Data[],MATCH($A219,Data[Dist],0),MATCH(I$4,Data[#Headers],0))</f>
        <v>20258602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2240132</v>
      </c>
      <c r="I220" s="21">
        <f>INDEX(Data[],MATCH($A220,Data[Dist],0),MATCH(I$4,Data[#Headers],0))</f>
        <v>3072270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2565029</v>
      </c>
      <c r="I221" s="21">
        <f>INDEX(Data[],MATCH($A221,Data[Dist],0),MATCH(I$4,Data[#Headers],0))</f>
        <v>3427705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22358709</v>
      </c>
      <c r="I222" s="21">
        <f>INDEX(Data[],MATCH($A222,Data[Dist],0),MATCH(I$4,Data[#Headers],0))</f>
        <v>27272996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3594865</v>
      </c>
      <c r="I223" s="21">
        <f>INDEX(Data[],MATCH($A223,Data[Dist],0),MATCH(I$4,Data[#Headers],0))</f>
        <v>4739745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4155792</v>
      </c>
      <c r="I224" s="21">
        <f>INDEX(Data[],MATCH($A224,Data[Dist],0),MATCH(I$4,Data[#Headers],0))</f>
        <v>5616395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9622117</v>
      </c>
      <c r="I225" s="21">
        <f>INDEX(Data[],MATCH($A225,Data[Dist],0),MATCH(I$4,Data[#Headers],0))</f>
        <v>11546788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2328907</v>
      </c>
      <c r="I226" s="21">
        <f>INDEX(Data[],MATCH($A226,Data[Dist],0),MATCH(I$4,Data[#Headers],0))</f>
        <v>3335014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-1346776</v>
      </c>
      <c r="I227" s="21">
        <f>INDEX(Data[],MATCH($A227,Data[Dist],0),MATCH(I$4,Data[#Headers],0))</f>
        <v>335204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1033543</v>
      </c>
      <c r="I228" s="21">
        <f>INDEX(Data[],MATCH($A228,Data[Dist],0),MATCH(I$4,Data[#Headers],0))</f>
        <v>1471472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316435</v>
      </c>
      <c r="I229" s="21">
        <f>INDEX(Data[],MATCH($A229,Data[Dist],0),MATCH(I$4,Data[#Headers],0))</f>
        <v>713164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4785668</v>
      </c>
      <c r="I230" s="21">
        <f>INDEX(Data[],MATCH($A230,Data[Dist],0),MATCH(I$4,Data[#Headers],0))</f>
        <v>6264636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13931913</v>
      </c>
      <c r="I231" s="21">
        <f>INDEX(Data[],MATCH($A231,Data[Dist],0),MATCH(I$4,Data[#Headers],0))</f>
        <v>17680852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39540619</v>
      </c>
      <c r="I232" s="21">
        <f>INDEX(Data[],MATCH($A232,Data[Dist],0),MATCH(I$4,Data[#Headers],0))</f>
        <v>46962578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2425839</v>
      </c>
      <c r="I233" s="21">
        <f>INDEX(Data[],MATCH($A233,Data[Dist],0),MATCH(I$4,Data[#Headers],0))</f>
        <v>3460685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758206</v>
      </c>
      <c r="I234" s="21">
        <f>INDEX(Data[],MATCH($A234,Data[Dist],0),MATCH(I$4,Data[#Headers],0))</f>
        <v>1129408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837085</v>
      </c>
      <c r="I235" s="21">
        <f>INDEX(Data[],MATCH($A235,Data[Dist],0),MATCH(I$4,Data[#Headers],0))</f>
        <v>1868672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2365292</v>
      </c>
      <c r="I236" s="21">
        <f>INDEX(Data[],MATCH($A236,Data[Dist],0),MATCH(I$4,Data[#Headers],0))</f>
        <v>3261552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11102628</v>
      </c>
      <c r="I237" s="21">
        <f>INDEX(Data[],MATCH($A237,Data[Dist],0),MATCH(I$4,Data[#Headers],0))</f>
        <v>14679475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14531620</v>
      </c>
      <c r="I238" s="21">
        <f>INDEX(Data[],MATCH($A238,Data[Dist],0),MATCH(I$4,Data[#Headers],0))</f>
        <v>17451362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31175769</v>
      </c>
      <c r="I239" s="21">
        <f>INDEX(Data[],MATCH($A239,Data[Dist],0),MATCH(I$4,Data[#Headers],0))</f>
        <v>38772265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4714881</v>
      </c>
      <c r="I240" s="21">
        <f>INDEX(Data[],MATCH($A240,Data[Dist],0),MATCH(I$4,Data[#Headers],0))</f>
        <v>5901515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1341508</v>
      </c>
      <c r="I241" s="21">
        <f>INDEX(Data[],MATCH($A241,Data[Dist],0),MATCH(I$4,Data[#Headers],0))</f>
        <v>2492311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5672293</v>
      </c>
      <c r="I242" s="21">
        <f>INDEX(Data[],MATCH($A242,Data[Dist],0),MATCH(I$4,Data[#Headers],0))</f>
        <v>6833136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5799671</v>
      </c>
      <c r="I243" s="21">
        <f>INDEX(Data[],MATCH($A243,Data[Dist],0),MATCH(I$4,Data[#Headers],0))</f>
        <v>7481538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6089662</v>
      </c>
      <c r="I244" s="21">
        <f>INDEX(Data[],MATCH($A244,Data[Dist],0),MATCH(I$4,Data[#Headers],0))</f>
        <v>7761091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856694</v>
      </c>
      <c r="I245" s="21">
        <f>INDEX(Data[],MATCH($A245,Data[Dist],0),MATCH(I$4,Data[#Headers],0))</f>
        <v>1659197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1130429</v>
      </c>
      <c r="I246" s="21">
        <f>INDEX(Data[],MATCH($A246,Data[Dist],0),MATCH(I$4,Data[#Headers],0))</f>
        <v>1971185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4514799</v>
      </c>
      <c r="I247" s="21">
        <f>INDEX(Data[],MATCH($A247,Data[Dist],0),MATCH(I$4,Data[#Headers],0))</f>
        <v>6307112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5374852</v>
      </c>
      <c r="I248" s="21">
        <f>INDEX(Data[],MATCH($A248,Data[Dist],0),MATCH(I$4,Data[#Headers],0))</f>
        <v>6941968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2233699</v>
      </c>
      <c r="I249" s="21">
        <f>INDEX(Data[],MATCH($A249,Data[Dist],0),MATCH(I$4,Data[#Headers],0))</f>
        <v>3053807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780699</v>
      </c>
      <c r="I250" s="21">
        <f>INDEX(Data[],MATCH($A250,Data[Dist],0),MATCH(I$4,Data[#Headers],0))</f>
        <v>1162986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2339041</v>
      </c>
      <c r="I251" s="21">
        <f>INDEX(Data[],MATCH($A251,Data[Dist],0),MATCH(I$4,Data[#Headers],0))</f>
        <v>3306415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61200</v>
      </c>
      <c r="I252" s="21">
        <f>INDEX(Data[],MATCH($A252,Data[Dist],0),MATCH(I$4,Data[#Headers],0))</f>
        <v>1697535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1576617</v>
      </c>
      <c r="I253" s="21">
        <f>INDEX(Data[],MATCH($A253,Data[Dist],0),MATCH(I$4,Data[#Headers],0))</f>
        <v>2265660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866323</v>
      </c>
      <c r="I254" s="21">
        <f>INDEX(Data[],MATCH($A254,Data[Dist],0),MATCH(I$4,Data[#Headers],0))</f>
        <v>1333509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6349794</v>
      </c>
      <c r="I255" s="21">
        <f>INDEX(Data[],MATCH($A255,Data[Dist],0),MATCH(I$4,Data[#Headers],0))</f>
        <v>8448926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1193366</v>
      </c>
      <c r="I256" s="21">
        <f>INDEX(Data[],MATCH($A256,Data[Dist],0),MATCH(I$4,Data[#Headers],0))</f>
        <v>1796839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3500561</v>
      </c>
      <c r="I257" s="21">
        <f>INDEX(Data[],MATCH($A257,Data[Dist],0),MATCH(I$4,Data[#Headers],0))</f>
        <v>4768126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6769163</v>
      </c>
      <c r="I258" s="21">
        <f>INDEX(Data[],MATCH($A258,Data[Dist],0),MATCH(I$4,Data[#Headers],0))</f>
        <v>8750051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5990786</v>
      </c>
      <c r="I259" s="21">
        <f>INDEX(Data[],MATCH($A259,Data[Dist],0),MATCH(I$4,Data[#Headers],0))</f>
        <v>7733027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3195718</v>
      </c>
      <c r="I260" s="21">
        <f>INDEX(Data[],MATCH($A260,Data[Dist],0),MATCH(I$4,Data[#Headers],0))</f>
        <v>4502692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2017906</v>
      </c>
      <c r="I261" s="21">
        <f>INDEX(Data[],MATCH($A261,Data[Dist],0),MATCH(I$4,Data[#Headers],0))</f>
        <v>2706761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3402927</v>
      </c>
      <c r="I262" s="21">
        <f>INDEX(Data[],MATCH($A262,Data[Dist],0),MATCH(I$4,Data[#Headers],0))</f>
        <v>4296676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9331040</v>
      </c>
      <c r="I263" s="21">
        <f>INDEX(Data[],MATCH($A263,Data[Dist],0),MATCH(I$4,Data[#Headers],0))</f>
        <v>12303885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111888452</v>
      </c>
      <c r="I264" s="21">
        <f>INDEX(Data[],MATCH($A264,Data[Dist],0),MATCH(I$4,Data[#Headers],0))</f>
        <v>133793929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2010977</v>
      </c>
      <c r="I265" s="21">
        <f>INDEX(Data[],MATCH($A265,Data[Dist],0),MATCH(I$4,Data[#Headers],0))</f>
        <v>2815884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3893520</v>
      </c>
      <c r="I266" s="21">
        <f>INDEX(Data[],MATCH($A266,Data[Dist],0),MATCH(I$4,Data[#Headers],0))</f>
        <v>5350022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7663963</v>
      </c>
      <c r="I267" s="21">
        <f>INDEX(Data[],MATCH($A267,Data[Dist],0),MATCH(I$4,Data[#Headers],0))</f>
        <v>9765383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2994784</v>
      </c>
      <c r="I268" s="21">
        <f>INDEX(Data[],MATCH($A268,Data[Dist],0),MATCH(I$4,Data[#Headers],0))</f>
        <v>3875757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2640517</v>
      </c>
      <c r="I269" s="21">
        <f>INDEX(Data[],MATCH($A269,Data[Dist],0),MATCH(I$4,Data[#Headers],0))</f>
        <v>3659290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4820589</v>
      </c>
      <c r="I270" s="21">
        <f>INDEX(Data[],MATCH($A270,Data[Dist],0),MATCH(I$4,Data[#Headers],0))</f>
        <v>6918125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1023038</v>
      </c>
      <c r="I271" s="21">
        <f>INDEX(Data[],MATCH($A271,Data[Dist],0),MATCH(I$4,Data[#Headers],0))</f>
        <v>1387847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9467125</v>
      </c>
      <c r="I272" s="21">
        <f>INDEX(Data[],MATCH($A272,Data[Dist],0),MATCH(I$4,Data[#Headers],0))</f>
        <v>11560057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3037065</v>
      </c>
      <c r="I273" s="21">
        <f>INDEX(Data[],MATCH($A273,Data[Dist],0),MATCH(I$4,Data[#Headers],0))</f>
        <v>4162014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46301374</v>
      </c>
      <c r="I274" s="21">
        <f>INDEX(Data[],MATCH($A274,Data[Dist],0),MATCH(I$4,Data[#Headers],0))</f>
        <v>56316386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13079225</v>
      </c>
      <c r="I275" s="21">
        <f>INDEX(Data[],MATCH($A275,Data[Dist],0),MATCH(I$4,Data[#Headers],0))</f>
        <v>16389840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178845</v>
      </c>
      <c r="I276" s="21">
        <f>INDEX(Data[],MATCH($A276,Data[Dist],0),MATCH(I$4,Data[#Headers],0))</f>
        <v>2057269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2309990</v>
      </c>
      <c r="I277" s="21">
        <f>INDEX(Data[],MATCH($A277,Data[Dist],0),MATCH(I$4,Data[#Headers],0))</f>
        <v>3155009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1098478</v>
      </c>
      <c r="I278" s="21">
        <f>INDEX(Data[],MATCH($A278,Data[Dist],0),MATCH(I$4,Data[#Headers],0))</f>
        <v>1504831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3280100</v>
      </c>
      <c r="I279" s="21">
        <f>INDEX(Data[],MATCH($A279,Data[Dist],0),MATCH(I$4,Data[#Headers],0))</f>
        <v>4250336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19942332</v>
      </c>
      <c r="I280" s="21">
        <f>INDEX(Data[],MATCH($A280,Data[Dist],0),MATCH(I$4,Data[#Headers],0))</f>
        <v>24014915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809043</v>
      </c>
      <c r="I281" s="21">
        <f>INDEX(Data[],MATCH($A281,Data[Dist],0),MATCH(I$4,Data[#Headers],0))</f>
        <v>1113649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4159378</v>
      </c>
      <c r="I282" s="21">
        <f>INDEX(Data[],MATCH($A282,Data[Dist],0),MATCH(I$4,Data[#Headers],0))</f>
        <v>5624313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4420389</v>
      </c>
      <c r="I283" s="21">
        <f>INDEX(Data[],MATCH($A283,Data[Dist],0),MATCH(I$4,Data[#Headers],0))</f>
        <v>5675218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4626962</v>
      </c>
      <c r="I284" s="21">
        <f>INDEX(Data[],MATCH($A284,Data[Dist],0),MATCH(I$4,Data[#Headers],0))</f>
        <v>5967553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2759637</v>
      </c>
      <c r="I285" s="21">
        <f>INDEX(Data[],MATCH($A285,Data[Dist],0),MATCH(I$4,Data[#Headers],0))</f>
        <v>3594257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3791279</v>
      </c>
      <c r="I286" s="21">
        <f>INDEX(Data[],MATCH($A286,Data[Dist],0),MATCH(I$4,Data[#Headers],0))</f>
        <v>4918723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1405154</v>
      </c>
      <c r="I287" s="21">
        <f>INDEX(Data[],MATCH($A287,Data[Dist],0),MATCH(I$4,Data[#Headers],0))</f>
        <v>1895678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2447833</v>
      </c>
      <c r="I288" s="21">
        <f>INDEX(Data[],MATCH($A288,Data[Dist],0),MATCH(I$4,Data[#Headers],0))</f>
        <v>3150028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1730073</v>
      </c>
      <c r="I289" s="21">
        <f>INDEX(Data[],MATCH($A289,Data[Dist],0),MATCH(I$4,Data[#Headers],0))</f>
        <v>2477472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2076855</v>
      </c>
      <c r="I290" s="21">
        <f>INDEX(Data[],MATCH($A290,Data[Dist],0),MATCH(I$4,Data[#Headers],0))</f>
        <v>2706469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466758</v>
      </c>
      <c r="I291" s="21">
        <f>INDEX(Data[],MATCH($A291,Data[Dist],0),MATCH(I$4,Data[#Headers],0))</f>
        <v>780170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4086527</v>
      </c>
      <c r="I292" s="21">
        <f>INDEX(Data[],MATCH($A292,Data[Dist],0),MATCH(I$4,Data[#Headers],0))</f>
        <v>5313506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759515</v>
      </c>
      <c r="I293" s="21">
        <f>INDEX(Data[],MATCH($A293,Data[Dist],0),MATCH(I$4,Data[#Headers],0))</f>
        <v>1626672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19445213</v>
      </c>
      <c r="I294" s="21">
        <f>INDEX(Data[],MATCH($A294,Data[Dist],0),MATCH(I$4,Data[#Headers],0))</f>
        <v>24840181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4904829</v>
      </c>
      <c r="I295" s="21">
        <f>INDEX(Data[],MATCH($A295,Data[Dist],0),MATCH(I$4,Data[#Headers],0))</f>
        <v>6500591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5281657</v>
      </c>
      <c r="I296" s="21">
        <f>INDEX(Data[],MATCH($A296,Data[Dist],0),MATCH(I$4,Data[#Headers],0))</f>
        <v>6733468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1441673</v>
      </c>
      <c r="I297" s="21">
        <f>INDEX(Data[],MATCH($A297,Data[Dist],0),MATCH(I$4,Data[#Headers],0))</f>
        <v>1990657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9511620</v>
      </c>
      <c r="I298" s="21">
        <f>INDEX(Data[],MATCH($A298,Data[Dist],0),MATCH(I$4,Data[#Headers],0))</f>
        <v>11992629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2882329</v>
      </c>
      <c r="I299" s="21">
        <f>INDEX(Data[],MATCH($A299,Data[Dist],0),MATCH(I$4,Data[#Headers],0))</f>
        <v>3931486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3715464</v>
      </c>
      <c r="I300" s="21">
        <f>INDEX(Data[],MATCH($A300,Data[Dist],0),MATCH(I$4,Data[#Headers],0))</f>
        <v>5174205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2849664</v>
      </c>
      <c r="I301" s="21">
        <f>INDEX(Data[],MATCH($A301,Data[Dist],0),MATCH(I$4,Data[#Headers],0))</f>
        <v>3749164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3886909</v>
      </c>
      <c r="I302" s="21">
        <f>INDEX(Data[],MATCH($A302,Data[Dist],0),MATCH(I$4,Data[#Headers],0))</f>
        <v>4929279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10739791</v>
      </c>
      <c r="I303" s="21">
        <f>INDEX(Data[],MATCH($A303,Data[Dist],0),MATCH(I$4,Data[#Headers],0))</f>
        <v>13556892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82320457</v>
      </c>
      <c r="I304" s="21">
        <f>INDEX(Data[],MATCH($A304,Data[Dist],0),MATCH(I$4,Data[#Headers],0))</f>
        <v>98278831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74388545</v>
      </c>
      <c r="I305" s="21">
        <f>INDEX(Data[],MATCH($A305,Data[Dist],0),MATCH(I$4,Data[#Headers],0))</f>
        <v>92295540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13231412</v>
      </c>
      <c r="I306" s="21">
        <f>INDEX(Data[],MATCH($A306,Data[Dist],0),MATCH(I$4,Data[#Headers],0))</f>
        <v>16453783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3077031</v>
      </c>
      <c r="I307" s="21">
        <f>INDEX(Data[],MATCH($A307,Data[Dist],0),MATCH(I$4,Data[#Headers],0))</f>
        <v>4173685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9799384</v>
      </c>
      <c r="I308" s="21">
        <f>INDEX(Data[],MATCH($A308,Data[Dist],0),MATCH(I$4,Data[#Headers],0))</f>
        <v>12620712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1319122</v>
      </c>
      <c r="I309" s="21">
        <f>INDEX(Data[],MATCH($A309,Data[Dist],0),MATCH(I$4,Data[#Headers],0))</f>
        <v>2121535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3754572</v>
      </c>
      <c r="I310" s="21">
        <f>INDEX(Data[],MATCH($A310,Data[Dist],0),MATCH(I$4,Data[#Headers],0))</f>
        <v>5039773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1996213</v>
      </c>
      <c r="I311" s="21">
        <f>INDEX(Data[],MATCH($A311,Data[Dist],0),MATCH(I$4,Data[#Headers],0))</f>
        <v>2772222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1224465</v>
      </c>
      <c r="I312" s="21">
        <f>INDEX(Data[],MATCH($A312,Data[Dist],0),MATCH(I$4,Data[#Headers],0))</f>
        <v>1871174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6849501</v>
      </c>
      <c r="I313" s="21">
        <f>INDEX(Data[],MATCH($A313,Data[Dist],0),MATCH(I$4,Data[#Headers],0))</f>
        <v>8940801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40118862</v>
      </c>
      <c r="I314" s="21">
        <f>INDEX(Data[],MATCH($A314,Data[Dist],0),MATCH(I$4,Data[#Headers],0))</f>
        <v>52389988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15942938</v>
      </c>
      <c r="I315" s="21">
        <f>INDEX(Data[],MATCH($A315,Data[Dist],0),MATCH(I$4,Data[#Headers],0))</f>
        <v>21578017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1417747</v>
      </c>
      <c r="I316" s="21">
        <f>INDEX(Data[],MATCH($A316,Data[Dist],0),MATCH(I$4,Data[#Headers],0))</f>
        <v>2048981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8744663</v>
      </c>
      <c r="I317" s="21">
        <f>INDEX(Data[],MATCH($A317,Data[Dist],0),MATCH(I$4,Data[#Headers],0))</f>
        <v>10735310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4242029</v>
      </c>
      <c r="I318" s="21">
        <f>INDEX(Data[],MATCH($A318,Data[Dist],0),MATCH(I$4,Data[#Headers],0))</f>
        <v>5845414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3920634</v>
      </c>
      <c r="I319" s="21">
        <f>INDEX(Data[],MATCH($A319,Data[Dist],0),MATCH(I$4,Data[#Headers],0))</f>
        <v>5155967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2939581</v>
      </c>
      <c r="I320" s="21">
        <f>INDEX(Data[],MATCH($A320,Data[Dist],0),MATCH(I$4,Data[#Headers],0))</f>
        <v>4007560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4936766</v>
      </c>
      <c r="I321" s="21">
        <f>INDEX(Data[],MATCH($A321,Data[Dist],0),MATCH(I$4,Data[#Headers],0))</f>
        <v>6272796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2134098</v>
      </c>
      <c r="I322" s="21">
        <f>INDEX(Data[],MATCH($A322,Data[Dist],0),MATCH(I$4,Data[#Headers],0))</f>
        <v>3027419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822701</v>
      </c>
      <c r="I323" s="21">
        <f>INDEX(Data[],MATCH($A323,Data[Dist],0),MATCH(I$4,Data[#Headers],0))</f>
        <v>1239802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6463064</v>
      </c>
      <c r="I324" s="21">
        <f>INDEX(Data[],MATCH($A324,Data[Dist],0),MATCH(I$4,Data[#Headers],0))</f>
        <v>8222991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5336245</v>
      </c>
      <c r="I325" s="21">
        <f>INDEX(Data[],MATCH($A325,Data[Dist],0),MATCH(I$4,Data[#Headers],0))</f>
        <v>6701982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1912628</v>
      </c>
      <c r="I326" s="21">
        <f>INDEX(Data[],MATCH($A326,Data[Dist],0),MATCH(I$4,Data[#Headers],0))</f>
        <v>2540114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9913583</v>
      </c>
      <c r="I327" s="21">
        <f>INDEX(Data[],MATCH($A327,Data[Dist],0),MATCH(I$4,Data[#Headers],0))</f>
        <v>12309851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2932201</v>
      </c>
      <c r="I328" s="21">
        <f>INDEX(Data[],MATCH($A328,Data[Dist],0),MATCH(I$4,Data[#Headers],0))</f>
        <v>3834021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2991340</v>
      </c>
      <c r="I329" s="21">
        <f>INDEX(Data[],MATCH($A329,Data[Dist],0),MATCH(I$4,Data[#Headers],0))</f>
        <v>3861101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6186440</v>
      </c>
      <c r="I330" s="21">
        <f>INDEX(Data[],MATCH($A330,Data[Dist],0),MATCH(I$4,Data[#Headers],0))</f>
        <v>7850765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2868189499</v>
      </c>
      <c r="I331" s="23">
        <f t="shared" si="0"/>
        <v>3628852566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297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5" width="15.42578125" style="44" customWidth="1"/>
    <col min="6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(April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Sept - Dec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April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April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December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April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April</v>
      </c>
      <c r="H6" s="40" t="str">
        <f>Notes!$B$3</f>
        <v>Pay 3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431380</v>
      </c>
      <c r="E7" s="21">
        <f>INDEX(Data[],MATCH($A7,Data[Dist],0),MATCH(E$6,Data[#Headers],0))</f>
        <v>431380</v>
      </c>
      <c r="F7" s="21">
        <f>INDEX(Data[],MATCH($A7,Data[Dist],0),MATCH(F$6,Data[#Headers],0))</f>
        <v>431380</v>
      </c>
      <c r="G7" s="21">
        <f>INDEX(Data[],MATCH($A7,Data[Dist],0),MATCH(G$6,Data[#Headers],0))</f>
        <v>3461692</v>
      </c>
      <c r="H7" s="21">
        <f>INDEX(Data[],MATCH($A7,Data[Dist],0),MATCH(H$6,Data[#Headers],0))-G7</f>
        <v>862760</v>
      </c>
      <c r="I7" s="22"/>
      <c r="J7" s="21">
        <f>INDEX(Notes!$I$2:$N$11,MATCH(Notes!$B$2,Notes!$I$2:$I$11,0),4)*$C7</f>
        <v>1736172</v>
      </c>
      <c r="K7" s="21">
        <f>INDEX(Notes!$I$2:$N$11,MATCH(Notes!$B$2,Notes!$I$2:$I$11,0),5)*$D7</f>
        <v>862760</v>
      </c>
      <c r="L7" s="21">
        <f>INDEX(Notes!$I$2:$N$11,MATCH(Notes!$B$2,Notes!$I$2:$I$11,0),6)*$E7</f>
        <v>862760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431380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INDEX($A$7:$H$331,MATCH($S7,$A$7:$A$331,0),5)-Q7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198603</v>
      </c>
      <c r="G8" s="21">
        <f>INDEX(Data[],MATCH($A8,Data[Dist],0),MATCH(G$6,Data[#Headers],0))</f>
        <v>1593108</v>
      </c>
      <c r="H8" s="21">
        <f>INDEX(Data[],MATCH($A8,Data[Dist],0),MATCH(H$6,Data[#Headers],0))-G8</f>
        <v>397208</v>
      </c>
      <c r="I8" s="22"/>
      <c r="J8" s="21">
        <f>INDEX(Notes!$I$2:$N$11,MATCH(Notes!$B$2,Notes!$I$2:$I$11,0),4)*$C8</f>
        <v>798688</v>
      </c>
      <c r="K8" s="21">
        <f>INDEX(Notes!$I$2:$N$11,MATCH(Notes!$B$2,Notes!$I$2:$I$11,0),5)*$D8</f>
        <v>397210</v>
      </c>
      <c r="L8" s="21">
        <f>INDEX(Notes!$I$2:$N$11,MATCH(Notes!$B$2,Notes!$I$2:$I$11,0),6)*$E8</f>
        <v>397210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198605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INDEX($A$7:$H$331,MATCH($S8,$A$7:$A$331,0),5)-Q8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1664889</v>
      </c>
      <c r="E9" s="21">
        <f>INDEX(Data[],MATCH($A9,Data[Dist],0),MATCH(E$6,Data[#Headers],0))</f>
        <v>1664889</v>
      </c>
      <c r="F9" s="21">
        <f>INDEX(Data[],MATCH($A9,Data[Dist],0),MATCH(F$6,Data[#Headers],0))</f>
        <v>1664888</v>
      </c>
      <c r="G9" s="21">
        <f>INDEX(Data[],MATCH($A9,Data[Dist],0),MATCH(G$6,Data[#Headers],0))</f>
        <v>13351632</v>
      </c>
      <c r="H9" s="21">
        <f>INDEX(Data[],MATCH($A9,Data[Dist],0),MATCH(H$6,Data[#Headers],0))-G9</f>
        <v>3329777</v>
      </c>
      <c r="I9" s="22"/>
      <c r="J9" s="21">
        <f>INDEX(Notes!$I$2:$N$11,MATCH(Notes!$B$2,Notes!$I$2:$I$11,0),4)*$C9</f>
        <v>6692076</v>
      </c>
      <c r="K9" s="21">
        <f>INDEX(Notes!$I$2:$N$11,MATCH(Notes!$B$2,Notes!$I$2:$I$11,0),5)*$D9</f>
        <v>3329778</v>
      </c>
      <c r="L9" s="21">
        <f>INDEX(Notes!$I$2:$N$11,MATCH(Notes!$B$2,Notes!$I$2:$I$11,0),6)*$E9</f>
        <v>3329778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1664889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401264</v>
      </c>
      <c r="F10" s="21">
        <f>INDEX(Data[],MATCH($A10,Data[Dist],0),MATCH(F$6,Data[#Headers],0))</f>
        <v>401262</v>
      </c>
      <c r="G10" s="21">
        <f>INDEX(Data[],MATCH($A10,Data[Dist],0),MATCH(G$6,Data[#Headers],0))</f>
        <v>3218184</v>
      </c>
      <c r="H10" s="21">
        <f>INDEX(Data[],MATCH($A10,Data[Dist],0),MATCH(H$6,Data[#Headers],0))-G10</f>
        <v>802526</v>
      </c>
      <c r="I10" s="22"/>
      <c r="J10" s="21">
        <f>INDEX(Notes!$I$2:$N$11,MATCH(Notes!$B$2,Notes!$I$2:$I$11,0),4)*$C10</f>
        <v>1613128</v>
      </c>
      <c r="K10" s="21">
        <f>INDEX(Notes!$I$2:$N$11,MATCH(Notes!$B$2,Notes!$I$2:$I$11,0),5)*$D10</f>
        <v>802528</v>
      </c>
      <c r="L10" s="21">
        <f>INDEX(Notes!$I$2:$N$11,MATCH(Notes!$B$2,Notes!$I$2:$I$11,0),6)*$E10</f>
        <v>802528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401264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101264</v>
      </c>
      <c r="G11" s="21">
        <f>INDEX(Data[],MATCH($A11,Data[Dist],0),MATCH(G$6,Data[#Headers],0))</f>
        <v>813108</v>
      </c>
      <c r="H11" s="21">
        <f>INDEX(Data[],MATCH($A11,Data[Dist],0),MATCH(H$6,Data[#Headers],0))-G11</f>
        <v>202530</v>
      </c>
      <c r="I11" s="22"/>
      <c r="J11" s="21">
        <f>INDEX(Notes!$I$2:$N$11,MATCH(Notes!$B$2,Notes!$I$2:$I$11,0),4)*$C11</f>
        <v>408044</v>
      </c>
      <c r="K11" s="21">
        <f>INDEX(Notes!$I$2:$N$11,MATCH(Notes!$B$2,Notes!$I$2:$I$11,0),5)*$D11</f>
        <v>202532</v>
      </c>
      <c r="L11" s="21">
        <f>INDEX(Notes!$I$2:$N$11,MATCH(Notes!$B$2,Notes!$I$2:$I$11,0),6)*$E11</f>
        <v>202532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101266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855070</v>
      </c>
      <c r="E12" s="21">
        <f>INDEX(Data[],MATCH($A12,Data[Dist],0),MATCH(E$6,Data[#Headers],0))</f>
        <v>855069</v>
      </c>
      <c r="F12" s="21">
        <f>INDEX(Data[],MATCH($A12,Data[Dist],0),MATCH(F$6,Data[#Headers],0))</f>
        <v>855070</v>
      </c>
      <c r="G12" s="21">
        <f>INDEX(Data[],MATCH($A12,Data[Dist],0),MATCH(G$6,Data[#Headers],0))</f>
        <v>6856794</v>
      </c>
      <c r="H12" s="21">
        <f>INDEX(Data[],MATCH($A12,Data[Dist],0),MATCH(H$6,Data[#Headers],0))-G12</f>
        <v>1710139</v>
      </c>
      <c r="I12" s="22"/>
      <c r="J12" s="21">
        <f>INDEX(Notes!$I$2:$N$11,MATCH(Notes!$B$2,Notes!$I$2:$I$11,0),4)*$C12</f>
        <v>3436516</v>
      </c>
      <c r="K12" s="21">
        <f>INDEX(Notes!$I$2:$N$11,MATCH(Notes!$B$2,Notes!$I$2:$I$11,0),5)*$D12</f>
        <v>1710140</v>
      </c>
      <c r="L12" s="21">
        <f>INDEX(Notes!$I$2:$N$11,MATCH(Notes!$B$2,Notes!$I$2:$I$11,0),6)*$E12</f>
        <v>1710138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855069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369135</v>
      </c>
      <c r="F13" s="21">
        <f>INDEX(Data[],MATCH($A13,Data[Dist],0),MATCH(F$6,Data[#Headers],0))</f>
        <v>369136</v>
      </c>
      <c r="G13" s="21">
        <f>INDEX(Data[],MATCH($A13,Data[Dist],0),MATCH(G$6,Data[#Headers],0))</f>
        <v>2961226</v>
      </c>
      <c r="H13" s="21">
        <f>INDEX(Data[],MATCH($A13,Data[Dist],0),MATCH(H$6,Data[#Headers],0))-G13</f>
        <v>738271</v>
      </c>
      <c r="I13" s="22"/>
      <c r="J13" s="21">
        <f>INDEX(Notes!$I$2:$N$11,MATCH(Notes!$B$2,Notes!$I$2:$I$11,0),4)*$C13</f>
        <v>1484684</v>
      </c>
      <c r="K13" s="21">
        <f>INDEX(Notes!$I$2:$N$11,MATCH(Notes!$B$2,Notes!$I$2:$I$11,0),5)*$D13</f>
        <v>738272</v>
      </c>
      <c r="L13" s="21">
        <f>INDEX(Notes!$I$2:$N$11,MATCH(Notes!$B$2,Notes!$I$2:$I$11,0),6)*$E13</f>
        <v>738270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369135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183908</v>
      </c>
      <c r="F14" s="21">
        <f>INDEX(Data[],MATCH($A14,Data[Dist],0),MATCH(F$6,Data[#Headers],0))</f>
        <v>183908</v>
      </c>
      <c r="G14" s="21">
        <f>INDEX(Data[],MATCH($A14,Data[Dist],0),MATCH(G$6,Data[#Headers],0))</f>
        <v>1475280</v>
      </c>
      <c r="H14" s="21">
        <f>INDEX(Data[],MATCH($A14,Data[Dist],0),MATCH(H$6,Data[#Headers],0))-G14</f>
        <v>367816</v>
      </c>
      <c r="I14" s="22"/>
      <c r="J14" s="21">
        <f>INDEX(Notes!$I$2:$N$11,MATCH(Notes!$B$2,Notes!$I$2:$I$11,0),4)*$C14</f>
        <v>739648</v>
      </c>
      <c r="K14" s="21">
        <f>INDEX(Notes!$I$2:$N$11,MATCH(Notes!$B$2,Notes!$I$2:$I$11,0),5)*$D14</f>
        <v>367816</v>
      </c>
      <c r="L14" s="21">
        <f>INDEX(Notes!$I$2:$N$11,MATCH(Notes!$B$2,Notes!$I$2:$I$11,0),6)*$E14</f>
        <v>367816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183908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867059</v>
      </c>
      <c r="E15" s="21">
        <f>INDEX(Data[],MATCH($A15,Data[Dist],0),MATCH(E$6,Data[#Headers],0))</f>
        <v>867059</v>
      </c>
      <c r="F15" s="21">
        <f>INDEX(Data[],MATCH($A15,Data[Dist],0),MATCH(F$6,Data[#Headers],0))</f>
        <v>867060</v>
      </c>
      <c r="G15" s="21">
        <f>INDEX(Data[],MATCH($A15,Data[Dist],0),MATCH(G$6,Data[#Headers],0))</f>
        <v>6957668</v>
      </c>
      <c r="H15" s="21">
        <f>INDEX(Data[],MATCH($A15,Data[Dist],0),MATCH(H$6,Data[#Headers],0))-G15</f>
        <v>1734119</v>
      </c>
      <c r="I15" s="22"/>
      <c r="J15" s="21">
        <f>INDEX(Notes!$I$2:$N$11,MATCH(Notes!$B$2,Notes!$I$2:$I$11,0),4)*$C15</f>
        <v>3489432</v>
      </c>
      <c r="K15" s="21">
        <f>INDEX(Notes!$I$2:$N$11,MATCH(Notes!$B$2,Notes!$I$2:$I$11,0),5)*$D15</f>
        <v>1734118</v>
      </c>
      <c r="L15" s="21">
        <f>INDEX(Notes!$I$2:$N$11,MATCH(Notes!$B$2,Notes!$I$2:$I$11,0),6)*$E15</f>
        <v>1734118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867059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775361</v>
      </c>
      <c r="E16" s="21">
        <f>INDEX(Data[],MATCH($A16,Data[Dist],0),MATCH(E$6,Data[#Headers],0))</f>
        <v>775361</v>
      </c>
      <c r="F16" s="21">
        <f>INDEX(Data[],MATCH($A16,Data[Dist],0),MATCH(F$6,Data[#Headers],0))</f>
        <v>775362</v>
      </c>
      <c r="G16" s="21">
        <f>INDEX(Data[],MATCH($A16,Data[Dist],0),MATCH(G$6,Data[#Headers],0))</f>
        <v>6219556</v>
      </c>
      <c r="H16" s="21">
        <f>INDEX(Data[],MATCH($A16,Data[Dist],0),MATCH(H$6,Data[#Headers],0))-G16</f>
        <v>1550723</v>
      </c>
      <c r="I16" s="22"/>
      <c r="J16" s="21">
        <f>INDEX(Notes!$I$2:$N$11,MATCH(Notes!$B$2,Notes!$I$2:$I$11,0),4)*$C16</f>
        <v>3118112</v>
      </c>
      <c r="K16" s="21">
        <f>INDEX(Notes!$I$2:$N$11,MATCH(Notes!$B$2,Notes!$I$2:$I$11,0),5)*$D16</f>
        <v>1550722</v>
      </c>
      <c r="L16" s="21">
        <f>INDEX(Notes!$I$2:$N$11,MATCH(Notes!$B$2,Notes!$I$2:$I$11,0),6)*$E16</f>
        <v>1550722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775361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356440</v>
      </c>
      <c r="F17" s="21">
        <f>INDEX(Data[],MATCH($A17,Data[Dist],0),MATCH(F$6,Data[#Headers],0))</f>
        <v>356441</v>
      </c>
      <c r="G17" s="21">
        <f>INDEX(Data[],MATCH($A17,Data[Dist],0),MATCH(G$6,Data[#Headers],0))</f>
        <v>2859262</v>
      </c>
      <c r="H17" s="21">
        <f>INDEX(Data[],MATCH($A17,Data[Dist],0),MATCH(H$6,Data[#Headers],0))-G17</f>
        <v>712881</v>
      </c>
      <c r="I17" s="22"/>
      <c r="J17" s="21">
        <f>INDEX(Notes!$I$2:$N$11,MATCH(Notes!$B$2,Notes!$I$2:$I$11,0),4)*$C17</f>
        <v>1433500</v>
      </c>
      <c r="K17" s="21">
        <f>INDEX(Notes!$I$2:$N$11,MATCH(Notes!$B$2,Notes!$I$2:$I$11,0),5)*$D17</f>
        <v>712882</v>
      </c>
      <c r="L17" s="21">
        <f>INDEX(Notes!$I$2:$N$11,MATCH(Notes!$B$2,Notes!$I$2:$I$11,0),6)*$E17</f>
        <v>712880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356440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521263</v>
      </c>
      <c r="E18" s="21">
        <f>INDEX(Data[],MATCH($A18,Data[Dist],0),MATCH(E$6,Data[#Headers],0))</f>
        <v>521263</v>
      </c>
      <c r="F18" s="21">
        <f>INDEX(Data[],MATCH($A18,Data[Dist],0),MATCH(F$6,Data[#Headers],0))</f>
        <v>521263</v>
      </c>
      <c r="G18" s="21">
        <f>INDEX(Data[],MATCH($A18,Data[Dist],0),MATCH(G$6,Data[#Headers],0))</f>
        <v>4182728</v>
      </c>
      <c r="H18" s="21">
        <f>INDEX(Data[],MATCH($A18,Data[Dist],0),MATCH(H$6,Data[#Headers],0))-G18</f>
        <v>1042526</v>
      </c>
      <c r="I18" s="22"/>
      <c r="J18" s="21">
        <f>INDEX(Notes!$I$2:$N$11,MATCH(Notes!$B$2,Notes!$I$2:$I$11,0),4)*$C18</f>
        <v>2097676</v>
      </c>
      <c r="K18" s="21">
        <f>INDEX(Notes!$I$2:$N$11,MATCH(Notes!$B$2,Notes!$I$2:$I$11,0),5)*$D18</f>
        <v>1042526</v>
      </c>
      <c r="L18" s="21">
        <f>INDEX(Notes!$I$2:$N$11,MATCH(Notes!$B$2,Notes!$I$2:$I$11,0),6)*$E18</f>
        <v>1042526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521263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2631926</v>
      </c>
      <c r="E19" s="21">
        <f>INDEX(Data[],MATCH($A19,Data[Dist],0),MATCH(E$6,Data[#Headers],0))</f>
        <v>2631926</v>
      </c>
      <c r="F19" s="21">
        <f>INDEX(Data[],MATCH($A19,Data[Dist],0),MATCH(F$6,Data[#Headers],0))</f>
        <v>2631926</v>
      </c>
      <c r="G19" s="21">
        <f>INDEX(Data[],MATCH($A19,Data[Dist],0),MATCH(G$6,Data[#Headers],0))</f>
        <v>21123684</v>
      </c>
      <c r="H19" s="21">
        <f>INDEX(Data[],MATCH($A19,Data[Dist],0),MATCH(H$6,Data[#Headers],0))-G19</f>
        <v>5263852</v>
      </c>
      <c r="I19" s="22"/>
      <c r="J19" s="21">
        <f>INDEX(Notes!$I$2:$N$11,MATCH(Notes!$B$2,Notes!$I$2:$I$11,0),4)*$C19</f>
        <v>10595980</v>
      </c>
      <c r="K19" s="21">
        <f>INDEX(Notes!$I$2:$N$11,MATCH(Notes!$B$2,Notes!$I$2:$I$11,0),5)*$D19</f>
        <v>5263852</v>
      </c>
      <c r="L19" s="21">
        <f>INDEX(Notes!$I$2:$N$11,MATCH(Notes!$B$2,Notes!$I$2:$I$11,0),6)*$E19</f>
        <v>5263852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2631926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945531</v>
      </c>
      <c r="E20" s="21">
        <f>INDEX(Data[],MATCH($A20,Data[Dist],0),MATCH(E$6,Data[#Headers],0))</f>
        <v>945531</v>
      </c>
      <c r="F20" s="21">
        <f>INDEX(Data[],MATCH($A20,Data[Dist],0),MATCH(F$6,Data[#Headers],0))</f>
        <v>945529</v>
      </c>
      <c r="G20" s="21">
        <f>INDEX(Data[],MATCH($A20,Data[Dist],0),MATCH(G$6,Data[#Headers],0))</f>
        <v>7583124</v>
      </c>
      <c r="H20" s="21">
        <f>INDEX(Data[],MATCH($A20,Data[Dist],0),MATCH(H$6,Data[#Headers],0))-G20</f>
        <v>1891060</v>
      </c>
      <c r="I20" s="22"/>
      <c r="J20" s="21">
        <f>INDEX(Notes!$I$2:$N$11,MATCH(Notes!$B$2,Notes!$I$2:$I$11,0),4)*$C20</f>
        <v>3801000</v>
      </c>
      <c r="K20" s="21">
        <f>INDEX(Notes!$I$2:$N$11,MATCH(Notes!$B$2,Notes!$I$2:$I$11,0),5)*$D20</f>
        <v>1891062</v>
      </c>
      <c r="L20" s="21">
        <f>INDEX(Notes!$I$2:$N$11,MATCH(Notes!$B$2,Notes!$I$2:$I$11,0),6)*$E20</f>
        <v>1891062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945531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167117</v>
      </c>
      <c r="F21" s="21">
        <f>INDEX(Data[],MATCH($A21,Data[Dist],0),MATCH(F$6,Data[#Headers],0))</f>
        <v>167118</v>
      </c>
      <c r="G21" s="21">
        <f>INDEX(Data[],MATCH($A21,Data[Dist],0),MATCH(G$6,Data[#Headers],0))</f>
        <v>1340274</v>
      </c>
      <c r="H21" s="21">
        <f>INDEX(Data[],MATCH($A21,Data[Dist],0),MATCH(H$6,Data[#Headers],0))-G21</f>
        <v>334235</v>
      </c>
      <c r="I21" s="22"/>
      <c r="J21" s="21">
        <f>INDEX(Notes!$I$2:$N$11,MATCH(Notes!$B$2,Notes!$I$2:$I$11,0),4)*$C21</f>
        <v>671804</v>
      </c>
      <c r="K21" s="21">
        <f>INDEX(Notes!$I$2:$N$11,MATCH(Notes!$B$2,Notes!$I$2:$I$11,0),5)*$D21</f>
        <v>334236</v>
      </c>
      <c r="L21" s="21">
        <f>INDEX(Notes!$I$2:$N$11,MATCH(Notes!$B$2,Notes!$I$2:$I$11,0),6)*$E21</f>
        <v>334234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167117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8722861</v>
      </c>
      <c r="E22" s="21">
        <f>INDEX(Data[],MATCH($A22,Data[Dist],0),MATCH(E$6,Data[#Headers],0))</f>
        <v>8722861</v>
      </c>
      <c r="F22" s="21">
        <f>INDEX(Data[],MATCH($A22,Data[Dist],0),MATCH(F$6,Data[#Headers],0))</f>
        <v>8722861</v>
      </c>
      <c r="G22" s="21">
        <f>INDEX(Data[],MATCH($A22,Data[Dist],0),MATCH(G$6,Data[#Headers],0))</f>
        <v>69972664</v>
      </c>
      <c r="H22" s="21">
        <f>INDEX(Data[],MATCH($A22,Data[Dist],0),MATCH(H$6,Data[#Headers],0))-G22</f>
        <v>17445722</v>
      </c>
      <c r="I22" s="24"/>
      <c r="J22" s="21">
        <f>INDEX(Notes!$I$2:$N$11,MATCH(Notes!$B$2,Notes!$I$2:$I$11,0),4)*$C22</f>
        <v>35081220</v>
      </c>
      <c r="K22" s="21">
        <f>INDEX(Notes!$I$2:$N$11,MATCH(Notes!$B$2,Notes!$I$2:$I$11,0),5)*$D22</f>
        <v>17445722</v>
      </c>
      <c r="L22" s="21">
        <f>INDEX(Notes!$I$2:$N$11,MATCH(Notes!$B$2,Notes!$I$2:$I$11,0),6)*$E22</f>
        <v>17445722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8722861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607217</v>
      </c>
      <c r="E23" s="21">
        <f>INDEX(Data[],MATCH($A23,Data[Dist],0),MATCH(E$6,Data[#Headers],0))</f>
        <v>607217</v>
      </c>
      <c r="F23" s="21">
        <f>INDEX(Data[],MATCH($A23,Data[Dist],0),MATCH(F$6,Data[#Headers],0))</f>
        <v>607216</v>
      </c>
      <c r="G23" s="21">
        <f>INDEX(Data[],MATCH($A23,Data[Dist],0),MATCH(G$6,Data[#Headers],0))</f>
        <v>4869660</v>
      </c>
      <c r="H23" s="21">
        <f>INDEX(Data[],MATCH($A23,Data[Dist],0),MATCH(H$6,Data[#Headers],0))-G23</f>
        <v>1214433</v>
      </c>
      <c r="I23" s="24"/>
      <c r="J23" s="21">
        <f>INDEX(Notes!$I$2:$N$11,MATCH(Notes!$B$2,Notes!$I$2:$I$11,0),4)*$C23</f>
        <v>2440792</v>
      </c>
      <c r="K23" s="21">
        <f>INDEX(Notes!$I$2:$N$11,MATCH(Notes!$B$2,Notes!$I$2:$I$11,0),5)*$D23</f>
        <v>1214434</v>
      </c>
      <c r="L23" s="21">
        <f>INDEX(Notes!$I$2:$N$11,MATCH(Notes!$B$2,Notes!$I$2:$I$11,0),6)*$E23</f>
        <v>1214434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607217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181913</v>
      </c>
      <c r="G24" s="21">
        <f>INDEX(Data[],MATCH($A24,Data[Dist],0),MATCH(G$6,Data[#Headers],0))</f>
        <v>1461280</v>
      </c>
      <c r="H24" s="21">
        <f>INDEX(Data[],MATCH($A24,Data[Dist],0),MATCH(H$6,Data[#Headers],0))-G24</f>
        <v>363828</v>
      </c>
      <c r="I24" s="24"/>
      <c r="J24" s="21">
        <f>INDEX(Notes!$I$2:$N$11,MATCH(Notes!$B$2,Notes!$I$2:$I$11,0),4)*$C24</f>
        <v>733620</v>
      </c>
      <c r="K24" s="21">
        <f>INDEX(Notes!$I$2:$N$11,MATCH(Notes!$B$2,Notes!$I$2:$I$11,0),5)*$D24</f>
        <v>363830</v>
      </c>
      <c r="L24" s="21">
        <f>INDEX(Notes!$I$2:$N$11,MATCH(Notes!$B$2,Notes!$I$2:$I$11,0),6)*$E24</f>
        <v>363830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181915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153329</v>
      </c>
      <c r="G25" s="21">
        <f>INDEX(Data[],MATCH($A25,Data[Dist],0),MATCH(G$6,Data[#Headers],0))</f>
        <v>1231040</v>
      </c>
      <c r="H25" s="21">
        <f>INDEX(Data[],MATCH($A25,Data[Dist],0),MATCH(H$6,Data[#Headers],0))-G25</f>
        <v>306660</v>
      </c>
      <c r="I25" s="24"/>
      <c r="J25" s="21">
        <f>INDEX(Notes!$I$2:$N$11,MATCH(Notes!$B$2,Notes!$I$2:$I$11,0),4)*$C25</f>
        <v>617716</v>
      </c>
      <c r="K25" s="21">
        <f>INDEX(Notes!$I$2:$N$11,MATCH(Notes!$B$2,Notes!$I$2:$I$11,0),5)*$D25</f>
        <v>306662</v>
      </c>
      <c r="L25" s="21">
        <f>INDEX(Notes!$I$2:$N$11,MATCH(Notes!$B$2,Notes!$I$2:$I$11,0),6)*$E25</f>
        <v>306662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153331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1121961</v>
      </c>
      <c r="E26" s="21">
        <f>INDEX(Data[],MATCH($A26,Data[Dist],0),MATCH(E$6,Data[#Headers],0))</f>
        <v>1121961</v>
      </c>
      <c r="F26" s="21">
        <f>INDEX(Data[],MATCH($A26,Data[Dist],0),MATCH(F$6,Data[#Headers],0))</f>
        <v>1121960</v>
      </c>
      <c r="G26" s="21">
        <f>INDEX(Data[],MATCH($A26,Data[Dist],0),MATCH(G$6,Data[#Headers],0))</f>
        <v>8996924</v>
      </c>
      <c r="H26" s="21">
        <f>INDEX(Data[],MATCH($A26,Data[Dist],0),MATCH(H$6,Data[#Headers],0))-G26</f>
        <v>2243921</v>
      </c>
      <c r="I26" s="24"/>
      <c r="J26" s="21">
        <f>INDEX(Notes!$I$2:$N$11,MATCH(Notes!$B$2,Notes!$I$2:$I$11,0),4)*$C26</f>
        <v>4509080</v>
      </c>
      <c r="K26" s="21">
        <f>INDEX(Notes!$I$2:$N$11,MATCH(Notes!$B$2,Notes!$I$2:$I$11,0),5)*$D26</f>
        <v>2243922</v>
      </c>
      <c r="L26" s="21">
        <f>INDEX(Notes!$I$2:$N$11,MATCH(Notes!$B$2,Notes!$I$2:$I$11,0),6)*$E26</f>
        <v>2243922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1121961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325673</v>
      </c>
      <c r="E27" s="21">
        <f>INDEX(Data[],MATCH($A27,Data[Dist],0),MATCH(E$6,Data[#Headers],0))</f>
        <v>325673</v>
      </c>
      <c r="F27" s="21">
        <f>INDEX(Data[],MATCH($A27,Data[Dist],0),MATCH(F$6,Data[#Headers],0))</f>
        <v>325674</v>
      </c>
      <c r="G27" s="21">
        <f>INDEX(Data[],MATCH($A27,Data[Dist],0),MATCH(G$6,Data[#Headers],0))</f>
        <v>2613052</v>
      </c>
      <c r="H27" s="21">
        <f>INDEX(Data[],MATCH($A27,Data[Dist],0),MATCH(H$6,Data[#Headers],0))-G27</f>
        <v>651347</v>
      </c>
      <c r="I27" s="24"/>
      <c r="J27" s="21">
        <f>INDEX(Notes!$I$2:$N$11,MATCH(Notes!$B$2,Notes!$I$2:$I$11,0),4)*$C27</f>
        <v>1310360</v>
      </c>
      <c r="K27" s="21">
        <f>INDEX(Notes!$I$2:$N$11,MATCH(Notes!$B$2,Notes!$I$2:$I$11,0),5)*$D27</f>
        <v>651346</v>
      </c>
      <c r="L27" s="21">
        <f>INDEX(Notes!$I$2:$N$11,MATCH(Notes!$B$2,Notes!$I$2:$I$11,0),6)*$E27</f>
        <v>651346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325673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430299</v>
      </c>
      <c r="E28" s="21">
        <f>INDEX(Data[],MATCH($A28,Data[Dist],0),MATCH(E$6,Data[#Headers],0))</f>
        <v>430300</v>
      </c>
      <c r="F28" s="21">
        <f>INDEX(Data[],MATCH($A28,Data[Dist],0),MATCH(F$6,Data[#Headers],0))</f>
        <v>430298</v>
      </c>
      <c r="G28" s="21">
        <f>INDEX(Data[],MATCH($A28,Data[Dist],0),MATCH(G$6,Data[#Headers],0))</f>
        <v>3454118</v>
      </c>
      <c r="H28" s="21">
        <f>INDEX(Data[],MATCH($A28,Data[Dist],0),MATCH(H$6,Data[#Headers],0))-G28</f>
        <v>860598</v>
      </c>
      <c r="I28" s="24"/>
      <c r="J28" s="21">
        <f>INDEX(Notes!$I$2:$N$11,MATCH(Notes!$B$2,Notes!$I$2:$I$11,0),4)*$C28</f>
        <v>1732920</v>
      </c>
      <c r="K28" s="21">
        <f>INDEX(Notes!$I$2:$N$11,MATCH(Notes!$B$2,Notes!$I$2:$I$11,0),5)*$D28</f>
        <v>860598</v>
      </c>
      <c r="L28" s="21">
        <f>INDEX(Notes!$I$2:$N$11,MATCH(Notes!$B$2,Notes!$I$2:$I$11,0),6)*$E28</f>
        <v>860600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430300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1347705</v>
      </c>
      <c r="E29" s="21">
        <f>INDEX(Data[],MATCH($A29,Data[Dist],0),MATCH(E$6,Data[#Headers],0))</f>
        <v>1347705</v>
      </c>
      <c r="F29" s="21">
        <f>INDEX(Data[],MATCH($A29,Data[Dist],0),MATCH(F$6,Data[#Headers],0))</f>
        <v>1347706</v>
      </c>
      <c r="G29" s="21">
        <f>INDEX(Data[],MATCH($A29,Data[Dist],0),MATCH(G$6,Data[#Headers],0))</f>
        <v>10807668</v>
      </c>
      <c r="H29" s="21">
        <f>INDEX(Data[],MATCH($A29,Data[Dist],0),MATCH(H$6,Data[#Headers],0))-G29</f>
        <v>2695411</v>
      </c>
      <c r="I29" s="24"/>
      <c r="J29" s="21">
        <f>INDEX(Notes!$I$2:$N$11,MATCH(Notes!$B$2,Notes!$I$2:$I$11,0),4)*$C29</f>
        <v>5416848</v>
      </c>
      <c r="K29" s="21">
        <f>INDEX(Notes!$I$2:$N$11,MATCH(Notes!$B$2,Notes!$I$2:$I$11,0),5)*$D29</f>
        <v>2695410</v>
      </c>
      <c r="L29" s="21">
        <f>INDEX(Notes!$I$2:$N$11,MATCH(Notes!$B$2,Notes!$I$2:$I$11,0),6)*$E29</f>
        <v>2695410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1347705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281383</v>
      </c>
      <c r="F30" s="21">
        <f>INDEX(Data[],MATCH($A30,Data[Dist],0),MATCH(F$6,Data[#Headers],0))</f>
        <v>281383</v>
      </c>
      <c r="G30" s="21">
        <f>INDEX(Data[],MATCH($A30,Data[Dist],0),MATCH(G$6,Data[#Headers],0))</f>
        <v>2256148</v>
      </c>
      <c r="H30" s="21">
        <f>INDEX(Data[],MATCH($A30,Data[Dist],0),MATCH(H$6,Data[#Headers],0))-G30</f>
        <v>562766</v>
      </c>
      <c r="I30" s="24"/>
      <c r="J30" s="21">
        <f>INDEX(Notes!$I$2:$N$11,MATCH(Notes!$B$2,Notes!$I$2:$I$11,0),4)*$C30</f>
        <v>1130616</v>
      </c>
      <c r="K30" s="21">
        <f>INDEX(Notes!$I$2:$N$11,MATCH(Notes!$B$2,Notes!$I$2:$I$11,0),5)*$D30</f>
        <v>562766</v>
      </c>
      <c r="L30" s="21">
        <f>INDEX(Notes!$I$2:$N$11,MATCH(Notes!$B$2,Notes!$I$2:$I$11,0),6)*$E30</f>
        <v>562766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281383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272106</v>
      </c>
      <c r="E31" s="21">
        <f>INDEX(Data[],MATCH($A31,Data[Dist],0),MATCH(E$6,Data[#Headers],0))</f>
        <v>272107</v>
      </c>
      <c r="F31" s="21">
        <f>INDEX(Data[],MATCH($A31,Data[Dist],0),MATCH(F$6,Data[#Headers],0))</f>
        <v>272105</v>
      </c>
      <c r="G31" s="21">
        <f>INDEX(Data[],MATCH($A31,Data[Dist],0),MATCH(G$6,Data[#Headers],0))</f>
        <v>2183542</v>
      </c>
      <c r="H31" s="21">
        <f>INDEX(Data[],MATCH($A31,Data[Dist],0),MATCH(H$6,Data[#Headers],0))-G31</f>
        <v>544212</v>
      </c>
      <c r="I31" s="24"/>
      <c r="J31" s="21">
        <f>INDEX(Notes!$I$2:$N$11,MATCH(Notes!$B$2,Notes!$I$2:$I$11,0),4)*$C31</f>
        <v>1095116</v>
      </c>
      <c r="K31" s="21">
        <f>INDEX(Notes!$I$2:$N$11,MATCH(Notes!$B$2,Notes!$I$2:$I$11,0),5)*$D31</f>
        <v>544212</v>
      </c>
      <c r="L31" s="21">
        <f>INDEX(Notes!$I$2:$N$11,MATCH(Notes!$B$2,Notes!$I$2:$I$11,0),6)*$E31</f>
        <v>544214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272107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351210</v>
      </c>
      <c r="E32" s="21">
        <f>INDEX(Data[],MATCH($A32,Data[Dist],0),MATCH(E$6,Data[#Headers],0))</f>
        <v>351210</v>
      </c>
      <c r="F32" s="21">
        <f>INDEX(Data[],MATCH($A32,Data[Dist],0),MATCH(F$6,Data[#Headers],0))</f>
        <v>351209</v>
      </c>
      <c r="G32" s="21">
        <f>INDEX(Data[],MATCH($A32,Data[Dist],0),MATCH(G$6,Data[#Headers],0))</f>
        <v>2817352</v>
      </c>
      <c r="H32" s="21">
        <f>INDEX(Data[],MATCH($A32,Data[Dist],0),MATCH(H$6,Data[#Headers],0))-G32</f>
        <v>702419</v>
      </c>
      <c r="I32" s="24"/>
      <c r="J32" s="21">
        <f>INDEX(Notes!$I$2:$N$11,MATCH(Notes!$B$2,Notes!$I$2:$I$11,0),4)*$C32</f>
        <v>1412512</v>
      </c>
      <c r="K32" s="21">
        <f>INDEX(Notes!$I$2:$N$11,MATCH(Notes!$B$2,Notes!$I$2:$I$11,0),5)*$D32</f>
        <v>702420</v>
      </c>
      <c r="L32" s="21">
        <f>INDEX(Notes!$I$2:$N$11,MATCH(Notes!$B$2,Notes!$I$2:$I$11,0),6)*$E32</f>
        <v>702420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351210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373419</v>
      </c>
      <c r="G33" s="21">
        <f>INDEX(Data[],MATCH($A33,Data[Dist],0),MATCH(G$6,Data[#Headers],0))</f>
        <v>2994484</v>
      </c>
      <c r="H33" s="21">
        <f>INDEX(Data[],MATCH($A33,Data[Dist],0),MATCH(H$6,Data[#Headers],0))-G33</f>
        <v>746840</v>
      </c>
      <c r="I33" s="24"/>
      <c r="J33" s="21">
        <f>INDEX(Notes!$I$2:$N$11,MATCH(Notes!$B$2,Notes!$I$2:$I$11,0),4)*$C33</f>
        <v>1500800</v>
      </c>
      <c r="K33" s="21">
        <f>INDEX(Notes!$I$2:$N$11,MATCH(Notes!$B$2,Notes!$I$2:$I$11,0),5)*$D33</f>
        <v>746842</v>
      </c>
      <c r="L33" s="21">
        <f>INDEX(Notes!$I$2:$N$11,MATCH(Notes!$B$2,Notes!$I$2:$I$11,0),6)*$E33</f>
        <v>746842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373421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421780</v>
      </c>
      <c r="F34" s="21">
        <f>INDEX(Data[],MATCH($A34,Data[Dist],0),MATCH(F$6,Data[#Headers],0))</f>
        <v>421778</v>
      </c>
      <c r="G34" s="21">
        <f>INDEX(Data[],MATCH($A34,Data[Dist],0),MATCH(G$6,Data[#Headers],0))</f>
        <v>3383572</v>
      </c>
      <c r="H34" s="21">
        <f>INDEX(Data[],MATCH($A34,Data[Dist],0),MATCH(H$6,Data[#Headers],0))-G34</f>
        <v>843558</v>
      </c>
      <c r="I34" s="24"/>
      <c r="J34" s="21">
        <f>INDEX(Notes!$I$2:$N$11,MATCH(Notes!$B$2,Notes!$I$2:$I$11,0),4)*$C34</f>
        <v>1696452</v>
      </c>
      <c r="K34" s="21">
        <f>INDEX(Notes!$I$2:$N$11,MATCH(Notes!$B$2,Notes!$I$2:$I$11,0),5)*$D34</f>
        <v>843560</v>
      </c>
      <c r="L34" s="21">
        <f>INDEX(Notes!$I$2:$N$11,MATCH(Notes!$B$2,Notes!$I$2:$I$11,0),6)*$E34</f>
        <v>843560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421780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527494</v>
      </c>
      <c r="E35" s="21">
        <f>INDEX(Data[],MATCH($A35,Data[Dist],0),MATCH(E$6,Data[#Headers],0))</f>
        <v>527494</v>
      </c>
      <c r="F35" s="21">
        <f>INDEX(Data[],MATCH($A35,Data[Dist],0),MATCH(F$6,Data[#Headers],0))</f>
        <v>527493</v>
      </c>
      <c r="G35" s="21">
        <f>INDEX(Data[],MATCH($A35,Data[Dist],0),MATCH(G$6,Data[#Headers],0))</f>
        <v>4231168</v>
      </c>
      <c r="H35" s="21">
        <f>INDEX(Data[],MATCH($A35,Data[Dist],0),MATCH(H$6,Data[#Headers],0))-G35</f>
        <v>1054987</v>
      </c>
      <c r="I35" s="24"/>
      <c r="J35" s="21">
        <f>INDEX(Notes!$I$2:$N$11,MATCH(Notes!$B$2,Notes!$I$2:$I$11,0),4)*$C35</f>
        <v>2121192</v>
      </c>
      <c r="K35" s="21">
        <f>INDEX(Notes!$I$2:$N$11,MATCH(Notes!$B$2,Notes!$I$2:$I$11,0),5)*$D35</f>
        <v>1054988</v>
      </c>
      <c r="L35" s="21">
        <f>INDEX(Notes!$I$2:$N$11,MATCH(Notes!$B$2,Notes!$I$2:$I$11,0),6)*$E35</f>
        <v>1054988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527494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100605</v>
      </c>
      <c r="G36" s="21">
        <f>INDEX(Data[],MATCH($A36,Data[Dist],0),MATCH(G$6,Data[#Headers],0))</f>
        <v>807252</v>
      </c>
      <c r="H36" s="21">
        <f>INDEX(Data[],MATCH($A36,Data[Dist],0),MATCH(H$6,Data[#Headers],0))-G36</f>
        <v>201211</v>
      </c>
      <c r="I36" s="24"/>
      <c r="J36" s="21">
        <f>INDEX(Notes!$I$2:$N$11,MATCH(Notes!$B$2,Notes!$I$2:$I$11,0),4)*$C36</f>
        <v>404828</v>
      </c>
      <c r="K36" s="21">
        <f>INDEX(Notes!$I$2:$N$11,MATCH(Notes!$B$2,Notes!$I$2:$I$11,0),5)*$D36</f>
        <v>201212</v>
      </c>
      <c r="L36" s="21">
        <f>INDEX(Notes!$I$2:$N$11,MATCH(Notes!$B$2,Notes!$I$2:$I$11,0),6)*$E36</f>
        <v>201212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100606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952966</v>
      </c>
      <c r="E37" s="21">
        <f>INDEX(Data[],MATCH($A37,Data[Dist],0),MATCH(E$6,Data[#Headers],0))</f>
        <v>952967</v>
      </c>
      <c r="F37" s="21">
        <f>INDEX(Data[],MATCH($A37,Data[Dist],0),MATCH(F$6,Data[#Headers],0))</f>
        <v>952965</v>
      </c>
      <c r="G37" s="21">
        <f>INDEX(Data[],MATCH($A37,Data[Dist],0),MATCH(G$6,Data[#Headers],0))</f>
        <v>7645986</v>
      </c>
      <c r="H37" s="21">
        <f>INDEX(Data[],MATCH($A37,Data[Dist],0),MATCH(H$6,Data[#Headers],0))-G37</f>
        <v>1905932</v>
      </c>
      <c r="I37" s="24"/>
      <c r="J37" s="21">
        <f>INDEX(Notes!$I$2:$N$11,MATCH(Notes!$B$2,Notes!$I$2:$I$11,0),4)*$C37</f>
        <v>3834120</v>
      </c>
      <c r="K37" s="21">
        <f>INDEX(Notes!$I$2:$N$11,MATCH(Notes!$B$2,Notes!$I$2:$I$11,0),5)*$D37</f>
        <v>1905932</v>
      </c>
      <c r="L37" s="21">
        <f>INDEX(Notes!$I$2:$N$11,MATCH(Notes!$B$2,Notes!$I$2:$I$11,0),6)*$E37</f>
        <v>1905934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952967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2797320</v>
      </c>
      <c r="E38" s="21">
        <f>INDEX(Data[],MATCH($A38,Data[Dist],0),MATCH(E$6,Data[#Headers],0))</f>
        <v>2797319</v>
      </c>
      <c r="F38" s="21">
        <f>INDEX(Data[],MATCH($A38,Data[Dist],0),MATCH(F$6,Data[#Headers],0))</f>
        <v>2797320</v>
      </c>
      <c r="G38" s="21">
        <f>INDEX(Data[],MATCH($A38,Data[Dist],0),MATCH(G$6,Data[#Headers],0))</f>
        <v>22437910</v>
      </c>
      <c r="H38" s="21">
        <f>INDEX(Data[],MATCH($A38,Data[Dist],0),MATCH(H$6,Data[#Headers],0))-G38</f>
        <v>5594639</v>
      </c>
      <c r="I38" s="24"/>
      <c r="J38" s="21">
        <f>INDEX(Notes!$I$2:$N$11,MATCH(Notes!$B$2,Notes!$I$2:$I$11,0),4)*$C38</f>
        <v>11248632</v>
      </c>
      <c r="K38" s="21">
        <f>INDEX(Notes!$I$2:$N$11,MATCH(Notes!$B$2,Notes!$I$2:$I$11,0),5)*$D38</f>
        <v>5594640</v>
      </c>
      <c r="L38" s="21">
        <f>INDEX(Notes!$I$2:$N$11,MATCH(Notes!$B$2,Notes!$I$2:$I$11,0),6)*$E38</f>
        <v>5594638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2797319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467784</v>
      </c>
      <c r="E39" s="21">
        <f>INDEX(Data[],MATCH($A39,Data[Dist],0),MATCH(E$6,Data[#Headers],0))</f>
        <v>467784</v>
      </c>
      <c r="F39" s="21">
        <f>INDEX(Data[],MATCH($A39,Data[Dist],0),MATCH(F$6,Data[#Headers],0))</f>
        <v>467783</v>
      </c>
      <c r="G39" s="21">
        <f>INDEX(Data[],MATCH($A39,Data[Dist],0),MATCH(G$6,Data[#Headers],0))</f>
        <v>3754212</v>
      </c>
      <c r="H39" s="21">
        <f>INDEX(Data[],MATCH($A39,Data[Dist],0),MATCH(H$6,Data[#Headers],0))-G39</f>
        <v>935567</v>
      </c>
      <c r="I39" s="24"/>
      <c r="J39" s="21">
        <f>INDEX(Notes!$I$2:$N$11,MATCH(Notes!$B$2,Notes!$I$2:$I$11,0),4)*$C39</f>
        <v>1883076</v>
      </c>
      <c r="K39" s="21">
        <f>INDEX(Notes!$I$2:$N$11,MATCH(Notes!$B$2,Notes!$I$2:$I$11,0),5)*$D39</f>
        <v>935568</v>
      </c>
      <c r="L39" s="21">
        <f>INDEX(Notes!$I$2:$N$11,MATCH(Notes!$B$2,Notes!$I$2:$I$11,0),6)*$E39</f>
        <v>935568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467784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1918217</v>
      </c>
      <c r="E40" s="21">
        <f>INDEX(Data[],MATCH($A40,Data[Dist],0),MATCH(E$6,Data[#Headers],0))</f>
        <v>1918217</v>
      </c>
      <c r="F40" s="21">
        <f>INDEX(Data[],MATCH($A40,Data[Dist],0),MATCH(F$6,Data[#Headers],0))</f>
        <v>1918217</v>
      </c>
      <c r="G40" s="21">
        <f>INDEX(Data[],MATCH($A40,Data[Dist],0),MATCH(G$6,Data[#Headers],0))</f>
        <v>15384176</v>
      </c>
      <c r="H40" s="21">
        <f>INDEX(Data[],MATCH($A40,Data[Dist],0),MATCH(H$6,Data[#Headers],0))-G40</f>
        <v>3836434</v>
      </c>
      <c r="I40" s="24"/>
      <c r="J40" s="21">
        <f>INDEX(Notes!$I$2:$N$11,MATCH(Notes!$B$2,Notes!$I$2:$I$11,0),4)*$C40</f>
        <v>7711308</v>
      </c>
      <c r="K40" s="21">
        <f>INDEX(Notes!$I$2:$N$11,MATCH(Notes!$B$2,Notes!$I$2:$I$11,0),5)*$D40</f>
        <v>3836434</v>
      </c>
      <c r="L40" s="21">
        <f>INDEX(Notes!$I$2:$N$11,MATCH(Notes!$B$2,Notes!$I$2:$I$11,0),6)*$E40</f>
        <v>3836434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1918217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1644406</v>
      </c>
      <c r="E41" s="21">
        <f>INDEX(Data[],MATCH($A41,Data[Dist],0),MATCH(E$6,Data[#Headers],0))</f>
        <v>1644406</v>
      </c>
      <c r="F41" s="21">
        <f>INDEX(Data[],MATCH($A41,Data[Dist],0),MATCH(F$6,Data[#Headers],0))</f>
        <v>1644406</v>
      </c>
      <c r="G41" s="21">
        <f>INDEX(Data[],MATCH($A41,Data[Dist],0),MATCH(G$6,Data[#Headers],0))</f>
        <v>13185224</v>
      </c>
      <c r="H41" s="21">
        <f>INDEX(Data[],MATCH($A41,Data[Dist],0),MATCH(H$6,Data[#Headers],0))-G41</f>
        <v>3288812</v>
      </c>
      <c r="I41" s="24"/>
      <c r="J41" s="21">
        <f>INDEX(Notes!$I$2:$N$11,MATCH(Notes!$B$2,Notes!$I$2:$I$11,0),4)*$C41</f>
        <v>6607600</v>
      </c>
      <c r="K41" s="21">
        <f>INDEX(Notes!$I$2:$N$11,MATCH(Notes!$B$2,Notes!$I$2:$I$11,0),5)*$D41</f>
        <v>3288812</v>
      </c>
      <c r="L41" s="21">
        <f>INDEX(Notes!$I$2:$N$11,MATCH(Notes!$B$2,Notes!$I$2:$I$11,0),6)*$E41</f>
        <v>3288812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1644406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441805</v>
      </c>
      <c r="F42" s="21">
        <f>INDEX(Data[],MATCH($A42,Data[Dist],0),MATCH(F$6,Data[#Headers],0))</f>
        <v>441806</v>
      </c>
      <c r="G42" s="21">
        <f>INDEX(Data[],MATCH($A42,Data[Dist],0),MATCH(G$6,Data[#Headers],0))</f>
        <v>3542910</v>
      </c>
      <c r="H42" s="21">
        <f>INDEX(Data[],MATCH($A42,Data[Dist],0),MATCH(H$6,Data[#Headers],0))-G42</f>
        <v>883611</v>
      </c>
      <c r="I42" s="24"/>
      <c r="J42" s="21">
        <f>INDEX(Notes!$I$2:$N$11,MATCH(Notes!$B$2,Notes!$I$2:$I$11,0),4)*$C42</f>
        <v>1775688</v>
      </c>
      <c r="K42" s="21">
        <f>INDEX(Notes!$I$2:$N$11,MATCH(Notes!$B$2,Notes!$I$2:$I$11,0),5)*$D42</f>
        <v>883612</v>
      </c>
      <c r="L42" s="21">
        <f>INDEX(Notes!$I$2:$N$11,MATCH(Notes!$B$2,Notes!$I$2:$I$11,0),6)*$E42</f>
        <v>883610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441805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369597</v>
      </c>
      <c r="E43" s="21">
        <f>INDEX(Data[],MATCH($A43,Data[Dist],0),MATCH(E$6,Data[#Headers],0))</f>
        <v>369597</v>
      </c>
      <c r="F43" s="21">
        <f>INDEX(Data[],MATCH($A43,Data[Dist],0),MATCH(F$6,Data[#Headers],0))</f>
        <v>369598</v>
      </c>
      <c r="G43" s="21">
        <f>INDEX(Data[],MATCH($A43,Data[Dist],0),MATCH(G$6,Data[#Headers],0))</f>
        <v>2965496</v>
      </c>
      <c r="H43" s="21">
        <f>INDEX(Data[],MATCH($A43,Data[Dist],0),MATCH(H$6,Data[#Headers],0))-G43</f>
        <v>739195</v>
      </c>
      <c r="I43" s="24"/>
      <c r="J43" s="21">
        <f>INDEX(Notes!$I$2:$N$11,MATCH(Notes!$B$2,Notes!$I$2:$I$11,0),4)*$C43</f>
        <v>1487108</v>
      </c>
      <c r="K43" s="21">
        <f>INDEX(Notes!$I$2:$N$11,MATCH(Notes!$B$2,Notes!$I$2:$I$11,0),5)*$D43</f>
        <v>739194</v>
      </c>
      <c r="L43" s="21">
        <f>INDEX(Notes!$I$2:$N$11,MATCH(Notes!$B$2,Notes!$I$2:$I$11,0),6)*$E43</f>
        <v>739194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369597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362417</v>
      </c>
      <c r="F44" s="21">
        <f>INDEX(Data[],MATCH($A44,Data[Dist],0),MATCH(F$6,Data[#Headers],0))</f>
        <v>362415</v>
      </c>
      <c r="G44" s="21">
        <f>INDEX(Data[],MATCH($A44,Data[Dist],0),MATCH(G$6,Data[#Headers],0))</f>
        <v>2907032</v>
      </c>
      <c r="H44" s="21">
        <f>INDEX(Data[],MATCH($A44,Data[Dist],0),MATCH(H$6,Data[#Headers],0))-G44</f>
        <v>724832</v>
      </c>
      <c r="I44" s="24"/>
      <c r="J44" s="21">
        <f>INDEX(Notes!$I$2:$N$11,MATCH(Notes!$B$2,Notes!$I$2:$I$11,0),4)*$C44</f>
        <v>1457364</v>
      </c>
      <c r="K44" s="21">
        <f>INDEX(Notes!$I$2:$N$11,MATCH(Notes!$B$2,Notes!$I$2:$I$11,0),5)*$D44</f>
        <v>724834</v>
      </c>
      <c r="L44" s="21">
        <f>INDEX(Notes!$I$2:$N$11,MATCH(Notes!$B$2,Notes!$I$2:$I$11,0),6)*$E44</f>
        <v>724834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362417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241854</v>
      </c>
      <c r="F45" s="21">
        <f>INDEX(Data[],MATCH($A45,Data[Dist],0),MATCH(F$6,Data[#Headers],0))</f>
        <v>241855</v>
      </c>
      <c r="G45" s="21">
        <f>INDEX(Data[],MATCH($A45,Data[Dist],0),MATCH(G$6,Data[#Headers],0))</f>
        <v>1941926</v>
      </c>
      <c r="H45" s="21">
        <f>INDEX(Data[],MATCH($A45,Data[Dist],0),MATCH(H$6,Data[#Headers],0))-G45</f>
        <v>483709</v>
      </c>
      <c r="I45" s="24"/>
      <c r="J45" s="21">
        <f>INDEX(Notes!$I$2:$N$11,MATCH(Notes!$B$2,Notes!$I$2:$I$11,0),4)*$C45</f>
        <v>974508</v>
      </c>
      <c r="K45" s="21">
        <f>INDEX(Notes!$I$2:$N$11,MATCH(Notes!$B$2,Notes!$I$2:$I$11,0),5)*$D45</f>
        <v>483710</v>
      </c>
      <c r="L45" s="21">
        <f>INDEX(Notes!$I$2:$N$11,MATCH(Notes!$B$2,Notes!$I$2:$I$11,0),6)*$E45</f>
        <v>483708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241854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3206216</v>
      </c>
      <c r="E46" s="21">
        <f>INDEX(Data[],MATCH($A46,Data[Dist],0),MATCH(E$6,Data[#Headers],0))</f>
        <v>3031595</v>
      </c>
      <c r="F46" s="21">
        <f>INDEX(Data[],MATCH($A46,Data[Dist],0),MATCH(F$6,Data[#Headers],0))</f>
        <v>3031595</v>
      </c>
      <c r="G46" s="21">
        <f>INDEX(Data[],MATCH($A46,Data[Dist],0),MATCH(G$6,Data[#Headers],0))</f>
        <v>25357502</v>
      </c>
      <c r="H46" s="21">
        <f>INDEX(Data[],MATCH($A46,Data[Dist],0),MATCH(H$6,Data[#Headers],0))-G46</f>
        <v>6063190</v>
      </c>
      <c r="I46" s="24"/>
      <c r="J46" s="21">
        <f>INDEX(Notes!$I$2:$N$11,MATCH(Notes!$B$2,Notes!$I$2:$I$11,0),4)*$C46</f>
        <v>12881880</v>
      </c>
      <c r="K46" s="21">
        <f>INDEX(Notes!$I$2:$N$11,MATCH(Notes!$B$2,Notes!$I$2:$I$11,0),5)*$D46</f>
        <v>6412432</v>
      </c>
      <c r="L46" s="21">
        <f>INDEX(Notes!$I$2:$N$11,MATCH(Notes!$B$2,Notes!$I$2:$I$11,0),6)*$E46</f>
        <v>6063190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3031595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212779</v>
      </c>
      <c r="E47" s="21">
        <f>INDEX(Data[],MATCH($A47,Data[Dist],0),MATCH(E$6,Data[#Headers],0))</f>
        <v>212780</v>
      </c>
      <c r="F47" s="21">
        <f>INDEX(Data[],MATCH($A47,Data[Dist],0),MATCH(F$6,Data[#Headers],0))</f>
        <v>212778</v>
      </c>
      <c r="G47" s="21">
        <f>INDEX(Data[],MATCH($A47,Data[Dist],0),MATCH(G$6,Data[#Headers],0))</f>
        <v>1708958</v>
      </c>
      <c r="H47" s="21">
        <f>INDEX(Data[],MATCH($A47,Data[Dist],0),MATCH(H$6,Data[#Headers],0))-G47</f>
        <v>425558</v>
      </c>
      <c r="I47" s="24"/>
      <c r="J47" s="21">
        <f>INDEX(Notes!$I$2:$N$11,MATCH(Notes!$B$2,Notes!$I$2:$I$11,0),4)*$C47</f>
        <v>857840</v>
      </c>
      <c r="K47" s="21">
        <f>INDEX(Notes!$I$2:$N$11,MATCH(Notes!$B$2,Notes!$I$2:$I$11,0),5)*$D47</f>
        <v>425558</v>
      </c>
      <c r="L47" s="21">
        <f>INDEX(Notes!$I$2:$N$11,MATCH(Notes!$B$2,Notes!$I$2:$I$11,0),6)*$E47</f>
        <v>425560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212780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208241</v>
      </c>
      <c r="F48" s="21">
        <f>INDEX(Data[],MATCH($A48,Data[Dist],0),MATCH(F$6,Data[#Headers],0))</f>
        <v>208242</v>
      </c>
      <c r="G48" s="21">
        <f>INDEX(Data[],MATCH($A48,Data[Dist],0),MATCH(G$6,Data[#Headers],0))</f>
        <v>1670214</v>
      </c>
      <c r="H48" s="21">
        <f>INDEX(Data[],MATCH($A48,Data[Dist],0),MATCH(H$6,Data[#Headers],0))-G48</f>
        <v>416483</v>
      </c>
      <c r="I48" s="24"/>
      <c r="J48" s="21">
        <f>INDEX(Notes!$I$2:$N$11,MATCH(Notes!$B$2,Notes!$I$2:$I$11,0),4)*$C48</f>
        <v>837248</v>
      </c>
      <c r="K48" s="21">
        <f>INDEX(Notes!$I$2:$N$11,MATCH(Notes!$B$2,Notes!$I$2:$I$11,0),5)*$D48</f>
        <v>416484</v>
      </c>
      <c r="L48" s="21">
        <f>INDEX(Notes!$I$2:$N$11,MATCH(Notes!$B$2,Notes!$I$2:$I$11,0),6)*$E48</f>
        <v>416482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208241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253692</v>
      </c>
      <c r="E49" s="21">
        <f>INDEX(Data[],MATCH($A49,Data[Dist],0),MATCH(E$6,Data[#Headers],0))</f>
        <v>253692</v>
      </c>
      <c r="F49" s="21">
        <f>INDEX(Data[],MATCH($A49,Data[Dist],0),MATCH(F$6,Data[#Headers],0))</f>
        <v>253692</v>
      </c>
      <c r="G49" s="21">
        <f>INDEX(Data[],MATCH($A49,Data[Dist],0),MATCH(G$6,Data[#Headers],0))</f>
        <v>2034976</v>
      </c>
      <c r="H49" s="21">
        <f>INDEX(Data[],MATCH($A49,Data[Dist],0),MATCH(H$6,Data[#Headers],0))-G49</f>
        <v>507384</v>
      </c>
      <c r="I49" s="24"/>
      <c r="J49" s="21">
        <f>INDEX(Notes!$I$2:$N$11,MATCH(Notes!$B$2,Notes!$I$2:$I$11,0),4)*$C49</f>
        <v>1020208</v>
      </c>
      <c r="K49" s="21">
        <f>INDEX(Notes!$I$2:$N$11,MATCH(Notes!$B$2,Notes!$I$2:$I$11,0),5)*$D49</f>
        <v>507384</v>
      </c>
      <c r="L49" s="21">
        <f>INDEX(Notes!$I$2:$N$11,MATCH(Notes!$B$2,Notes!$I$2:$I$11,0),6)*$E49</f>
        <v>507384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253692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606404</v>
      </c>
      <c r="E50" s="21">
        <f>INDEX(Data[],MATCH($A50,Data[Dist],0),MATCH(E$6,Data[#Headers],0))</f>
        <v>606403</v>
      </c>
      <c r="F50" s="21">
        <f>INDEX(Data[],MATCH($A50,Data[Dist],0),MATCH(F$6,Data[#Headers],0))</f>
        <v>606404</v>
      </c>
      <c r="G50" s="21">
        <f>INDEX(Data[],MATCH($A50,Data[Dist],0),MATCH(G$6,Data[#Headers],0))</f>
        <v>4863574</v>
      </c>
      <c r="H50" s="21">
        <f>INDEX(Data[],MATCH($A50,Data[Dist],0),MATCH(H$6,Data[#Headers],0))-G50</f>
        <v>1212807</v>
      </c>
      <c r="I50" s="24"/>
      <c r="J50" s="21">
        <f>INDEX(Notes!$I$2:$N$11,MATCH(Notes!$B$2,Notes!$I$2:$I$11,0),4)*$C50</f>
        <v>2437960</v>
      </c>
      <c r="K50" s="21">
        <f>INDEX(Notes!$I$2:$N$11,MATCH(Notes!$B$2,Notes!$I$2:$I$11,0),5)*$D50</f>
        <v>1212808</v>
      </c>
      <c r="L50" s="21">
        <f>INDEX(Notes!$I$2:$N$11,MATCH(Notes!$B$2,Notes!$I$2:$I$11,0),6)*$E50</f>
        <v>1212806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606403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477300</v>
      </c>
      <c r="E51" s="21">
        <f>INDEX(Data[],MATCH($A51,Data[Dist],0),MATCH(E$6,Data[#Headers],0))</f>
        <v>477300</v>
      </c>
      <c r="F51" s="21">
        <f>INDEX(Data[],MATCH($A51,Data[Dist],0),MATCH(F$6,Data[#Headers],0))</f>
        <v>477299</v>
      </c>
      <c r="G51" s="21">
        <f>INDEX(Data[],MATCH($A51,Data[Dist],0),MATCH(G$6,Data[#Headers],0))</f>
        <v>3826516</v>
      </c>
      <c r="H51" s="21">
        <f>INDEX(Data[],MATCH($A51,Data[Dist],0),MATCH(H$6,Data[#Headers],0))-G51</f>
        <v>954599</v>
      </c>
      <c r="I51" s="24"/>
      <c r="J51" s="21">
        <f>INDEX(Notes!$I$2:$N$11,MATCH(Notes!$B$2,Notes!$I$2:$I$11,0),4)*$C51</f>
        <v>1917316</v>
      </c>
      <c r="K51" s="21">
        <f>INDEX(Notes!$I$2:$N$11,MATCH(Notes!$B$2,Notes!$I$2:$I$11,0),5)*$D51</f>
        <v>954600</v>
      </c>
      <c r="L51" s="21">
        <f>INDEX(Notes!$I$2:$N$11,MATCH(Notes!$B$2,Notes!$I$2:$I$11,0),6)*$E51</f>
        <v>954600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477300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1679336</v>
      </c>
      <c r="E52" s="21">
        <f>INDEX(Data[],MATCH($A52,Data[Dist],0),MATCH(E$6,Data[#Headers],0))</f>
        <v>1679336</v>
      </c>
      <c r="F52" s="21">
        <f>INDEX(Data[],MATCH($A52,Data[Dist],0),MATCH(F$6,Data[#Headers],0))</f>
        <v>1679337</v>
      </c>
      <c r="G52" s="21">
        <f>INDEX(Data[],MATCH($A52,Data[Dist],0),MATCH(G$6,Data[#Headers],0))</f>
        <v>13464496</v>
      </c>
      <c r="H52" s="21">
        <f>INDEX(Data[],MATCH($A52,Data[Dist],0),MATCH(H$6,Data[#Headers],0))-G52</f>
        <v>3358673</v>
      </c>
      <c r="I52" s="24"/>
      <c r="J52" s="21">
        <f>INDEX(Notes!$I$2:$N$11,MATCH(Notes!$B$2,Notes!$I$2:$I$11,0),4)*$C52</f>
        <v>6747152</v>
      </c>
      <c r="K52" s="21">
        <f>INDEX(Notes!$I$2:$N$11,MATCH(Notes!$B$2,Notes!$I$2:$I$11,0),5)*$D52</f>
        <v>3358672</v>
      </c>
      <c r="L52" s="21">
        <f>INDEX(Notes!$I$2:$N$11,MATCH(Notes!$B$2,Notes!$I$2:$I$11,0),6)*$E52</f>
        <v>3358672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1679336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1044490</v>
      </c>
      <c r="E53" s="21">
        <f>INDEX(Data[],MATCH($A53,Data[Dist],0),MATCH(E$6,Data[#Headers],0))</f>
        <v>1044489</v>
      </c>
      <c r="F53" s="21">
        <f>INDEX(Data[],MATCH($A53,Data[Dist],0),MATCH(F$6,Data[#Headers],0))</f>
        <v>1044490</v>
      </c>
      <c r="G53" s="21">
        <f>INDEX(Data[],MATCH($A53,Data[Dist],0),MATCH(G$6,Data[#Headers],0))</f>
        <v>8380150</v>
      </c>
      <c r="H53" s="21">
        <f>INDEX(Data[],MATCH($A53,Data[Dist],0),MATCH(H$6,Data[#Headers],0))-G53</f>
        <v>2088979</v>
      </c>
      <c r="I53" s="24"/>
      <c r="J53" s="21">
        <f>INDEX(Notes!$I$2:$N$11,MATCH(Notes!$B$2,Notes!$I$2:$I$11,0),4)*$C53</f>
        <v>4202192</v>
      </c>
      <c r="K53" s="21">
        <f>INDEX(Notes!$I$2:$N$11,MATCH(Notes!$B$2,Notes!$I$2:$I$11,0),5)*$D53</f>
        <v>2088980</v>
      </c>
      <c r="L53" s="21">
        <f>INDEX(Notes!$I$2:$N$11,MATCH(Notes!$B$2,Notes!$I$2:$I$11,0),6)*$E53</f>
        <v>2088978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1044489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4046386</v>
      </c>
      <c r="E54" s="21">
        <f>INDEX(Data[],MATCH($A54,Data[Dist],0),MATCH(E$6,Data[#Headers],0))</f>
        <v>4046385</v>
      </c>
      <c r="F54" s="21">
        <f>INDEX(Data[],MATCH($A54,Data[Dist],0),MATCH(F$6,Data[#Headers],0))</f>
        <v>4046386</v>
      </c>
      <c r="G54" s="21">
        <f>INDEX(Data[],MATCH($A54,Data[Dist],0),MATCH(G$6,Data[#Headers],0))</f>
        <v>32454058</v>
      </c>
      <c r="H54" s="21">
        <f>INDEX(Data[],MATCH($A54,Data[Dist],0),MATCH(H$6,Data[#Headers],0))-G54</f>
        <v>8092771</v>
      </c>
      <c r="I54" s="24"/>
      <c r="J54" s="21">
        <f>INDEX(Notes!$I$2:$N$11,MATCH(Notes!$B$2,Notes!$I$2:$I$11,0),4)*$C54</f>
        <v>16268516</v>
      </c>
      <c r="K54" s="21">
        <f>INDEX(Notes!$I$2:$N$11,MATCH(Notes!$B$2,Notes!$I$2:$I$11,0),5)*$D54</f>
        <v>8092772</v>
      </c>
      <c r="L54" s="21">
        <f>INDEX(Notes!$I$2:$N$11,MATCH(Notes!$B$2,Notes!$I$2:$I$11,0),6)*$E54</f>
        <v>8092770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4046385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12498070</v>
      </c>
      <c r="E55" s="21">
        <f>INDEX(Data[],MATCH($A55,Data[Dist],0),MATCH(E$6,Data[#Headers],0))</f>
        <v>12498070</v>
      </c>
      <c r="F55" s="21">
        <f>INDEX(Data[],MATCH($A55,Data[Dist],0),MATCH(F$6,Data[#Headers],0))</f>
        <v>12498069</v>
      </c>
      <c r="G55" s="21">
        <f>INDEX(Data[],MATCH($A55,Data[Dist],0),MATCH(G$6,Data[#Headers],0))</f>
        <v>100226932</v>
      </c>
      <c r="H55" s="21">
        <f>INDEX(Data[],MATCH($A55,Data[Dist],0),MATCH(H$6,Data[#Headers],0))-G55</f>
        <v>24996139</v>
      </c>
      <c r="I55" s="24"/>
      <c r="J55" s="21">
        <f>INDEX(Notes!$I$2:$N$11,MATCH(Notes!$B$2,Notes!$I$2:$I$11,0),4)*$C55</f>
        <v>50234652</v>
      </c>
      <c r="K55" s="21">
        <f>INDEX(Notes!$I$2:$N$11,MATCH(Notes!$B$2,Notes!$I$2:$I$11,0),5)*$D55</f>
        <v>24996140</v>
      </c>
      <c r="L55" s="21">
        <f>INDEX(Notes!$I$2:$N$11,MATCH(Notes!$B$2,Notes!$I$2:$I$11,0),6)*$E55</f>
        <v>24996140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12498070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906703</v>
      </c>
      <c r="E56" s="21">
        <f>INDEX(Data[],MATCH($A56,Data[Dist],0),MATCH(E$6,Data[#Headers],0))</f>
        <v>906703</v>
      </c>
      <c r="F56" s="21">
        <f>INDEX(Data[],MATCH($A56,Data[Dist],0),MATCH(F$6,Data[#Headers],0))</f>
        <v>906704</v>
      </c>
      <c r="G56" s="21">
        <f>INDEX(Data[],MATCH($A56,Data[Dist],0),MATCH(G$6,Data[#Headers],0))</f>
        <v>7271260</v>
      </c>
      <c r="H56" s="21">
        <f>INDEX(Data[],MATCH($A56,Data[Dist],0),MATCH(H$6,Data[#Headers],0))-G56</f>
        <v>1813407</v>
      </c>
      <c r="I56" s="24"/>
      <c r="J56" s="21">
        <f>INDEX(Notes!$I$2:$N$11,MATCH(Notes!$B$2,Notes!$I$2:$I$11,0),4)*$C56</f>
        <v>3644448</v>
      </c>
      <c r="K56" s="21">
        <f>INDEX(Notes!$I$2:$N$11,MATCH(Notes!$B$2,Notes!$I$2:$I$11,0),5)*$D56</f>
        <v>1813406</v>
      </c>
      <c r="L56" s="21">
        <f>INDEX(Notes!$I$2:$N$11,MATCH(Notes!$B$2,Notes!$I$2:$I$11,0),6)*$E56</f>
        <v>1813406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906703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1145045</v>
      </c>
      <c r="E57" s="21">
        <f>INDEX(Data[],MATCH($A57,Data[Dist],0),MATCH(E$6,Data[#Headers],0))</f>
        <v>1145045</v>
      </c>
      <c r="F57" s="21">
        <f>INDEX(Data[],MATCH($A57,Data[Dist],0),MATCH(F$6,Data[#Headers],0))</f>
        <v>1145046</v>
      </c>
      <c r="G57" s="21">
        <f>INDEX(Data[],MATCH($A57,Data[Dist],0),MATCH(G$6,Data[#Headers],0))</f>
        <v>9180344</v>
      </c>
      <c r="H57" s="21">
        <f>INDEX(Data[],MATCH($A57,Data[Dist],0),MATCH(H$6,Data[#Headers],0))-G57</f>
        <v>2290091</v>
      </c>
      <c r="I57" s="24"/>
      <c r="J57" s="21">
        <f>INDEX(Notes!$I$2:$N$11,MATCH(Notes!$B$2,Notes!$I$2:$I$11,0),4)*$C57</f>
        <v>4600164</v>
      </c>
      <c r="K57" s="21">
        <f>INDEX(Notes!$I$2:$N$11,MATCH(Notes!$B$2,Notes!$I$2:$I$11,0),5)*$D57</f>
        <v>2290090</v>
      </c>
      <c r="L57" s="21">
        <f>INDEX(Notes!$I$2:$N$11,MATCH(Notes!$B$2,Notes!$I$2:$I$11,0),6)*$E57</f>
        <v>2290090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1145045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556653</v>
      </c>
      <c r="E58" s="21">
        <f>INDEX(Data[],MATCH($A58,Data[Dist],0),MATCH(E$6,Data[#Headers],0))</f>
        <v>556653</v>
      </c>
      <c r="F58" s="21">
        <f>INDEX(Data[],MATCH($A58,Data[Dist],0),MATCH(F$6,Data[#Headers],0))</f>
        <v>556651</v>
      </c>
      <c r="G58" s="21">
        <f>INDEX(Data[],MATCH($A58,Data[Dist],0),MATCH(G$6,Data[#Headers],0))</f>
        <v>4465412</v>
      </c>
      <c r="H58" s="21">
        <f>INDEX(Data[],MATCH($A58,Data[Dist],0),MATCH(H$6,Data[#Headers],0))-G58</f>
        <v>1113304</v>
      </c>
      <c r="I58" s="24"/>
      <c r="J58" s="21">
        <f>INDEX(Notes!$I$2:$N$11,MATCH(Notes!$B$2,Notes!$I$2:$I$11,0),4)*$C58</f>
        <v>2238800</v>
      </c>
      <c r="K58" s="21">
        <f>INDEX(Notes!$I$2:$N$11,MATCH(Notes!$B$2,Notes!$I$2:$I$11,0),5)*$D58</f>
        <v>1113306</v>
      </c>
      <c r="L58" s="21">
        <f>INDEX(Notes!$I$2:$N$11,MATCH(Notes!$B$2,Notes!$I$2:$I$11,0),6)*$E58</f>
        <v>1113306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556653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352790</v>
      </c>
      <c r="E59" s="21">
        <f>INDEX(Data[],MATCH($A59,Data[Dist],0),MATCH(E$6,Data[#Headers],0))</f>
        <v>352791</v>
      </c>
      <c r="F59" s="21">
        <f>INDEX(Data[],MATCH($A59,Data[Dist],0),MATCH(F$6,Data[#Headers],0))</f>
        <v>352789</v>
      </c>
      <c r="G59" s="21">
        <f>INDEX(Data[],MATCH($A59,Data[Dist],0),MATCH(G$6,Data[#Headers],0))</f>
        <v>2829342</v>
      </c>
      <c r="H59" s="21">
        <f>INDEX(Data[],MATCH($A59,Data[Dist],0),MATCH(H$6,Data[#Headers],0))-G59</f>
        <v>705580</v>
      </c>
      <c r="I59" s="24"/>
      <c r="J59" s="21">
        <f>INDEX(Notes!$I$2:$N$11,MATCH(Notes!$B$2,Notes!$I$2:$I$11,0),4)*$C59</f>
        <v>1418180</v>
      </c>
      <c r="K59" s="21">
        <f>INDEX(Notes!$I$2:$N$11,MATCH(Notes!$B$2,Notes!$I$2:$I$11,0),5)*$D59</f>
        <v>705580</v>
      </c>
      <c r="L59" s="21">
        <f>INDEX(Notes!$I$2:$N$11,MATCH(Notes!$B$2,Notes!$I$2:$I$11,0),6)*$E59</f>
        <v>705582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352791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1108183</v>
      </c>
      <c r="E60" s="21">
        <f>INDEX(Data[],MATCH($A60,Data[Dist],0),MATCH(E$6,Data[#Headers],0))</f>
        <v>1108183</v>
      </c>
      <c r="F60" s="21">
        <f>INDEX(Data[],MATCH($A60,Data[Dist],0),MATCH(F$6,Data[#Headers],0))</f>
        <v>1108184</v>
      </c>
      <c r="G60" s="21">
        <f>INDEX(Data[],MATCH($A60,Data[Dist],0),MATCH(G$6,Data[#Headers],0))</f>
        <v>8887580</v>
      </c>
      <c r="H60" s="21">
        <f>INDEX(Data[],MATCH($A60,Data[Dist],0),MATCH(H$6,Data[#Headers],0))-G60</f>
        <v>2216367</v>
      </c>
      <c r="I60" s="24"/>
      <c r="J60" s="21">
        <f>INDEX(Notes!$I$2:$N$11,MATCH(Notes!$B$2,Notes!$I$2:$I$11,0),4)*$C60</f>
        <v>4454848</v>
      </c>
      <c r="K60" s="21">
        <f>INDEX(Notes!$I$2:$N$11,MATCH(Notes!$B$2,Notes!$I$2:$I$11,0),5)*$D60</f>
        <v>2216366</v>
      </c>
      <c r="L60" s="21">
        <f>INDEX(Notes!$I$2:$N$11,MATCH(Notes!$B$2,Notes!$I$2:$I$11,0),6)*$E60</f>
        <v>2216366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1108183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327592</v>
      </c>
      <c r="E61" s="21">
        <f>INDEX(Data[],MATCH($A61,Data[Dist],0),MATCH(E$6,Data[#Headers],0))</f>
        <v>327593</v>
      </c>
      <c r="F61" s="21">
        <f>INDEX(Data[],MATCH($A61,Data[Dist],0),MATCH(F$6,Data[#Headers],0))</f>
        <v>327591</v>
      </c>
      <c r="G61" s="21">
        <f>INDEX(Data[],MATCH($A61,Data[Dist],0),MATCH(G$6,Data[#Headers],0))</f>
        <v>2627062</v>
      </c>
      <c r="H61" s="21">
        <f>INDEX(Data[],MATCH($A61,Data[Dist],0),MATCH(H$6,Data[#Headers],0))-G61</f>
        <v>655184</v>
      </c>
      <c r="I61" s="24"/>
      <c r="J61" s="21">
        <f>INDEX(Notes!$I$2:$N$11,MATCH(Notes!$B$2,Notes!$I$2:$I$11,0),4)*$C61</f>
        <v>1316692</v>
      </c>
      <c r="K61" s="21">
        <f>INDEX(Notes!$I$2:$N$11,MATCH(Notes!$B$2,Notes!$I$2:$I$11,0),5)*$D61</f>
        <v>655184</v>
      </c>
      <c r="L61" s="21">
        <f>INDEX(Notes!$I$2:$N$11,MATCH(Notes!$B$2,Notes!$I$2:$I$11,0),6)*$E61</f>
        <v>655186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327593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581387</v>
      </c>
      <c r="E62" s="21">
        <f>INDEX(Data[],MATCH($A62,Data[Dist],0),MATCH(E$6,Data[#Headers],0))</f>
        <v>581388</v>
      </c>
      <c r="F62" s="21">
        <f>INDEX(Data[],MATCH($A62,Data[Dist],0),MATCH(F$6,Data[#Headers],0))</f>
        <v>581386</v>
      </c>
      <c r="G62" s="21">
        <f>INDEX(Data[],MATCH($A62,Data[Dist],0),MATCH(G$6,Data[#Headers],0))</f>
        <v>4660594</v>
      </c>
      <c r="H62" s="21">
        <f>INDEX(Data[],MATCH($A62,Data[Dist],0),MATCH(H$6,Data[#Headers],0))-G62</f>
        <v>1162774</v>
      </c>
      <c r="I62" s="24"/>
      <c r="J62" s="21">
        <f>INDEX(Notes!$I$2:$N$11,MATCH(Notes!$B$2,Notes!$I$2:$I$11,0),4)*$C62</f>
        <v>2335044</v>
      </c>
      <c r="K62" s="21">
        <f>INDEX(Notes!$I$2:$N$11,MATCH(Notes!$B$2,Notes!$I$2:$I$11,0),5)*$D62</f>
        <v>1162774</v>
      </c>
      <c r="L62" s="21">
        <f>INDEX(Notes!$I$2:$N$11,MATCH(Notes!$B$2,Notes!$I$2:$I$11,0),6)*$E62</f>
        <v>1162776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581388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553747</v>
      </c>
      <c r="E63" s="21">
        <f>INDEX(Data[],MATCH($A63,Data[Dist],0),MATCH(E$6,Data[#Headers],0))</f>
        <v>553748</v>
      </c>
      <c r="F63" s="21">
        <f>INDEX(Data[],MATCH($A63,Data[Dist],0),MATCH(F$6,Data[#Headers],0))</f>
        <v>553746</v>
      </c>
      <c r="G63" s="21">
        <f>INDEX(Data[],MATCH($A63,Data[Dist],0),MATCH(G$6,Data[#Headers],0))</f>
        <v>4441386</v>
      </c>
      <c r="H63" s="21">
        <f>INDEX(Data[],MATCH($A63,Data[Dist],0),MATCH(H$6,Data[#Headers],0))-G63</f>
        <v>1107494</v>
      </c>
      <c r="I63" s="24"/>
      <c r="J63" s="21">
        <f>INDEX(Notes!$I$2:$N$11,MATCH(Notes!$B$2,Notes!$I$2:$I$11,0),4)*$C63</f>
        <v>2226396</v>
      </c>
      <c r="K63" s="21">
        <f>INDEX(Notes!$I$2:$N$11,MATCH(Notes!$B$2,Notes!$I$2:$I$11,0),5)*$D63</f>
        <v>1107494</v>
      </c>
      <c r="L63" s="21">
        <f>INDEX(Notes!$I$2:$N$11,MATCH(Notes!$B$2,Notes!$I$2:$I$11,0),6)*$E63</f>
        <v>1107496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553748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1063609</v>
      </c>
      <c r="E64" s="21">
        <f>INDEX(Data[],MATCH($A64,Data[Dist],0),MATCH(E$6,Data[#Headers],0))</f>
        <v>1063608</v>
      </c>
      <c r="F64" s="21">
        <f>INDEX(Data[],MATCH($A64,Data[Dist],0),MATCH(F$6,Data[#Headers],0))</f>
        <v>1063609</v>
      </c>
      <c r="G64" s="21">
        <f>INDEX(Data[],MATCH($A64,Data[Dist],0),MATCH(G$6,Data[#Headers],0))</f>
        <v>8528546</v>
      </c>
      <c r="H64" s="21">
        <f>INDEX(Data[],MATCH($A64,Data[Dist],0),MATCH(H$6,Data[#Headers],0))-G64</f>
        <v>2127217</v>
      </c>
      <c r="I64" s="24"/>
      <c r="J64" s="21">
        <f>INDEX(Notes!$I$2:$N$11,MATCH(Notes!$B$2,Notes!$I$2:$I$11,0),4)*$C64</f>
        <v>4274112</v>
      </c>
      <c r="K64" s="21">
        <f>INDEX(Notes!$I$2:$N$11,MATCH(Notes!$B$2,Notes!$I$2:$I$11,0),5)*$D64</f>
        <v>2127218</v>
      </c>
      <c r="L64" s="21">
        <f>INDEX(Notes!$I$2:$N$11,MATCH(Notes!$B$2,Notes!$I$2:$I$11,0),6)*$E64</f>
        <v>2127216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1063608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1154910</v>
      </c>
      <c r="E65" s="21">
        <f>INDEX(Data[],MATCH($A65,Data[Dist],0),MATCH(E$6,Data[#Headers],0))</f>
        <v>1154911</v>
      </c>
      <c r="F65" s="21">
        <f>INDEX(Data[],MATCH($A65,Data[Dist],0),MATCH(F$6,Data[#Headers],0))</f>
        <v>1154909</v>
      </c>
      <c r="G65" s="21">
        <f>INDEX(Data[],MATCH($A65,Data[Dist],0),MATCH(G$6,Data[#Headers],0))</f>
        <v>9261350</v>
      </c>
      <c r="H65" s="21">
        <f>INDEX(Data[],MATCH($A65,Data[Dist],0),MATCH(H$6,Data[#Headers],0))-G65</f>
        <v>2309820</v>
      </c>
      <c r="I65" s="24"/>
      <c r="J65" s="21">
        <f>INDEX(Notes!$I$2:$N$11,MATCH(Notes!$B$2,Notes!$I$2:$I$11,0),4)*$C65</f>
        <v>4641708</v>
      </c>
      <c r="K65" s="21">
        <f>INDEX(Notes!$I$2:$N$11,MATCH(Notes!$B$2,Notes!$I$2:$I$11,0),5)*$D65</f>
        <v>2309820</v>
      </c>
      <c r="L65" s="21">
        <f>INDEX(Notes!$I$2:$N$11,MATCH(Notes!$B$2,Notes!$I$2:$I$11,0),6)*$E65</f>
        <v>2309822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1154911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176696</v>
      </c>
      <c r="F66" s="21">
        <f>INDEX(Data[],MATCH($A66,Data[Dist],0),MATCH(F$6,Data[#Headers],0))</f>
        <v>176696</v>
      </c>
      <c r="G66" s="21">
        <f>INDEX(Data[],MATCH($A66,Data[Dist],0),MATCH(G$6,Data[#Headers],0))</f>
        <v>1417748</v>
      </c>
      <c r="H66" s="21">
        <f>INDEX(Data[],MATCH($A66,Data[Dist],0),MATCH(H$6,Data[#Headers],0))-G66</f>
        <v>353392</v>
      </c>
      <c r="I66" s="24"/>
      <c r="J66" s="21">
        <f>INDEX(Notes!$I$2:$N$11,MATCH(Notes!$B$2,Notes!$I$2:$I$11,0),4)*$C66</f>
        <v>710964</v>
      </c>
      <c r="K66" s="21">
        <f>INDEX(Notes!$I$2:$N$11,MATCH(Notes!$B$2,Notes!$I$2:$I$11,0),5)*$D66</f>
        <v>353392</v>
      </c>
      <c r="L66" s="21">
        <f>INDEX(Notes!$I$2:$N$11,MATCH(Notes!$B$2,Notes!$I$2:$I$11,0),6)*$E66</f>
        <v>353392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176696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815238</v>
      </c>
      <c r="E67" s="21">
        <f>INDEX(Data[],MATCH($A67,Data[Dist],0),MATCH(E$6,Data[#Headers],0))</f>
        <v>815238</v>
      </c>
      <c r="F67" s="21">
        <f>INDEX(Data[],MATCH($A67,Data[Dist],0),MATCH(F$6,Data[#Headers],0))</f>
        <v>815236</v>
      </c>
      <c r="G67" s="21">
        <f>INDEX(Data[],MATCH($A67,Data[Dist],0),MATCH(G$6,Data[#Headers],0))</f>
        <v>6537512</v>
      </c>
      <c r="H67" s="21">
        <f>INDEX(Data[],MATCH($A67,Data[Dist],0),MATCH(H$6,Data[#Headers],0))-G67</f>
        <v>1630474</v>
      </c>
      <c r="I67" s="24"/>
      <c r="J67" s="21">
        <f>INDEX(Notes!$I$2:$N$11,MATCH(Notes!$B$2,Notes!$I$2:$I$11,0),4)*$C67</f>
        <v>3276560</v>
      </c>
      <c r="K67" s="21">
        <f>INDEX(Notes!$I$2:$N$11,MATCH(Notes!$B$2,Notes!$I$2:$I$11,0),5)*$D67</f>
        <v>1630476</v>
      </c>
      <c r="L67" s="21">
        <f>INDEX(Notes!$I$2:$N$11,MATCH(Notes!$B$2,Notes!$I$2:$I$11,0),6)*$E67</f>
        <v>1630476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815238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722956</v>
      </c>
      <c r="E68" s="21">
        <f>INDEX(Data[],MATCH($A68,Data[Dist],0),MATCH(E$6,Data[#Headers],0))</f>
        <v>722957</v>
      </c>
      <c r="F68" s="21">
        <f>INDEX(Data[],MATCH($A68,Data[Dist],0),MATCH(F$6,Data[#Headers],0))</f>
        <v>722955</v>
      </c>
      <c r="G68" s="21">
        <f>INDEX(Data[],MATCH($A68,Data[Dist],0),MATCH(G$6,Data[#Headers],0))</f>
        <v>5798046</v>
      </c>
      <c r="H68" s="21">
        <f>INDEX(Data[],MATCH($A68,Data[Dist],0),MATCH(H$6,Data[#Headers],0))-G68</f>
        <v>1445912</v>
      </c>
      <c r="I68" s="24"/>
      <c r="J68" s="21">
        <f>INDEX(Notes!$I$2:$N$11,MATCH(Notes!$B$2,Notes!$I$2:$I$11,0),4)*$C68</f>
        <v>2906220</v>
      </c>
      <c r="K68" s="21">
        <f>INDEX(Notes!$I$2:$N$11,MATCH(Notes!$B$2,Notes!$I$2:$I$11,0),5)*$D68</f>
        <v>1445912</v>
      </c>
      <c r="L68" s="21">
        <f>INDEX(Notes!$I$2:$N$11,MATCH(Notes!$B$2,Notes!$I$2:$I$11,0),6)*$E68</f>
        <v>1445914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722957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614173</v>
      </c>
      <c r="E69" s="21">
        <f>INDEX(Data[],MATCH($A69,Data[Dist],0),MATCH(E$6,Data[#Headers],0))</f>
        <v>614172</v>
      </c>
      <c r="F69" s="21">
        <f>INDEX(Data[],MATCH($A69,Data[Dist],0),MATCH(F$6,Data[#Headers],0))</f>
        <v>614173</v>
      </c>
      <c r="G69" s="21">
        <f>INDEX(Data[],MATCH($A69,Data[Dist],0),MATCH(G$6,Data[#Headers],0))</f>
        <v>4928034</v>
      </c>
      <c r="H69" s="21">
        <f>INDEX(Data[],MATCH($A69,Data[Dist],0),MATCH(H$6,Data[#Headers],0))-G69</f>
        <v>1228345</v>
      </c>
      <c r="I69" s="24"/>
      <c r="J69" s="21">
        <f>INDEX(Notes!$I$2:$N$11,MATCH(Notes!$B$2,Notes!$I$2:$I$11,0),4)*$C69</f>
        <v>2471344</v>
      </c>
      <c r="K69" s="21">
        <f>INDEX(Notes!$I$2:$N$11,MATCH(Notes!$B$2,Notes!$I$2:$I$11,0),5)*$D69</f>
        <v>1228346</v>
      </c>
      <c r="L69" s="21">
        <f>INDEX(Notes!$I$2:$N$11,MATCH(Notes!$B$2,Notes!$I$2:$I$11,0),6)*$E69</f>
        <v>1228344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614172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1211421</v>
      </c>
      <c r="E70" s="21">
        <f>INDEX(Data[],MATCH($A70,Data[Dist],0),MATCH(E$6,Data[#Headers],0))</f>
        <v>1211421</v>
      </c>
      <c r="F70" s="21">
        <f>INDEX(Data[],MATCH($A70,Data[Dist],0),MATCH(F$6,Data[#Headers],0))</f>
        <v>1211422</v>
      </c>
      <c r="G70" s="21">
        <f>INDEX(Data[],MATCH($A70,Data[Dist],0),MATCH(G$6,Data[#Headers],0))</f>
        <v>9712832</v>
      </c>
      <c r="H70" s="21">
        <f>INDEX(Data[],MATCH($A70,Data[Dist],0),MATCH(H$6,Data[#Headers],0))-G70</f>
        <v>2422843</v>
      </c>
      <c r="I70" s="24"/>
      <c r="J70" s="21">
        <f>INDEX(Notes!$I$2:$N$11,MATCH(Notes!$B$2,Notes!$I$2:$I$11,0),4)*$C70</f>
        <v>4867148</v>
      </c>
      <c r="K70" s="21">
        <f>INDEX(Notes!$I$2:$N$11,MATCH(Notes!$B$2,Notes!$I$2:$I$11,0),5)*$D70</f>
        <v>2422842</v>
      </c>
      <c r="L70" s="21">
        <f>INDEX(Notes!$I$2:$N$11,MATCH(Notes!$B$2,Notes!$I$2:$I$11,0),6)*$E70</f>
        <v>2422842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1211421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238426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1911626</v>
      </c>
      <c r="H71" s="21">
        <f>INDEX(Data[],MATCH($A71,Data[Dist],0),MATCH(H$6,Data[#Headers],0))-G71</f>
        <v>476852</v>
      </c>
      <c r="I71" s="24"/>
      <c r="J71" s="21">
        <f>INDEX(Notes!$I$2:$N$11,MATCH(Notes!$B$2,Notes!$I$2:$I$11,0),4)*$C71</f>
        <v>957920</v>
      </c>
      <c r="K71" s="21">
        <f>INDEX(Notes!$I$2:$N$11,MATCH(Notes!$B$2,Notes!$I$2:$I$11,0),5)*$D71</f>
        <v>476852</v>
      </c>
      <c r="L71" s="21">
        <f>INDEX(Notes!$I$2:$N$11,MATCH(Notes!$B$2,Notes!$I$2:$I$11,0),6)*$E71</f>
        <v>476854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238427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96522</v>
      </c>
      <c r="F72" s="21">
        <f>INDEX(Data[],MATCH($A72,Data[Dist],0),MATCH(F$6,Data[#Headers],0))</f>
        <v>96523</v>
      </c>
      <c r="G72" s="21">
        <f>INDEX(Data[],MATCH($A72,Data[Dist],0),MATCH(G$6,Data[#Headers],0))</f>
        <v>776158</v>
      </c>
      <c r="H72" s="21">
        <f>INDEX(Data[],MATCH($A72,Data[Dist],0),MATCH(H$6,Data[#Headers],0))-G72</f>
        <v>193045</v>
      </c>
      <c r="I72" s="24"/>
      <c r="J72" s="21">
        <f>INDEX(Notes!$I$2:$N$11,MATCH(Notes!$B$2,Notes!$I$2:$I$11,0),4)*$C72</f>
        <v>390068</v>
      </c>
      <c r="K72" s="21">
        <f>INDEX(Notes!$I$2:$N$11,MATCH(Notes!$B$2,Notes!$I$2:$I$11,0),5)*$D72</f>
        <v>193046</v>
      </c>
      <c r="L72" s="21">
        <f>INDEX(Notes!$I$2:$N$11,MATCH(Notes!$B$2,Notes!$I$2:$I$11,0),6)*$E72</f>
        <v>193044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96522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INDEX($A$7:$H$331,MATCH($S72,$A$7:$A$331,0),5)-Q72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2113072</v>
      </c>
      <c r="E73" s="21">
        <f>INDEX(Data[],MATCH($A73,Data[Dist],0),MATCH(E$6,Data[#Headers],0))</f>
        <v>2113071</v>
      </c>
      <c r="F73" s="21">
        <f>INDEX(Data[],MATCH($A73,Data[Dist],0),MATCH(F$6,Data[#Headers],0))</f>
        <v>2113072</v>
      </c>
      <c r="G73" s="21">
        <f>INDEX(Data[],MATCH($A73,Data[Dist],0),MATCH(G$6,Data[#Headers],0))</f>
        <v>16950166</v>
      </c>
      <c r="H73" s="21">
        <f>INDEX(Data[],MATCH($A73,Data[Dist],0),MATCH(H$6,Data[#Headers],0))-G73</f>
        <v>4226143</v>
      </c>
      <c r="I73" s="24"/>
      <c r="J73" s="21">
        <f>INDEX(Notes!$I$2:$N$11,MATCH(Notes!$B$2,Notes!$I$2:$I$11,0),4)*$C73</f>
        <v>8497880</v>
      </c>
      <c r="K73" s="21">
        <f>INDEX(Notes!$I$2:$N$11,MATCH(Notes!$B$2,Notes!$I$2:$I$11,0),5)*$D73</f>
        <v>4226144</v>
      </c>
      <c r="L73" s="21">
        <f>INDEX(Notes!$I$2:$N$11,MATCH(Notes!$B$2,Notes!$I$2:$I$11,0),6)*$E73</f>
        <v>4226142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2113071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488571</v>
      </c>
      <c r="E74" s="21">
        <f>INDEX(Data[],MATCH($A74,Data[Dist],0),MATCH(E$6,Data[#Headers],0))</f>
        <v>488571</v>
      </c>
      <c r="F74" s="21">
        <f>INDEX(Data[],MATCH($A74,Data[Dist],0),MATCH(F$6,Data[#Headers],0))</f>
        <v>488569</v>
      </c>
      <c r="G74" s="21">
        <f>INDEX(Data[],MATCH($A74,Data[Dist],0),MATCH(G$6,Data[#Headers],0))</f>
        <v>3925976</v>
      </c>
      <c r="H74" s="21">
        <f>INDEX(Data[],MATCH($A74,Data[Dist],0),MATCH(H$6,Data[#Headers],0))-G74</f>
        <v>977140</v>
      </c>
      <c r="I74" s="24"/>
      <c r="J74" s="21">
        <f>INDEX(Notes!$I$2:$N$11,MATCH(Notes!$B$2,Notes!$I$2:$I$11,0),4)*$C74</f>
        <v>1971692</v>
      </c>
      <c r="K74" s="21">
        <f>INDEX(Notes!$I$2:$N$11,MATCH(Notes!$B$2,Notes!$I$2:$I$11,0),5)*$D74</f>
        <v>977142</v>
      </c>
      <c r="L74" s="21">
        <f>INDEX(Notes!$I$2:$N$11,MATCH(Notes!$B$2,Notes!$I$2:$I$11,0),6)*$E74</f>
        <v>977142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488571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3206415</v>
      </c>
      <c r="E75" s="21">
        <f>INDEX(Data[],MATCH($A75,Data[Dist],0),MATCH(E$6,Data[#Headers],0))</f>
        <v>3206415</v>
      </c>
      <c r="F75" s="21">
        <f>INDEX(Data[],MATCH($A75,Data[Dist],0),MATCH(F$6,Data[#Headers],0))</f>
        <v>3206416</v>
      </c>
      <c r="G75" s="21">
        <f>INDEX(Data[],MATCH($A75,Data[Dist],0),MATCH(G$6,Data[#Headers],0))</f>
        <v>25704756</v>
      </c>
      <c r="H75" s="21">
        <f>INDEX(Data[],MATCH($A75,Data[Dist],0),MATCH(H$6,Data[#Headers],0))-G75</f>
        <v>6412831</v>
      </c>
      <c r="I75" s="24"/>
      <c r="J75" s="21">
        <f>INDEX(Notes!$I$2:$N$11,MATCH(Notes!$B$2,Notes!$I$2:$I$11,0),4)*$C75</f>
        <v>12879096</v>
      </c>
      <c r="K75" s="21">
        <f>INDEX(Notes!$I$2:$N$11,MATCH(Notes!$B$2,Notes!$I$2:$I$11,0),5)*$D75</f>
        <v>6412830</v>
      </c>
      <c r="L75" s="21">
        <f>INDEX(Notes!$I$2:$N$11,MATCH(Notes!$B$2,Notes!$I$2:$I$11,0),6)*$E75</f>
        <v>6412830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3206415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536473</v>
      </c>
      <c r="E76" s="21">
        <f>INDEX(Data[],MATCH($A76,Data[Dist],0),MATCH(E$6,Data[#Headers],0))</f>
        <v>536473</v>
      </c>
      <c r="F76" s="21">
        <f>INDEX(Data[],MATCH($A76,Data[Dist],0),MATCH(F$6,Data[#Headers],0))</f>
        <v>536471</v>
      </c>
      <c r="G76" s="21">
        <f>INDEX(Data[],MATCH($A76,Data[Dist],0),MATCH(G$6,Data[#Headers],0))</f>
        <v>4302456</v>
      </c>
      <c r="H76" s="21">
        <f>INDEX(Data[],MATCH($A76,Data[Dist],0),MATCH(H$6,Data[#Headers],0))-G76</f>
        <v>1072944</v>
      </c>
      <c r="I76" s="24"/>
      <c r="J76" s="21">
        <f>INDEX(Notes!$I$2:$N$11,MATCH(Notes!$B$2,Notes!$I$2:$I$11,0),4)*$C76</f>
        <v>2156564</v>
      </c>
      <c r="K76" s="21">
        <f>INDEX(Notes!$I$2:$N$11,MATCH(Notes!$B$2,Notes!$I$2:$I$11,0),5)*$D76</f>
        <v>1072946</v>
      </c>
      <c r="L76" s="21">
        <f>INDEX(Notes!$I$2:$N$11,MATCH(Notes!$B$2,Notes!$I$2:$I$11,0),6)*$E76</f>
        <v>1072946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536473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3359471</v>
      </c>
      <c r="E77" s="21">
        <f>INDEX(Data[],MATCH($A77,Data[Dist],0),MATCH(E$6,Data[#Headers],0))</f>
        <v>3359471</v>
      </c>
      <c r="F77" s="21">
        <f>INDEX(Data[],MATCH($A77,Data[Dist],0),MATCH(F$6,Data[#Headers],0))</f>
        <v>3359469</v>
      </c>
      <c r="G77" s="21">
        <f>INDEX(Data[],MATCH($A77,Data[Dist],0),MATCH(G$6,Data[#Headers],0))</f>
        <v>26951984</v>
      </c>
      <c r="H77" s="21">
        <f>INDEX(Data[],MATCH($A77,Data[Dist],0),MATCH(H$6,Data[#Headers],0))-G77</f>
        <v>6718940</v>
      </c>
      <c r="I77" s="24"/>
      <c r="J77" s="21">
        <f>INDEX(Notes!$I$2:$N$11,MATCH(Notes!$B$2,Notes!$I$2:$I$11,0),4)*$C77</f>
        <v>13514100</v>
      </c>
      <c r="K77" s="21">
        <f>INDEX(Notes!$I$2:$N$11,MATCH(Notes!$B$2,Notes!$I$2:$I$11,0),5)*$D77</f>
        <v>6718942</v>
      </c>
      <c r="L77" s="21">
        <f>INDEX(Notes!$I$2:$N$11,MATCH(Notes!$B$2,Notes!$I$2:$I$11,0),6)*$E77</f>
        <v>6718942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3359471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339002</v>
      </c>
      <c r="E78" s="21">
        <f>INDEX(Data[],MATCH($A78,Data[Dist],0),MATCH(E$6,Data[#Headers],0))</f>
        <v>339002</v>
      </c>
      <c r="F78" s="21">
        <f>INDEX(Data[],MATCH($A78,Data[Dist],0),MATCH(F$6,Data[#Headers],0))</f>
        <v>339002</v>
      </c>
      <c r="G78" s="21">
        <f>INDEX(Data[],MATCH($A78,Data[Dist],0),MATCH(G$6,Data[#Headers],0))</f>
        <v>2718652</v>
      </c>
      <c r="H78" s="21">
        <f>INDEX(Data[],MATCH($A78,Data[Dist],0),MATCH(H$6,Data[#Headers],0))-G78</f>
        <v>678004</v>
      </c>
      <c r="I78" s="24"/>
      <c r="J78" s="21">
        <f>INDEX(Notes!$I$2:$N$11,MATCH(Notes!$B$2,Notes!$I$2:$I$11,0),4)*$C78</f>
        <v>1362644</v>
      </c>
      <c r="K78" s="21">
        <f>INDEX(Notes!$I$2:$N$11,MATCH(Notes!$B$2,Notes!$I$2:$I$11,0),5)*$D78</f>
        <v>678004</v>
      </c>
      <c r="L78" s="21">
        <f>INDEX(Notes!$I$2:$N$11,MATCH(Notes!$B$2,Notes!$I$2:$I$11,0),6)*$E78</f>
        <v>678004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339002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258159</v>
      </c>
      <c r="F79" s="21">
        <f>INDEX(Data[],MATCH($A79,Data[Dist],0),MATCH(F$6,Data[#Headers],0))</f>
        <v>258158</v>
      </c>
      <c r="G79" s="21">
        <f>INDEX(Data[],MATCH($A79,Data[Dist],0),MATCH(G$6,Data[#Headers],0))</f>
        <v>2072104</v>
      </c>
      <c r="H79" s="21">
        <f>INDEX(Data[],MATCH($A79,Data[Dist],0),MATCH(H$6,Data[#Headers],0))-G79</f>
        <v>516317</v>
      </c>
      <c r="I79" s="24"/>
      <c r="J79" s="21">
        <f>INDEX(Notes!$I$2:$N$11,MATCH(Notes!$B$2,Notes!$I$2:$I$11,0),4)*$C79</f>
        <v>1039468</v>
      </c>
      <c r="K79" s="21">
        <f>INDEX(Notes!$I$2:$N$11,MATCH(Notes!$B$2,Notes!$I$2:$I$11,0),5)*$D79</f>
        <v>516318</v>
      </c>
      <c r="L79" s="21">
        <f>INDEX(Notes!$I$2:$N$11,MATCH(Notes!$B$2,Notes!$I$2:$I$11,0),6)*$E79</f>
        <v>516318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258159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634616</v>
      </c>
      <c r="E80" s="21">
        <f>INDEX(Data[],MATCH($A80,Data[Dist],0),MATCH(E$6,Data[#Headers],0))</f>
        <v>634616</v>
      </c>
      <c r="F80" s="21">
        <f>INDEX(Data[],MATCH($A80,Data[Dist],0),MATCH(F$6,Data[#Headers],0))</f>
        <v>634615</v>
      </c>
      <c r="G80" s="21">
        <f>INDEX(Data[],MATCH($A80,Data[Dist],0),MATCH(G$6,Data[#Headers],0))</f>
        <v>5088300</v>
      </c>
      <c r="H80" s="21">
        <f>INDEX(Data[],MATCH($A80,Data[Dist],0),MATCH(H$6,Data[#Headers],0))-G80</f>
        <v>1269231</v>
      </c>
      <c r="I80" s="24"/>
      <c r="J80" s="21">
        <f>INDEX(Notes!$I$2:$N$11,MATCH(Notes!$B$2,Notes!$I$2:$I$11,0),4)*$C80</f>
        <v>2549836</v>
      </c>
      <c r="K80" s="21">
        <f>INDEX(Notes!$I$2:$N$11,MATCH(Notes!$B$2,Notes!$I$2:$I$11,0),5)*$D80</f>
        <v>1269232</v>
      </c>
      <c r="L80" s="21">
        <f>INDEX(Notes!$I$2:$N$11,MATCH(Notes!$B$2,Notes!$I$2:$I$11,0),6)*$E80</f>
        <v>1269232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634616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312619</v>
      </c>
      <c r="E81" s="21">
        <f>INDEX(Data[],MATCH($A81,Data[Dist],0),MATCH(E$6,Data[#Headers],0))</f>
        <v>312620</v>
      </c>
      <c r="F81" s="21">
        <f>INDEX(Data[],MATCH($A81,Data[Dist],0),MATCH(F$6,Data[#Headers],0))</f>
        <v>312618</v>
      </c>
      <c r="G81" s="21">
        <f>INDEX(Data[],MATCH($A81,Data[Dist],0),MATCH(G$6,Data[#Headers],0))</f>
        <v>2507490</v>
      </c>
      <c r="H81" s="21">
        <f>INDEX(Data[],MATCH($A81,Data[Dist],0),MATCH(H$6,Data[#Headers],0))-G81</f>
        <v>625238</v>
      </c>
      <c r="I81" s="24"/>
      <c r="J81" s="21">
        <f>INDEX(Notes!$I$2:$N$11,MATCH(Notes!$B$2,Notes!$I$2:$I$11,0),4)*$C81</f>
        <v>1257012</v>
      </c>
      <c r="K81" s="21">
        <f>INDEX(Notes!$I$2:$N$11,MATCH(Notes!$B$2,Notes!$I$2:$I$11,0),5)*$D81</f>
        <v>625238</v>
      </c>
      <c r="L81" s="21">
        <f>INDEX(Notes!$I$2:$N$11,MATCH(Notes!$B$2,Notes!$I$2:$I$11,0),6)*$E81</f>
        <v>625240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312620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194429</v>
      </c>
      <c r="F82" s="21">
        <f>INDEX(Data[],MATCH($A82,Data[Dist],0),MATCH(F$6,Data[#Headers],0))</f>
        <v>194428</v>
      </c>
      <c r="G82" s="21">
        <f>INDEX(Data[],MATCH($A82,Data[Dist],0),MATCH(G$6,Data[#Headers],0))</f>
        <v>1561080</v>
      </c>
      <c r="H82" s="21">
        <f>INDEX(Data[],MATCH($A82,Data[Dist],0),MATCH(H$6,Data[#Headers],0))-G82</f>
        <v>388857</v>
      </c>
      <c r="I82" s="24"/>
      <c r="J82" s="21">
        <f>INDEX(Notes!$I$2:$N$11,MATCH(Notes!$B$2,Notes!$I$2:$I$11,0),4)*$C82</f>
        <v>783364</v>
      </c>
      <c r="K82" s="21">
        <f>INDEX(Notes!$I$2:$N$11,MATCH(Notes!$B$2,Notes!$I$2:$I$11,0),5)*$D82</f>
        <v>388858</v>
      </c>
      <c r="L82" s="21">
        <f>INDEX(Notes!$I$2:$N$11,MATCH(Notes!$B$2,Notes!$I$2:$I$11,0),6)*$E82</f>
        <v>388858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194429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7812883</v>
      </c>
      <c r="E83" s="21">
        <f>INDEX(Data[],MATCH($A83,Data[Dist],0),MATCH(E$6,Data[#Headers],0))</f>
        <v>7812883</v>
      </c>
      <c r="F83" s="21">
        <f>INDEX(Data[],MATCH($A83,Data[Dist],0),MATCH(F$6,Data[#Headers],0))</f>
        <v>7812884</v>
      </c>
      <c r="G83" s="21">
        <f>INDEX(Data[],MATCH($A83,Data[Dist],0),MATCH(G$6,Data[#Headers],0))</f>
        <v>62632700</v>
      </c>
      <c r="H83" s="21">
        <f>INDEX(Data[],MATCH($A83,Data[Dist],0),MATCH(H$6,Data[#Headers],0))-G83</f>
        <v>15625767</v>
      </c>
      <c r="I83" s="24"/>
      <c r="J83" s="21">
        <f>INDEX(Notes!$I$2:$N$11,MATCH(Notes!$B$2,Notes!$I$2:$I$11,0),4)*$C83</f>
        <v>31381168</v>
      </c>
      <c r="K83" s="21">
        <f>INDEX(Notes!$I$2:$N$11,MATCH(Notes!$B$2,Notes!$I$2:$I$11,0),5)*$D83</f>
        <v>15625766</v>
      </c>
      <c r="L83" s="21">
        <f>INDEX(Notes!$I$2:$N$11,MATCH(Notes!$B$2,Notes!$I$2:$I$11,0),6)*$E83</f>
        <v>15625766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7812883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1060210</v>
      </c>
      <c r="E84" s="21">
        <f>INDEX(Data[],MATCH($A84,Data[Dist],0),MATCH(E$6,Data[#Headers],0))</f>
        <v>1060209</v>
      </c>
      <c r="F84" s="21">
        <f>INDEX(Data[],MATCH($A84,Data[Dist],0),MATCH(F$6,Data[#Headers],0))</f>
        <v>1060210</v>
      </c>
      <c r="G84" s="21">
        <f>INDEX(Data[],MATCH($A84,Data[Dist],0),MATCH(G$6,Data[#Headers],0))</f>
        <v>8502238</v>
      </c>
      <c r="H84" s="21">
        <f>INDEX(Data[],MATCH($A84,Data[Dist],0),MATCH(H$6,Data[#Headers],0))-G84</f>
        <v>2120419</v>
      </c>
      <c r="I84" s="24"/>
      <c r="J84" s="21">
        <f>INDEX(Notes!$I$2:$N$11,MATCH(Notes!$B$2,Notes!$I$2:$I$11,0),4)*$C84</f>
        <v>4261400</v>
      </c>
      <c r="K84" s="21">
        <f>INDEX(Notes!$I$2:$N$11,MATCH(Notes!$B$2,Notes!$I$2:$I$11,0),5)*$D84</f>
        <v>2120420</v>
      </c>
      <c r="L84" s="21">
        <f>INDEX(Notes!$I$2:$N$11,MATCH(Notes!$B$2,Notes!$I$2:$I$11,0),6)*$E84</f>
        <v>2120418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1060209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2475730</v>
      </c>
      <c r="E85" s="21">
        <f>INDEX(Data[],MATCH($A85,Data[Dist],0),MATCH(E$6,Data[#Headers],0))</f>
        <v>2475730</v>
      </c>
      <c r="F85" s="21">
        <f>INDEX(Data[],MATCH($A85,Data[Dist],0),MATCH(F$6,Data[#Headers],0))</f>
        <v>2475730</v>
      </c>
      <c r="G85" s="21">
        <f>INDEX(Data[],MATCH($A85,Data[Dist],0),MATCH(G$6,Data[#Headers],0))</f>
        <v>19858424</v>
      </c>
      <c r="H85" s="21">
        <f>INDEX(Data[],MATCH($A85,Data[Dist],0),MATCH(H$6,Data[#Headers],0))-G85</f>
        <v>4951460</v>
      </c>
      <c r="I85" s="24"/>
      <c r="J85" s="21">
        <f>INDEX(Notes!$I$2:$N$11,MATCH(Notes!$B$2,Notes!$I$2:$I$11,0),4)*$C85</f>
        <v>9955504</v>
      </c>
      <c r="K85" s="21">
        <f>INDEX(Notes!$I$2:$N$11,MATCH(Notes!$B$2,Notes!$I$2:$I$11,0),5)*$D85</f>
        <v>4951460</v>
      </c>
      <c r="L85" s="21">
        <f>INDEX(Notes!$I$2:$N$11,MATCH(Notes!$B$2,Notes!$I$2:$I$11,0),6)*$E85</f>
        <v>4951460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2475730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341030</v>
      </c>
      <c r="F86" s="21">
        <f>INDEX(Data[],MATCH($A86,Data[Dist],0),MATCH(F$6,Data[#Headers],0))</f>
        <v>341031</v>
      </c>
      <c r="G86" s="21">
        <f>INDEX(Data[],MATCH($A86,Data[Dist],0),MATCH(G$6,Data[#Headers],0))</f>
        <v>2734886</v>
      </c>
      <c r="H86" s="21">
        <f>INDEX(Data[],MATCH($A86,Data[Dist],0),MATCH(H$6,Data[#Headers],0))-G86</f>
        <v>682061</v>
      </c>
      <c r="I86" s="24"/>
      <c r="J86" s="21">
        <f>INDEX(Notes!$I$2:$N$11,MATCH(Notes!$B$2,Notes!$I$2:$I$11,0),4)*$C86</f>
        <v>1370764</v>
      </c>
      <c r="K86" s="21">
        <f>INDEX(Notes!$I$2:$N$11,MATCH(Notes!$B$2,Notes!$I$2:$I$11,0),5)*$D86</f>
        <v>682062</v>
      </c>
      <c r="L86" s="21">
        <f>INDEX(Notes!$I$2:$N$11,MATCH(Notes!$B$2,Notes!$I$2:$I$11,0),6)*$E86</f>
        <v>682060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341030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10935401</v>
      </c>
      <c r="E87" s="21">
        <f>INDEX(Data[],MATCH($A87,Data[Dist],0),MATCH(E$6,Data[#Headers],0))</f>
        <v>10935401</v>
      </c>
      <c r="F87" s="21">
        <f>INDEX(Data[],MATCH($A87,Data[Dist],0),MATCH(F$6,Data[#Headers],0))</f>
        <v>10935401</v>
      </c>
      <c r="G87" s="21">
        <f>INDEX(Data[],MATCH($A87,Data[Dist],0),MATCH(G$6,Data[#Headers],0))</f>
        <v>87690236</v>
      </c>
      <c r="H87" s="21">
        <f>INDEX(Data[],MATCH($A87,Data[Dist],0),MATCH(H$6,Data[#Headers],0))-G87</f>
        <v>21870802</v>
      </c>
      <c r="I87" s="24"/>
      <c r="J87" s="21">
        <f>INDEX(Notes!$I$2:$N$11,MATCH(Notes!$B$2,Notes!$I$2:$I$11,0),4)*$C87</f>
        <v>43948632</v>
      </c>
      <c r="K87" s="21">
        <f>INDEX(Notes!$I$2:$N$11,MATCH(Notes!$B$2,Notes!$I$2:$I$11,0),5)*$D87</f>
        <v>21870802</v>
      </c>
      <c r="L87" s="21">
        <f>INDEX(Notes!$I$2:$N$11,MATCH(Notes!$B$2,Notes!$I$2:$I$11,0),6)*$E87</f>
        <v>21870802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10935401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826519</v>
      </c>
      <c r="E88" s="21">
        <f>INDEX(Data[],MATCH($A88,Data[Dist],0),MATCH(E$6,Data[#Headers],0))</f>
        <v>826519</v>
      </c>
      <c r="F88" s="21">
        <f>INDEX(Data[],MATCH($A88,Data[Dist],0),MATCH(F$6,Data[#Headers],0))</f>
        <v>826518</v>
      </c>
      <c r="G88" s="21">
        <f>INDEX(Data[],MATCH($A88,Data[Dist],0),MATCH(G$6,Data[#Headers],0))</f>
        <v>6628940</v>
      </c>
      <c r="H88" s="21">
        <f>INDEX(Data[],MATCH($A88,Data[Dist],0),MATCH(H$6,Data[#Headers],0))-G88</f>
        <v>1653037</v>
      </c>
      <c r="I88" s="24"/>
      <c r="J88" s="21">
        <f>INDEX(Notes!$I$2:$N$11,MATCH(Notes!$B$2,Notes!$I$2:$I$11,0),4)*$C88</f>
        <v>3322864</v>
      </c>
      <c r="K88" s="21">
        <f>INDEX(Notes!$I$2:$N$11,MATCH(Notes!$B$2,Notes!$I$2:$I$11,0),5)*$D88</f>
        <v>1653038</v>
      </c>
      <c r="L88" s="21">
        <f>INDEX(Notes!$I$2:$N$11,MATCH(Notes!$B$2,Notes!$I$2:$I$11,0),6)*$E88</f>
        <v>1653038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826519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969449</v>
      </c>
      <c r="E89" s="21">
        <f>INDEX(Data[],MATCH($A89,Data[Dist],0),MATCH(E$6,Data[#Headers],0))</f>
        <v>969449</v>
      </c>
      <c r="F89" s="21">
        <f>INDEX(Data[],MATCH($A89,Data[Dist],0),MATCH(F$6,Data[#Headers],0))</f>
        <v>969450</v>
      </c>
      <c r="G89" s="21">
        <f>INDEX(Data[],MATCH($A89,Data[Dist],0),MATCH(G$6,Data[#Headers],0))</f>
        <v>7778248</v>
      </c>
      <c r="H89" s="21">
        <f>INDEX(Data[],MATCH($A89,Data[Dist],0),MATCH(H$6,Data[#Headers],0))-G89</f>
        <v>1938899</v>
      </c>
      <c r="I89" s="24"/>
      <c r="J89" s="21">
        <f>INDEX(Notes!$I$2:$N$11,MATCH(Notes!$B$2,Notes!$I$2:$I$11,0),4)*$C89</f>
        <v>3900452</v>
      </c>
      <c r="K89" s="21">
        <f>INDEX(Notes!$I$2:$N$11,MATCH(Notes!$B$2,Notes!$I$2:$I$11,0),5)*$D89</f>
        <v>1938898</v>
      </c>
      <c r="L89" s="21">
        <f>INDEX(Notes!$I$2:$N$11,MATCH(Notes!$B$2,Notes!$I$2:$I$11,0),6)*$E89</f>
        <v>1938898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969449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142808</v>
      </c>
      <c r="E90" s="21">
        <f>INDEX(Data[],MATCH($A90,Data[Dist],0),MATCH(E$6,Data[#Headers],0))</f>
        <v>142809</v>
      </c>
      <c r="F90" s="21">
        <f>INDEX(Data[],MATCH($A90,Data[Dist],0),MATCH(F$6,Data[#Headers],0))</f>
        <v>142807</v>
      </c>
      <c r="G90" s="21">
        <f>INDEX(Data[],MATCH($A90,Data[Dist],0),MATCH(G$6,Data[#Headers],0))</f>
        <v>1145214</v>
      </c>
      <c r="H90" s="21">
        <f>INDEX(Data[],MATCH($A90,Data[Dist],0),MATCH(H$6,Data[#Headers],0))-G90</f>
        <v>285616</v>
      </c>
      <c r="I90" s="24"/>
      <c r="J90" s="21">
        <f>INDEX(Notes!$I$2:$N$11,MATCH(Notes!$B$2,Notes!$I$2:$I$11,0),4)*$C90</f>
        <v>573980</v>
      </c>
      <c r="K90" s="21">
        <f>INDEX(Notes!$I$2:$N$11,MATCH(Notes!$B$2,Notes!$I$2:$I$11,0),5)*$D90</f>
        <v>285616</v>
      </c>
      <c r="L90" s="21">
        <f>INDEX(Notes!$I$2:$N$11,MATCH(Notes!$B$2,Notes!$I$2:$I$11,0),6)*$E90</f>
        <v>285618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142809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1731001</v>
      </c>
      <c r="E91" s="21">
        <f>INDEX(Data[],MATCH($A91,Data[Dist],0),MATCH(E$6,Data[#Headers],0))</f>
        <v>1710026</v>
      </c>
      <c r="F91" s="21">
        <f>INDEX(Data[],MATCH($A91,Data[Dist],0),MATCH(F$6,Data[#Headers],0))</f>
        <v>1710025</v>
      </c>
      <c r="G91" s="21">
        <f>INDEX(Data[],MATCH($A91,Data[Dist],0),MATCH(G$6,Data[#Headers],0))</f>
        <v>13835470</v>
      </c>
      <c r="H91" s="21">
        <f>INDEX(Data[],MATCH($A91,Data[Dist],0),MATCH(H$6,Data[#Headers],0))-G91</f>
        <v>3420051</v>
      </c>
      <c r="I91" s="24"/>
      <c r="J91" s="21">
        <f>INDEX(Notes!$I$2:$N$11,MATCH(Notes!$B$2,Notes!$I$2:$I$11,0),4)*$C91</f>
        <v>6953416</v>
      </c>
      <c r="K91" s="21">
        <f>INDEX(Notes!$I$2:$N$11,MATCH(Notes!$B$2,Notes!$I$2:$I$11,0),5)*$D91</f>
        <v>3462002</v>
      </c>
      <c r="L91" s="21">
        <f>INDEX(Notes!$I$2:$N$11,MATCH(Notes!$B$2,Notes!$I$2:$I$11,0),6)*$E91</f>
        <v>3420052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1710026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687711</v>
      </c>
      <c r="E92" s="21">
        <f>INDEX(Data[],MATCH($A92,Data[Dist],0),MATCH(E$6,Data[#Headers],0))</f>
        <v>687711</v>
      </c>
      <c r="F92" s="21">
        <f>INDEX(Data[],MATCH($A92,Data[Dist],0),MATCH(F$6,Data[#Headers],0))</f>
        <v>687709</v>
      </c>
      <c r="G92" s="21">
        <f>INDEX(Data[],MATCH($A92,Data[Dist],0),MATCH(G$6,Data[#Headers],0))</f>
        <v>5514668</v>
      </c>
      <c r="H92" s="21">
        <f>INDEX(Data[],MATCH($A92,Data[Dist],0),MATCH(H$6,Data[#Headers],0))-G92</f>
        <v>1375420</v>
      </c>
      <c r="I92" s="24"/>
      <c r="J92" s="21">
        <f>INDEX(Notes!$I$2:$N$11,MATCH(Notes!$B$2,Notes!$I$2:$I$11,0),4)*$C92</f>
        <v>2763824</v>
      </c>
      <c r="K92" s="21">
        <f>INDEX(Notes!$I$2:$N$11,MATCH(Notes!$B$2,Notes!$I$2:$I$11,0),5)*$D92</f>
        <v>1375422</v>
      </c>
      <c r="L92" s="21">
        <f>INDEX(Notes!$I$2:$N$11,MATCH(Notes!$B$2,Notes!$I$2:$I$11,0),6)*$E92</f>
        <v>1375422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687711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27212693</v>
      </c>
      <c r="E93" s="21">
        <f>INDEX(Data[],MATCH($A93,Data[Dist],0),MATCH(E$6,Data[#Headers],0))</f>
        <v>27212694</v>
      </c>
      <c r="F93" s="21">
        <f>INDEX(Data[],MATCH($A93,Data[Dist],0),MATCH(F$6,Data[#Headers],0))</f>
        <v>27212692</v>
      </c>
      <c r="G93" s="21">
        <f>INDEX(Data[],MATCH($A93,Data[Dist],0),MATCH(G$6,Data[#Headers],0))</f>
        <v>218164102</v>
      </c>
      <c r="H93" s="21">
        <f>INDEX(Data[],MATCH($A93,Data[Dist],0),MATCH(H$6,Data[#Headers],0))-G93</f>
        <v>54425386</v>
      </c>
      <c r="I93" s="24"/>
      <c r="J93" s="21">
        <f>INDEX(Notes!$I$2:$N$11,MATCH(Notes!$B$2,Notes!$I$2:$I$11,0),4)*$C93</f>
        <v>109313328</v>
      </c>
      <c r="K93" s="21">
        <f>INDEX(Notes!$I$2:$N$11,MATCH(Notes!$B$2,Notes!$I$2:$I$11,0),5)*$D93</f>
        <v>54425386</v>
      </c>
      <c r="L93" s="21">
        <f>INDEX(Notes!$I$2:$N$11,MATCH(Notes!$B$2,Notes!$I$2:$I$11,0),6)*$E93</f>
        <v>54425388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27212694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85784</v>
      </c>
      <c r="E94" s="21">
        <f>INDEX(Data[],MATCH($A94,Data[Dist],0),MATCH(E$6,Data[#Headers],0))</f>
        <v>85785</v>
      </c>
      <c r="F94" s="21">
        <f>INDEX(Data[],MATCH($A94,Data[Dist],0),MATCH(F$6,Data[#Headers],0))</f>
        <v>85783</v>
      </c>
      <c r="G94" s="21">
        <f>INDEX(Data[],MATCH($A94,Data[Dist],0),MATCH(G$6,Data[#Headers],0))</f>
        <v>687582</v>
      </c>
      <c r="H94" s="21">
        <f>INDEX(Data[],MATCH($A94,Data[Dist],0),MATCH(H$6,Data[#Headers],0))-G94</f>
        <v>171568</v>
      </c>
      <c r="I94" s="24"/>
      <c r="J94" s="21">
        <f>INDEX(Notes!$I$2:$N$11,MATCH(Notes!$B$2,Notes!$I$2:$I$11,0),4)*$C94</f>
        <v>344444</v>
      </c>
      <c r="K94" s="21">
        <f>INDEX(Notes!$I$2:$N$11,MATCH(Notes!$B$2,Notes!$I$2:$I$11,0),5)*$D94</f>
        <v>171568</v>
      </c>
      <c r="L94" s="21">
        <f>INDEX(Notes!$I$2:$N$11,MATCH(Notes!$B$2,Notes!$I$2:$I$11,0),6)*$E94</f>
        <v>171570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85785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672241</v>
      </c>
      <c r="E95" s="21">
        <f>INDEX(Data[],MATCH($A95,Data[Dist],0),MATCH(E$6,Data[#Headers],0))</f>
        <v>672241</v>
      </c>
      <c r="F95" s="21">
        <f>INDEX(Data[],MATCH($A95,Data[Dist],0),MATCH(F$6,Data[#Headers],0))</f>
        <v>672241</v>
      </c>
      <c r="G95" s="21">
        <f>INDEX(Data[],MATCH($A95,Data[Dist],0),MATCH(G$6,Data[#Headers],0))</f>
        <v>5391032</v>
      </c>
      <c r="H95" s="21">
        <f>INDEX(Data[],MATCH($A95,Data[Dist],0),MATCH(H$6,Data[#Headers],0))-G95</f>
        <v>1344482</v>
      </c>
      <c r="I95" s="24"/>
      <c r="J95" s="21">
        <f>INDEX(Notes!$I$2:$N$11,MATCH(Notes!$B$2,Notes!$I$2:$I$11,0),4)*$C95</f>
        <v>2702068</v>
      </c>
      <c r="K95" s="21">
        <f>INDEX(Notes!$I$2:$N$11,MATCH(Notes!$B$2,Notes!$I$2:$I$11,0),5)*$D95</f>
        <v>1344482</v>
      </c>
      <c r="L95" s="21">
        <f>INDEX(Notes!$I$2:$N$11,MATCH(Notes!$B$2,Notes!$I$2:$I$11,0),6)*$E95</f>
        <v>1344482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672241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7898002</v>
      </c>
      <c r="E96" s="21">
        <f>INDEX(Data[],MATCH($A96,Data[Dist],0),MATCH(E$6,Data[#Headers],0))</f>
        <v>7898003</v>
      </c>
      <c r="F96" s="21">
        <f>INDEX(Data[],MATCH($A96,Data[Dist],0),MATCH(F$6,Data[#Headers],0))</f>
        <v>7898001</v>
      </c>
      <c r="G96" s="21">
        <f>INDEX(Data[],MATCH($A96,Data[Dist],0),MATCH(G$6,Data[#Headers],0))</f>
        <v>63334134</v>
      </c>
      <c r="H96" s="21">
        <f>INDEX(Data[],MATCH($A96,Data[Dist],0),MATCH(H$6,Data[#Headers],0))-G96</f>
        <v>15796004</v>
      </c>
      <c r="I96" s="24"/>
      <c r="J96" s="21">
        <f>INDEX(Notes!$I$2:$N$11,MATCH(Notes!$B$2,Notes!$I$2:$I$11,0),4)*$C96</f>
        <v>31742124</v>
      </c>
      <c r="K96" s="21">
        <f>INDEX(Notes!$I$2:$N$11,MATCH(Notes!$B$2,Notes!$I$2:$I$11,0),5)*$D96</f>
        <v>15796004</v>
      </c>
      <c r="L96" s="21">
        <f>INDEX(Notes!$I$2:$N$11,MATCH(Notes!$B$2,Notes!$I$2:$I$11,0),6)*$E96</f>
        <v>15796006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7898003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272963</v>
      </c>
      <c r="E97" s="21">
        <f>INDEX(Data[],MATCH($A97,Data[Dist],0),MATCH(E$6,Data[#Headers],0))</f>
        <v>272964</v>
      </c>
      <c r="F97" s="21">
        <f>INDEX(Data[],MATCH($A97,Data[Dist],0),MATCH(F$6,Data[#Headers],0))</f>
        <v>272962</v>
      </c>
      <c r="G97" s="21">
        <f>INDEX(Data[],MATCH($A97,Data[Dist],0),MATCH(G$6,Data[#Headers],0))</f>
        <v>2189102</v>
      </c>
      <c r="H97" s="21">
        <f>INDEX(Data[],MATCH($A97,Data[Dist],0),MATCH(H$6,Data[#Headers],0))-G97</f>
        <v>545926</v>
      </c>
      <c r="I97" s="24"/>
      <c r="J97" s="21">
        <f>INDEX(Notes!$I$2:$N$11,MATCH(Notes!$B$2,Notes!$I$2:$I$11,0),4)*$C97</f>
        <v>1097248</v>
      </c>
      <c r="K97" s="21">
        <f>INDEX(Notes!$I$2:$N$11,MATCH(Notes!$B$2,Notes!$I$2:$I$11,0),5)*$D97</f>
        <v>545926</v>
      </c>
      <c r="L97" s="21">
        <f>INDEX(Notes!$I$2:$N$11,MATCH(Notes!$B$2,Notes!$I$2:$I$11,0),6)*$E97</f>
        <v>545928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272964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227806</v>
      </c>
      <c r="F98" s="21">
        <f>INDEX(Data[],MATCH($A98,Data[Dist],0),MATCH(F$6,Data[#Headers],0))</f>
        <v>227807</v>
      </c>
      <c r="G98" s="21">
        <f>INDEX(Data[],MATCH($A98,Data[Dist],0),MATCH(G$6,Data[#Headers],0))</f>
        <v>1828242</v>
      </c>
      <c r="H98" s="21">
        <f>INDEX(Data[],MATCH($A98,Data[Dist],0),MATCH(H$6,Data[#Headers],0))-G98</f>
        <v>455613</v>
      </c>
      <c r="I98" s="24"/>
      <c r="J98" s="21">
        <f>INDEX(Notes!$I$2:$N$11,MATCH(Notes!$B$2,Notes!$I$2:$I$11,0),4)*$C98</f>
        <v>917016</v>
      </c>
      <c r="K98" s="21">
        <f>INDEX(Notes!$I$2:$N$11,MATCH(Notes!$B$2,Notes!$I$2:$I$11,0),5)*$D98</f>
        <v>455614</v>
      </c>
      <c r="L98" s="21">
        <f>INDEX(Notes!$I$2:$N$11,MATCH(Notes!$B$2,Notes!$I$2:$I$11,0),6)*$E98</f>
        <v>455612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227806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328058</v>
      </c>
      <c r="E99" s="21">
        <f>INDEX(Data[],MATCH($A99,Data[Dist],0),MATCH(E$6,Data[#Headers],0))</f>
        <v>328058</v>
      </c>
      <c r="F99" s="21">
        <f>INDEX(Data[],MATCH($A99,Data[Dist],0),MATCH(F$6,Data[#Headers],0))</f>
        <v>328058</v>
      </c>
      <c r="G99" s="21">
        <f>INDEX(Data[],MATCH($A99,Data[Dist],0),MATCH(G$6,Data[#Headers],0))</f>
        <v>2631824</v>
      </c>
      <c r="H99" s="21">
        <f>INDEX(Data[],MATCH($A99,Data[Dist],0),MATCH(H$6,Data[#Headers],0))-G99</f>
        <v>656116</v>
      </c>
      <c r="I99" s="24"/>
      <c r="J99" s="21">
        <f>INDEX(Notes!$I$2:$N$11,MATCH(Notes!$B$2,Notes!$I$2:$I$11,0),4)*$C99</f>
        <v>1319592</v>
      </c>
      <c r="K99" s="21">
        <f>INDEX(Notes!$I$2:$N$11,MATCH(Notes!$B$2,Notes!$I$2:$I$11,0),5)*$D99</f>
        <v>656116</v>
      </c>
      <c r="L99" s="21">
        <f>INDEX(Notes!$I$2:$N$11,MATCH(Notes!$B$2,Notes!$I$2:$I$11,0),6)*$E99</f>
        <v>656116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328058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668116</v>
      </c>
      <c r="E100" s="21">
        <f>INDEX(Data[],MATCH($A100,Data[Dist],0),MATCH(E$6,Data[#Headers],0))</f>
        <v>668115</v>
      </c>
      <c r="F100" s="21">
        <f>INDEX(Data[],MATCH($A100,Data[Dist],0),MATCH(F$6,Data[#Headers],0))</f>
        <v>668116</v>
      </c>
      <c r="G100" s="21">
        <f>INDEX(Data[],MATCH($A100,Data[Dist],0),MATCH(G$6,Data[#Headers],0))</f>
        <v>5359114</v>
      </c>
      <c r="H100" s="21">
        <f>INDEX(Data[],MATCH($A100,Data[Dist],0),MATCH(H$6,Data[#Headers],0))-G100</f>
        <v>1336231</v>
      </c>
      <c r="I100" s="24"/>
      <c r="J100" s="21">
        <f>INDEX(Notes!$I$2:$N$11,MATCH(Notes!$B$2,Notes!$I$2:$I$11,0),4)*$C100</f>
        <v>2686652</v>
      </c>
      <c r="K100" s="21">
        <f>INDEX(Notes!$I$2:$N$11,MATCH(Notes!$B$2,Notes!$I$2:$I$11,0),5)*$D100</f>
        <v>1336232</v>
      </c>
      <c r="L100" s="21">
        <f>INDEX(Notes!$I$2:$N$11,MATCH(Notes!$B$2,Notes!$I$2:$I$11,0),6)*$E100</f>
        <v>1336230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668115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798118</v>
      </c>
      <c r="E101" s="21">
        <f>INDEX(Data[],MATCH($A101,Data[Dist],0),MATCH(E$6,Data[#Headers],0))</f>
        <v>798118</v>
      </c>
      <c r="F101" s="21">
        <f>INDEX(Data[],MATCH($A101,Data[Dist],0),MATCH(F$6,Data[#Headers],0))</f>
        <v>798118</v>
      </c>
      <c r="G101" s="21">
        <f>INDEX(Data[],MATCH($A101,Data[Dist],0),MATCH(G$6,Data[#Headers],0))</f>
        <v>6399656</v>
      </c>
      <c r="H101" s="21">
        <f>INDEX(Data[],MATCH($A101,Data[Dist],0),MATCH(H$6,Data[#Headers],0))-G101</f>
        <v>1596236</v>
      </c>
      <c r="I101" s="24"/>
      <c r="J101" s="21">
        <f>INDEX(Notes!$I$2:$N$11,MATCH(Notes!$B$2,Notes!$I$2:$I$11,0),4)*$C101</f>
        <v>3207184</v>
      </c>
      <c r="K101" s="21">
        <f>INDEX(Notes!$I$2:$N$11,MATCH(Notes!$B$2,Notes!$I$2:$I$11,0),5)*$D101</f>
        <v>1596236</v>
      </c>
      <c r="L101" s="21">
        <f>INDEX(Notes!$I$2:$N$11,MATCH(Notes!$B$2,Notes!$I$2:$I$11,0),6)*$E101</f>
        <v>1596236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798118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440607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440606</v>
      </c>
      <c r="G102" s="21">
        <f>INDEX(Data[],MATCH($A102,Data[Dist],0),MATCH(G$6,Data[#Headers],0))</f>
        <v>3533512</v>
      </c>
      <c r="H102" s="21">
        <f>INDEX(Data[],MATCH($A102,Data[Dist],0),MATCH(H$6,Data[#Headers],0))-G102</f>
        <v>881213</v>
      </c>
      <c r="I102" s="24"/>
      <c r="J102" s="21">
        <f>INDEX(Notes!$I$2:$N$11,MATCH(Notes!$B$2,Notes!$I$2:$I$11,0),4)*$C102</f>
        <v>1771084</v>
      </c>
      <c r="K102" s="21">
        <f>INDEX(Notes!$I$2:$N$11,MATCH(Notes!$B$2,Notes!$I$2:$I$11,0),5)*$D102</f>
        <v>881214</v>
      </c>
      <c r="L102" s="21">
        <f>INDEX(Notes!$I$2:$N$11,MATCH(Notes!$B$2,Notes!$I$2:$I$11,0),6)*$E102</f>
        <v>881214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440607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405556</v>
      </c>
      <c r="F103" s="21">
        <f>INDEX(Data[],MATCH($A103,Data[Dist],0),MATCH(F$6,Data[#Headers],0))</f>
        <v>405554</v>
      </c>
      <c r="G103" s="21">
        <f>INDEX(Data[],MATCH($A103,Data[Dist],0),MATCH(G$6,Data[#Headers],0))</f>
        <v>3252476</v>
      </c>
      <c r="H103" s="21">
        <f>INDEX(Data[],MATCH($A103,Data[Dist],0),MATCH(H$6,Data[#Headers],0))-G103</f>
        <v>811110</v>
      </c>
      <c r="I103" s="24"/>
      <c r="J103" s="21">
        <f>INDEX(Notes!$I$2:$N$11,MATCH(Notes!$B$2,Notes!$I$2:$I$11,0),4)*$C103</f>
        <v>1630252</v>
      </c>
      <c r="K103" s="21">
        <f>INDEX(Notes!$I$2:$N$11,MATCH(Notes!$B$2,Notes!$I$2:$I$11,0),5)*$D103</f>
        <v>811112</v>
      </c>
      <c r="L103" s="21">
        <f>INDEX(Notes!$I$2:$N$11,MATCH(Notes!$B$2,Notes!$I$2:$I$11,0),6)*$E103</f>
        <v>811112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405556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420651</v>
      </c>
      <c r="E104" s="21">
        <f>INDEX(Data[],MATCH($A104,Data[Dist],0),MATCH(E$6,Data[#Headers],0))</f>
        <v>402376</v>
      </c>
      <c r="F104" s="21">
        <f>INDEX(Data[],MATCH($A104,Data[Dist],0),MATCH(F$6,Data[#Headers],0))</f>
        <v>402374</v>
      </c>
      <c r="G104" s="21">
        <f>INDEX(Data[],MATCH($A104,Data[Dist],0),MATCH(G$6,Data[#Headers],0))</f>
        <v>3336986</v>
      </c>
      <c r="H104" s="21">
        <f>INDEX(Data[],MATCH($A104,Data[Dist],0),MATCH(H$6,Data[#Headers],0))-G104</f>
        <v>804750</v>
      </c>
      <c r="I104" s="24"/>
      <c r="J104" s="21">
        <f>INDEX(Notes!$I$2:$N$11,MATCH(Notes!$B$2,Notes!$I$2:$I$11,0),4)*$C104</f>
        <v>1690932</v>
      </c>
      <c r="K104" s="21">
        <f>INDEX(Notes!$I$2:$N$11,MATCH(Notes!$B$2,Notes!$I$2:$I$11,0),5)*$D104</f>
        <v>841302</v>
      </c>
      <c r="L104" s="21">
        <f>INDEX(Notes!$I$2:$N$11,MATCH(Notes!$B$2,Notes!$I$2:$I$11,0),6)*$E104</f>
        <v>804752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402376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350299</v>
      </c>
      <c r="E105" s="21">
        <f>INDEX(Data[],MATCH($A105,Data[Dist],0),MATCH(E$6,Data[#Headers],0))</f>
        <v>350299</v>
      </c>
      <c r="F105" s="21">
        <f>INDEX(Data[],MATCH($A105,Data[Dist],0),MATCH(F$6,Data[#Headers],0))</f>
        <v>350300</v>
      </c>
      <c r="G105" s="21">
        <f>INDEX(Data[],MATCH($A105,Data[Dist],0),MATCH(G$6,Data[#Headers],0))</f>
        <v>2808932</v>
      </c>
      <c r="H105" s="21">
        <f>INDEX(Data[],MATCH($A105,Data[Dist],0),MATCH(H$6,Data[#Headers],0))-G105</f>
        <v>700599</v>
      </c>
      <c r="I105" s="24"/>
      <c r="J105" s="21">
        <f>INDEX(Notes!$I$2:$N$11,MATCH(Notes!$B$2,Notes!$I$2:$I$11,0),4)*$C105</f>
        <v>1407736</v>
      </c>
      <c r="K105" s="21">
        <f>INDEX(Notes!$I$2:$N$11,MATCH(Notes!$B$2,Notes!$I$2:$I$11,0),5)*$D105</f>
        <v>700598</v>
      </c>
      <c r="L105" s="21">
        <f>INDEX(Notes!$I$2:$N$11,MATCH(Notes!$B$2,Notes!$I$2:$I$11,0),6)*$E105</f>
        <v>700598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350299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186006</v>
      </c>
      <c r="F106" s="21">
        <f>INDEX(Data[],MATCH($A106,Data[Dist],0),MATCH(F$6,Data[#Headers],0))</f>
        <v>186007</v>
      </c>
      <c r="G106" s="21">
        <f>INDEX(Data[],MATCH($A106,Data[Dist],0),MATCH(G$6,Data[#Headers],0))</f>
        <v>1492578</v>
      </c>
      <c r="H106" s="21">
        <f>INDEX(Data[],MATCH($A106,Data[Dist],0),MATCH(H$6,Data[#Headers],0))-G106</f>
        <v>372013</v>
      </c>
      <c r="I106" s="24"/>
      <c r="J106" s="21">
        <f>INDEX(Notes!$I$2:$N$11,MATCH(Notes!$B$2,Notes!$I$2:$I$11,0),4)*$C106</f>
        <v>748552</v>
      </c>
      <c r="K106" s="21">
        <f>INDEX(Notes!$I$2:$N$11,MATCH(Notes!$B$2,Notes!$I$2:$I$11,0),5)*$D106</f>
        <v>372014</v>
      </c>
      <c r="L106" s="21">
        <f>INDEX(Notes!$I$2:$N$11,MATCH(Notes!$B$2,Notes!$I$2:$I$11,0),6)*$E106</f>
        <v>372012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186006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248504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1993610</v>
      </c>
      <c r="H107" s="21">
        <f>INDEX(Data[],MATCH($A107,Data[Dist],0),MATCH(H$6,Data[#Headers],0))-G107</f>
        <v>497008</v>
      </c>
      <c r="I107" s="24"/>
      <c r="J107" s="21">
        <f>INDEX(Notes!$I$2:$N$11,MATCH(Notes!$B$2,Notes!$I$2:$I$11,0),4)*$C107</f>
        <v>999592</v>
      </c>
      <c r="K107" s="21">
        <f>INDEX(Notes!$I$2:$N$11,MATCH(Notes!$B$2,Notes!$I$2:$I$11,0),5)*$D107</f>
        <v>497008</v>
      </c>
      <c r="L107" s="21">
        <f>INDEX(Notes!$I$2:$N$11,MATCH(Notes!$B$2,Notes!$I$2:$I$11,0),6)*$E107</f>
        <v>497010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248505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290475</v>
      </c>
      <c r="G108" s="21">
        <f>INDEX(Data[],MATCH($A108,Data[Dist],0),MATCH(G$6,Data[#Headers],0))</f>
        <v>2329704</v>
      </c>
      <c r="H108" s="21">
        <f>INDEX(Data[],MATCH($A108,Data[Dist],0),MATCH(H$6,Data[#Headers],0))-G108</f>
        <v>580952</v>
      </c>
      <c r="I108" s="24"/>
      <c r="J108" s="21">
        <f>INDEX(Notes!$I$2:$N$11,MATCH(Notes!$B$2,Notes!$I$2:$I$11,0),4)*$C108</f>
        <v>1167796</v>
      </c>
      <c r="K108" s="21">
        <f>INDEX(Notes!$I$2:$N$11,MATCH(Notes!$B$2,Notes!$I$2:$I$11,0),5)*$D108</f>
        <v>580954</v>
      </c>
      <c r="L108" s="21">
        <f>INDEX(Notes!$I$2:$N$11,MATCH(Notes!$B$2,Notes!$I$2:$I$11,0),6)*$E108</f>
        <v>580954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290477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424216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424215</v>
      </c>
      <c r="G109" s="21">
        <f>INDEX(Data[],MATCH($A109,Data[Dist],0),MATCH(G$6,Data[#Headers],0))</f>
        <v>3401848</v>
      </c>
      <c r="H109" s="21">
        <f>INDEX(Data[],MATCH($A109,Data[Dist],0),MATCH(H$6,Data[#Headers],0))-G109</f>
        <v>848431</v>
      </c>
      <c r="I109" s="24"/>
      <c r="J109" s="21">
        <f>INDEX(Notes!$I$2:$N$11,MATCH(Notes!$B$2,Notes!$I$2:$I$11,0),4)*$C109</f>
        <v>1704984</v>
      </c>
      <c r="K109" s="21">
        <f>INDEX(Notes!$I$2:$N$11,MATCH(Notes!$B$2,Notes!$I$2:$I$11,0),5)*$D109</f>
        <v>848432</v>
      </c>
      <c r="L109" s="21">
        <f>INDEX(Notes!$I$2:$N$11,MATCH(Notes!$B$2,Notes!$I$2:$I$11,0),6)*$E109</f>
        <v>848432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424216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404983</v>
      </c>
      <c r="E110" s="21">
        <f>INDEX(Data[],MATCH($A110,Data[Dist],0),MATCH(E$6,Data[#Headers],0))</f>
        <v>404983</v>
      </c>
      <c r="F110" s="21">
        <f>INDEX(Data[],MATCH($A110,Data[Dist],0),MATCH(F$6,Data[#Headers],0))</f>
        <v>404982</v>
      </c>
      <c r="G110" s="21">
        <f>INDEX(Data[],MATCH($A110,Data[Dist],0),MATCH(G$6,Data[#Headers],0))</f>
        <v>3249512</v>
      </c>
      <c r="H110" s="21">
        <f>INDEX(Data[],MATCH($A110,Data[Dist],0),MATCH(H$6,Data[#Headers],0))-G110</f>
        <v>809965</v>
      </c>
      <c r="I110" s="24"/>
      <c r="J110" s="21">
        <f>INDEX(Notes!$I$2:$N$11,MATCH(Notes!$B$2,Notes!$I$2:$I$11,0),4)*$C110</f>
        <v>1629580</v>
      </c>
      <c r="K110" s="21">
        <f>INDEX(Notes!$I$2:$N$11,MATCH(Notes!$B$2,Notes!$I$2:$I$11,0),5)*$D110</f>
        <v>809966</v>
      </c>
      <c r="L110" s="21">
        <f>INDEX(Notes!$I$2:$N$11,MATCH(Notes!$B$2,Notes!$I$2:$I$11,0),6)*$E110</f>
        <v>809966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404983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312168</v>
      </c>
      <c r="E111" s="21">
        <f>INDEX(Data[],MATCH($A111,Data[Dist],0),MATCH(E$6,Data[#Headers],0))</f>
        <v>312168</v>
      </c>
      <c r="F111" s="21">
        <f>INDEX(Data[],MATCH($A111,Data[Dist],0),MATCH(F$6,Data[#Headers],0))</f>
        <v>312169</v>
      </c>
      <c r="G111" s="21">
        <f>INDEX(Data[],MATCH($A111,Data[Dist],0),MATCH(G$6,Data[#Headers],0))</f>
        <v>2504096</v>
      </c>
      <c r="H111" s="21">
        <f>INDEX(Data[],MATCH($A111,Data[Dist],0),MATCH(H$6,Data[#Headers],0))-G111</f>
        <v>624337</v>
      </c>
      <c r="I111" s="24"/>
      <c r="J111" s="21">
        <f>INDEX(Notes!$I$2:$N$11,MATCH(Notes!$B$2,Notes!$I$2:$I$11,0),4)*$C111</f>
        <v>1255424</v>
      </c>
      <c r="K111" s="21">
        <f>INDEX(Notes!$I$2:$N$11,MATCH(Notes!$B$2,Notes!$I$2:$I$11,0),5)*$D111</f>
        <v>624336</v>
      </c>
      <c r="L111" s="21">
        <f>INDEX(Notes!$I$2:$N$11,MATCH(Notes!$B$2,Notes!$I$2:$I$11,0),6)*$E111</f>
        <v>624336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312168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135796</v>
      </c>
      <c r="G112" s="21">
        <f>INDEX(Data[],MATCH($A112,Data[Dist],0),MATCH(G$6,Data[#Headers],0))</f>
        <v>1089028</v>
      </c>
      <c r="H112" s="21">
        <f>INDEX(Data[],MATCH($A112,Data[Dist],0),MATCH(H$6,Data[#Headers],0))-G112</f>
        <v>271594</v>
      </c>
      <c r="I112" s="24"/>
      <c r="J112" s="21">
        <f>INDEX(Notes!$I$2:$N$11,MATCH(Notes!$B$2,Notes!$I$2:$I$11,0),4)*$C112</f>
        <v>545836</v>
      </c>
      <c r="K112" s="21">
        <f>INDEX(Notes!$I$2:$N$11,MATCH(Notes!$B$2,Notes!$I$2:$I$11,0),5)*$D112</f>
        <v>271596</v>
      </c>
      <c r="L112" s="21">
        <f>INDEX(Notes!$I$2:$N$11,MATCH(Notes!$B$2,Notes!$I$2:$I$11,0),6)*$E112</f>
        <v>271596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135798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921432</v>
      </c>
      <c r="E113" s="21">
        <f>INDEX(Data[],MATCH($A113,Data[Dist],0),MATCH(E$6,Data[#Headers],0))</f>
        <v>921431</v>
      </c>
      <c r="F113" s="21">
        <f>INDEX(Data[],MATCH($A113,Data[Dist],0),MATCH(F$6,Data[#Headers],0))</f>
        <v>921432</v>
      </c>
      <c r="G113" s="21">
        <f>INDEX(Data[],MATCH($A113,Data[Dist],0),MATCH(G$6,Data[#Headers],0))</f>
        <v>7388994</v>
      </c>
      <c r="H113" s="21">
        <f>INDEX(Data[],MATCH($A113,Data[Dist],0),MATCH(H$6,Data[#Headers],0))-G113</f>
        <v>1842863</v>
      </c>
      <c r="I113" s="24"/>
      <c r="J113" s="21">
        <f>INDEX(Notes!$I$2:$N$11,MATCH(Notes!$B$2,Notes!$I$2:$I$11,0),4)*$C113</f>
        <v>3703268</v>
      </c>
      <c r="K113" s="21">
        <f>INDEX(Notes!$I$2:$N$11,MATCH(Notes!$B$2,Notes!$I$2:$I$11,0),5)*$D113</f>
        <v>1842864</v>
      </c>
      <c r="L113" s="21">
        <f>INDEX(Notes!$I$2:$N$11,MATCH(Notes!$B$2,Notes!$I$2:$I$11,0),6)*$E113</f>
        <v>1842862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921431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278434</v>
      </c>
      <c r="G114" s="21">
        <f>INDEX(Data[],MATCH($A114,Data[Dist],0),MATCH(G$6,Data[#Headers],0))</f>
        <v>2233748</v>
      </c>
      <c r="H114" s="21">
        <f>INDEX(Data[],MATCH($A114,Data[Dist],0),MATCH(H$6,Data[#Headers],0))-G114</f>
        <v>556870</v>
      </c>
      <c r="I114" s="24"/>
      <c r="J114" s="21">
        <f>INDEX(Notes!$I$2:$N$11,MATCH(Notes!$B$2,Notes!$I$2:$I$11,0),4)*$C114</f>
        <v>1120004</v>
      </c>
      <c r="K114" s="21">
        <f>INDEX(Notes!$I$2:$N$11,MATCH(Notes!$B$2,Notes!$I$2:$I$11,0),5)*$D114</f>
        <v>556872</v>
      </c>
      <c r="L114" s="21">
        <f>INDEX(Notes!$I$2:$N$11,MATCH(Notes!$B$2,Notes!$I$2:$I$11,0),6)*$E114</f>
        <v>556872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278436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1011980</v>
      </c>
      <c r="E115" s="21">
        <f>INDEX(Data[],MATCH($A115,Data[Dist],0),MATCH(E$6,Data[#Headers],0))</f>
        <v>1011980</v>
      </c>
      <c r="F115" s="21">
        <f>INDEX(Data[],MATCH($A115,Data[Dist],0),MATCH(F$6,Data[#Headers],0))</f>
        <v>1011981</v>
      </c>
      <c r="G115" s="21">
        <f>INDEX(Data[],MATCH($A115,Data[Dist],0),MATCH(G$6,Data[#Headers],0))</f>
        <v>8118752</v>
      </c>
      <c r="H115" s="21">
        <f>INDEX(Data[],MATCH($A115,Data[Dist],0),MATCH(H$6,Data[#Headers],0))-G115</f>
        <v>2023961</v>
      </c>
      <c r="I115" s="24"/>
      <c r="J115" s="21">
        <f>INDEX(Notes!$I$2:$N$11,MATCH(Notes!$B$2,Notes!$I$2:$I$11,0),4)*$C115</f>
        <v>4070832</v>
      </c>
      <c r="K115" s="21">
        <f>INDEX(Notes!$I$2:$N$11,MATCH(Notes!$B$2,Notes!$I$2:$I$11,0),5)*$D115</f>
        <v>2023960</v>
      </c>
      <c r="L115" s="21">
        <f>INDEX(Notes!$I$2:$N$11,MATCH(Notes!$B$2,Notes!$I$2:$I$11,0),6)*$E115</f>
        <v>2023960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1011980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780354</v>
      </c>
      <c r="E116" s="21">
        <f>INDEX(Data[],MATCH($A116,Data[Dist],0),MATCH(E$6,Data[#Headers],0))</f>
        <v>780354</v>
      </c>
      <c r="F116" s="21">
        <f>INDEX(Data[],MATCH($A116,Data[Dist],0),MATCH(F$6,Data[#Headers],0))</f>
        <v>780355</v>
      </c>
      <c r="G116" s="21">
        <f>INDEX(Data[],MATCH($A116,Data[Dist],0),MATCH(G$6,Data[#Headers],0))</f>
        <v>6258688</v>
      </c>
      <c r="H116" s="21">
        <f>INDEX(Data[],MATCH($A116,Data[Dist],0),MATCH(H$6,Data[#Headers],0))-G116</f>
        <v>1560709</v>
      </c>
      <c r="I116" s="24"/>
      <c r="J116" s="21">
        <f>INDEX(Notes!$I$2:$N$11,MATCH(Notes!$B$2,Notes!$I$2:$I$11,0),4)*$C116</f>
        <v>3137272</v>
      </c>
      <c r="K116" s="21">
        <f>INDEX(Notes!$I$2:$N$11,MATCH(Notes!$B$2,Notes!$I$2:$I$11,0),5)*$D116</f>
        <v>1560708</v>
      </c>
      <c r="L116" s="21">
        <f>INDEX(Notes!$I$2:$N$11,MATCH(Notes!$B$2,Notes!$I$2:$I$11,0),6)*$E116</f>
        <v>1560708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780354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2926638</v>
      </c>
      <c r="E117" s="21">
        <f>INDEX(Data[],MATCH($A117,Data[Dist],0),MATCH(E$6,Data[#Headers],0))</f>
        <v>2926638</v>
      </c>
      <c r="F117" s="21">
        <f>INDEX(Data[],MATCH($A117,Data[Dist],0),MATCH(F$6,Data[#Headers],0))</f>
        <v>2926636</v>
      </c>
      <c r="G117" s="21">
        <f>INDEX(Data[],MATCH($A117,Data[Dist],0),MATCH(G$6,Data[#Headers],0))</f>
        <v>23465992</v>
      </c>
      <c r="H117" s="21">
        <f>INDEX(Data[],MATCH($A117,Data[Dist],0),MATCH(H$6,Data[#Headers],0))-G117</f>
        <v>5853274</v>
      </c>
      <c r="I117" s="24"/>
      <c r="J117" s="21">
        <f>INDEX(Notes!$I$2:$N$11,MATCH(Notes!$B$2,Notes!$I$2:$I$11,0),4)*$C117</f>
        <v>11759440</v>
      </c>
      <c r="K117" s="21">
        <f>INDEX(Notes!$I$2:$N$11,MATCH(Notes!$B$2,Notes!$I$2:$I$11,0),5)*$D117</f>
        <v>5853276</v>
      </c>
      <c r="L117" s="21">
        <f>INDEX(Notes!$I$2:$N$11,MATCH(Notes!$B$2,Notes!$I$2:$I$11,0),6)*$E117</f>
        <v>5853276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2926638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1564218</v>
      </c>
      <c r="E118" s="21">
        <f>INDEX(Data[],MATCH($A118,Data[Dist],0),MATCH(E$6,Data[#Headers],0))</f>
        <v>1564219</v>
      </c>
      <c r="F118" s="21">
        <f>INDEX(Data[],MATCH($A118,Data[Dist],0),MATCH(F$6,Data[#Headers],0))</f>
        <v>1564217</v>
      </c>
      <c r="G118" s="21">
        <f>INDEX(Data[],MATCH($A118,Data[Dist],0),MATCH(G$6,Data[#Headers],0))</f>
        <v>12544754</v>
      </c>
      <c r="H118" s="21">
        <f>INDEX(Data[],MATCH($A118,Data[Dist],0),MATCH(H$6,Data[#Headers],0))-G118</f>
        <v>3128436</v>
      </c>
      <c r="I118" s="24"/>
      <c r="J118" s="21">
        <f>INDEX(Notes!$I$2:$N$11,MATCH(Notes!$B$2,Notes!$I$2:$I$11,0),4)*$C118</f>
        <v>6287880</v>
      </c>
      <c r="K118" s="21">
        <f>INDEX(Notes!$I$2:$N$11,MATCH(Notes!$B$2,Notes!$I$2:$I$11,0),5)*$D118</f>
        <v>3128436</v>
      </c>
      <c r="L118" s="21">
        <f>INDEX(Notes!$I$2:$N$11,MATCH(Notes!$B$2,Notes!$I$2:$I$11,0),6)*$E118</f>
        <v>3128438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1564219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330211</v>
      </c>
      <c r="E119" s="21">
        <f>INDEX(Data[],MATCH($A119,Data[Dist],0),MATCH(E$6,Data[#Headers],0))</f>
        <v>330211</v>
      </c>
      <c r="F119" s="21">
        <f>INDEX(Data[],MATCH($A119,Data[Dist],0),MATCH(F$6,Data[#Headers],0))</f>
        <v>330212</v>
      </c>
      <c r="G119" s="21">
        <f>INDEX(Data[],MATCH($A119,Data[Dist],0),MATCH(G$6,Data[#Headers],0))</f>
        <v>2648372</v>
      </c>
      <c r="H119" s="21">
        <f>INDEX(Data[],MATCH($A119,Data[Dist],0),MATCH(H$6,Data[#Headers],0))-G119</f>
        <v>660423</v>
      </c>
      <c r="I119" s="24"/>
      <c r="J119" s="21">
        <f>INDEX(Notes!$I$2:$N$11,MATCH(Notes!$B$2,Notes!$I$2:$I$11,0),4)*$C119</f>
        <v>1327528</v>
      </c>
      <c r="K119" s="21">
        <f>INDEX(Notes!$I$2:$N$11,MATCH(Notes!$B$2,Notes!$I$2:$I$11,0),5)*$D119</f>
        <v>660422</v>
      </c>
      <c r="L119" s="21">
        <f>INDEX(Notes!$I$2:$N$11,MATCH(Notes!$B$2,Notes!$I$2:$I$11,0),6)*$E119</f>
        <v>660422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330211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286027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286026</v>
      </c>
      <c r="G120" s="21">
        <f>INDEX(Data[],MATCH($A120,Data[Dist],0),MATCH(G$6,Data[#Headers],0))</f>
        <v>2295092</v>
      </c>
      <c r="H120" s="21">
        <f>INDEX(Data[],MATCH($A120,Data[Dist],0),MATCH(H$6,Data[#Headers],0))-G120</f>
        <v>572053</v>
      </c>
      <c r="I120" s="24"/>
      <c r="J120" s="21">
        <f>INDEX(Notes!$I$2:$N$11,MATCH(Notes!$B$2,Notes!$I$2:$I$11,0),4)*$C120</f>
        <v>1150984</v>
      </c>
      <c r="K120" s="21">
        <f>INDEX(Notes!$I$2:$N$11,MATCH(Notes!$B$2,Notes!$I$2:$I$11,0),5)*$D120</f>
        <v>572054</v>
      </c>
      <c r="L120" s="21">
        <f>INDEX(Notes!$I$2:$N$11,MATCH(Notes!$B$2,Notes!$I$2:$I$11,0),6)*$E120</f>
        <v>572054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286027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452605</v>
      </c>
      <c r="E121" s="21">
        <f>INDEX(Data[],MATCH($A121,Data[Dist],0),MATCH(E$6,Data[#Headers],0))</f>
        <v>452605</v>
      </c>
      <c r="F121" s="21">
        <f>INDEX(Data[],MATCH($A121,Data[Dist],0),MATCH(F$6,Data[#Headers],0))</f>
        <v>452603</v>
      </c>
      <c r="G121" s="21">
        <f>INDEX(Data[],MATCH($A121,Data[Dist],0),MATCH(G$6,Data[#Headers],0))</f>
        <v>3633532</v>
      </c>
      <c r="H121" s="21">
        <f>INDEX(Data[],MATCH($A121,Data[Dist],0),MATCH(H$6,Data[#Headers],0))-G121</f>
        <v>905208</v>
      </c>
      <c r="I121" s="24"/>
      <c r="J121" s="21">
        <f>INDEX(Notes!$I$2:$N$11,MATCH(Notes!$B$2,Notes!$I$2:$I$11,0),4)*$C121</f>
        <v>1823112</v>
      </c>
      <c r="K121" s="21">
        <f>INDEX(Notes!$I$2:$N$11,MATCH(Notes!$B$2,Notes!$I$2:$I$11,0),5)*$D121</f>
        <v>905210</v>
      </c>
      <c r="L121" s="21">
        <f>INDEX(Notes!$I$2:$N$11,MATCH(Notes!$B$2,Notes!$I$2:$I$11,0),6)*$E121</f>
        <v>905210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452605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293206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293205</v>
      </c>
      <c r="G122" s="21">
        <f>INDEX(Data[],MATCH($A122,Data[Dist],0),MATCH(G$6,Data[#Headers],0))</f>
        <v>2352464</v>
      </c>
      <c r="H122" s="21">
        <f>INDEX(Data[],MATCH($A122,Data[Dist],0),MATCH(H$6,Data[#Headers],0))-G122</f>
        <v>586411</v>
      </c>
      <c r="I122" s="24"/>
      <c r="J122" s="21">
        <f>INDEX(Notes!$I$2:$N$11,MATCH(Notes!$B$2,Notes!$I$2:$I$11,0),4)*$C122</f>
        <v>1179640</v>
      </c>
      <c r="K122" s="21">
        <f>INDEX(Notes!$I$2:$N$11,MATCH(Notes!$B$2,Notes!$I$2:$I$11,0),5)*$D122</f>
        <v>586412</v>
      </c>
      <c r="L122" s="21">
        <f>INDEX(Notes!$I$2:$N$11,MATCH(Notes!$B$2,Notes!$I$2:$I$11,0),6)*$E122</f>
        <v>586412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293206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1049273</v>
      </c>
      <c r="E123" s="21">
        <f>INDEX(Data[],MATCH($A123,Data[Dist],0),MATCH(E$6,Data[#Headers],0))</f>
        <v>1049273</v>
      </c>
      <c r="F123" s="21">
        <f>INDEX(Data[],MATCH($A123,Data[Dist],0),MATCH(F$6,Data[#Headers],0))</f>
        <v>1049274</v>
      </c>
      <c r="G123" s="21">
        <f>INDEX(Data[],MATCH($A123,Data[Dist],0),MATCH(G$6,Data[#Headers],0))</f>
        <v>8418328</v>
      </c>
      <c r="H123" s="21">
        <f>INDEX(Data[],MATCH($A123,Data[Dist],0),MATCH(H$6,Data[#Headers],0))-G123</f>
        <v>2098547</v>
      </c>
      <c r="I123" s="24"/>
      <c r="J123" s="21">
        <f>INDEX(Notes!$I$2:$N$11,MATCH(Notes!$B$2,Notes!$I$2:$I$11,0),4)*$C123</f>
        <v>4221236</v>
      </c>
      <c r="K123" s="21">
        <f>INDEX(Notes!$I$2:$N$11,MATCH(Notes!$B$2,Notes!$I$2:$I$11,0),5)*$D123</f>
        <v>2098546</v>
      </c>
      <c r="L123" s="21">
        <f>INDEX(Notes!$I$2:$N$11,MATCH(Notes!$B$2,Notes!$I$2:$I$11,0),6)*$E123</f>
        <v>2098546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1049273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111038</v>
      </c>
      <c r="E124" s="21">
        <f>INDEX(Data[],MATCH($A124,Data[Dist],0),MATCH(E$6,Data[#Headers],0))</f>
        <v>107272</v>
      </c>
      <c r="F124" s="21">
        <f>INDEX(Data[],MATCH($A124,Data[Dist],0),MATCH(F$6,Data[#Headers],0))</f>
        <v>107270</v>
      </c>
      <c r="G124" s="21">
        <f>INDEX(Data[],MATCH($A124,Data[Dist],0),MATCH(G$6,Data[#Headers],0))</f>
        <v>883168</v>
      </c>
      <c r="H124" s="21">
        <f>INDEX(Data[],MATCH($A124,Data[Dist],0),MATCH(H$6,Data[#Headers],0))-G124</f>
        <v>214542</v>
      </c>
      <c r="I124" s="24"/>
      <c r="J124" s="21">
        <f>INDEX(Notes!$I$2:$N$11,MATCH(Notes!$B$2,Notes!$I$2:$I$11,0),4)*$C124</f>
        <v>446548</v>
      </c>
      <c r="K124" s="21">
        <f>INDEX(Notes!$I$2:$N$11,MATCH(Notes!$B$2,Notes!$I$2:$I$11,0),5)*$D124</f>
        <v>222076</v>
      </c>
      <c r="L124" s="21">
        <f>INDEX(Notes!$I$2:$N$11,MATCH(Notes!$B$2,Notes!$I$2:$I$11,0),6)*$E124</f>
        <v>214544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107272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421208</v>
      </c>
      <c r="E125" s="21">
        <f>INDEX(Data[],MATCH($A125,Data[Dist],0),MATCH(E$6,Data[#Headers],0))</f>
        <v>421208</v>
      </c>
      <c r="F125" s="21">
        <f>INDEX(Data[],MATCH($A125,Data[Dist],0),MATCH(F$6,Data[#Headers],0))</f>
        <v>421207</v>
      </c>
      <c r="G125" s="21">
        <f>INDEX(Data[],MATCH($A125,Data[Dist],0),MATCH(G$6,Data[#Headers],0))</f>
        <v>3378888</v>
      </c>
      <c r="H125" s="21">
        <f>INDEX(Data[],MATCH($A125,Data[Dist],0),MATCH(H$6,Data[#Headers],0))-G125</f>
        <v>842415</v>
      </c>
      <c r="I125" s="24"/>
      <c r="J125" s="21">
        <f>INDEX(Notes!$I$2:$N$11,MATCH(Notes!$B$2,Notes!$I$2:$I$11,0),4)*$C125</f>
        <v>1694056</v>
      </c>
      <c r="K125" s="21">
        <f>INDEX(Notes!$I$2:$N$11,MATCH(Notes!$B$2,Notes!$I$2:$I$11,0),5)*$D125</f>
        <v>842416</v>
      </c>
      <c r="L125" s="21">
        <f>INDEX(Notes!$I$2:$N$11,MATCH(Notes!$B$2,Notes!$I$2:$I$11,0),6)*$E125</f>
        <v>842416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421208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1357992</v>
      </c>
      <c r="E126" s="21">
        <f>INDEX(Data[],MATCH($A126,Data[Dist],0),MATCH(E$6,Data[#Headers],0))</f>
        <v>1357992</v>
      </c>
      <c r="F126" s="21">
        <f>INDEX(Data[],MATCH($A126,Data[Dist],0),MATCH(F$6,Data[#Headers],0))</f>
        <v>1357993</v>
      </c>
      <c r="G126" s="21">
        <f>INDEX(Data[],MATCH($A126,Data[Dist],0),MATCH(G$6,Data[#Headers],0))</f>
        <v>10892896</v>
      </c>
      <c r="H126" s="21">
        <f>INDEX(Data[],MATCH($A126,Data[Dist],0),MATCH(H$6,Data[#Headers],0))-G126</f>
        <v>2715985</v>
      </c>
      <c r="I126" s="24"/>
      <c r="J126" s="21">
        <f>INDEX(Notes!$I$2:$N$11,MATCH(Notes!$B$2,Notes!$I$2:$I$11,0),4)*$C126</f>
        <v>5460928</v>
      </c>
      <c r="K126" s="21">
        <f>INDEX(Notes!$I$2:$N$11,MATCH(Notes!$B$2,Notes!$I$2:$I$11,0),5)*$D126</f>
        <v>2715984</v>
      </c>
      <c r="L126" s="21">
        <f>INDEX(Notes!$I$2:$N$11,MATCH(Notes!$B$2,Notes!$I$2:$I$11,0),6)*$E126</f>
        <v>2715984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1357992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213051</v>
      </c>
      <c r="G127" s="21">
        <f>INDEX(Data[],MATCH($A127,Data[Dist],0),MATCH(G$6,Data[#Headers],0))</f>
        <v>1709036</v>
      </c>
      <c r="H127" s="21">
        <f>INDEX(Data[],MATCH($A127,Data[Dist],0),MATCH(H$6,Data[#Headers],0))-G127</f>
        <v>426104</v>
      </c>
      <c r="I127" s="24"/>
      <c r="J127" s="21">
        <f>INDEX(Notes!$I$2:$N$11,MATCH(Notes!$B$2,Notes!$I$2:$I$11,0),4)*$C127</f>
        <v>856824</v>
      </c>
      <c r="K127" s="21">
        <f>INDEX(Notes!$I$2:$N$11,MATCH(Notes!$B$2,Notes!$I$2:$I$11,0),5)*$D127</f>
        <v>426106</v>
      </c>
      <c r="L127" s="21">
        <f>INDEX(Notes!$I$2:$N$11,MATCH(Notes!$B$2,Notes!$I$2:$I$11,0),6)*$E127</f>
        <v>426106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213053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208081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208081</v>
      </c>
      <c r="G128" s="21">
        <f>INDEX(Data[],MATCH($A128,Data[Dist],0),MATCH(G$6,Data[#Headers],0))</f>
        <v>1670292</v>
      </c>
      <c r="H128" s="21">
        <f>INDEX(Data[],MATCH($A128,Data[Dist],0),MATCH(H$6,Data[#Headers],0))-G128</f>
        <v>416162</v>
      </c>
      <c r="I128" s="24"/>
      <c r="J128" s="21">
        <f>INDEX(Notes!$I$2:$N$11,MATCH(Notes!$B$2,Notes!$I$2:$I$11,0),4)*$C128</f>
        <v>837968</v>
      </c>
      <c r="K128" s="21">
        <f>INDEX(Notes!$I$2:$N$11,MATCH(Notes!$B$2,Notes!$I$2:$I$11,0),5)*$D128</f>
        <v>416162</v>
      </c>
      <c r="L128" s="21">
        <f>INDEX(Notes!$I$2:$N$11,MATCH(Notes!$B$2,Notes!$I$2:$I$11,0),6)*$E128</f>
        <v>416162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208081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502760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502758</v>
      </c>
      <c r="G129" s="21">
        <f>INDEX(Data[],MATCH($A129,Data[Dist],0),MATCH(G$6,Data[#Headers],0))</f>
        <v>4032052</v>
      </c>
      <c r="H129" s="21">
        <f>INDEX(Data[],MATCH($A129,Data[Dist],0),MATCH(H$6,Data[#Headers],0))-G129</f>
        <v>1005518</v>
      </c>
      <c r="I129" s="24"/>
      <c r="J129" s="21">
        <f>INDEX(Notes!$I$2:$N$11,MATCH(Notes!$B$2,Notes!$I$2:$I$11,0),4)*$C129</f>
        <v>2021012</v>
      </c>
      <c r="K129" s="21">
        <f>INDEX(Notes!$I$2:$N$11,MATCH(Notes!$B$2,Notes!$I$2:$I$11,0),5)*$D129</f>
        <v>1005520</v>
      </c>
      <c r="L129" s="21">
        <f>INDEX(Notes!$I$2:$N$11,MATCH(Notes!$B$2,Notes!$I$2:$I$11,0),6)*$E129</f>
        <v>1005520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502760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168754</v>
      </c>
      <c r="F130" s="21">
        <f>INDEX(Data[],MATCH($A130,Data[Dist],0),MATCH(F$6,Data[#Headers],0))</f>
        <v>168754</v>
      </c>
      <c r="G130" s="21">
        <f>INDEX(Data[],MATCH($A130,Data[Dist],0),MATCH(G$6,Data[#Headers],0))</f>
        <v>1377710</v>
      </c>
      <c r="H130" s="21">
        <f>INDEX(Data[],MATCH($A130,Data[Dist],0),MATCH(H$6,Data[#Headers],0))-G130</f>
        <v>337508</v>
      </c>
      <c r="I130" s="24"/>
      <c r="J130" s="21">
        <f>INDEX(Notes!$I$2:$N$11,MATCH(Notes!$B$2,Notes!$I$2:$I$11,0),4)*$C130</f>
        <v>694700</v>
      </c>
      <c r="K130" s="21">
        <f>INDEX(Notes!$I$2:$N$11,MATCH(Notes!$B$2,Notes!$I$2:$I$11,0),5)*$D130</f>
        <v>345502</v>
      </c>
      <c r="L130" s="21">
        <f>INDEX(Notes!$I$2:$N$11,MATCH(Notes!$B$2,Notes!$I$2:$I$11,0),6)*$E130</f>
        <v>337508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168754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1113617</v>
      </c>
      <c r="E131" s="21">
        <f>INDEX(Data[],MATCH($A131,Data[Dist],0),MATCH(E$6,Data[#Headers],0))</f>
        <v>1113616</v>
      </c>
      <c r="F131" s="21">
        <f>INDEX(Data[],MATCH($A131,Data[Dist],0),MATCH(F$6,Data[#Headers],0))</f>
        <v>1113617</v>
      </c>
      <c r="G131" s="21">
        <f>INDEX(Data[],MATCH($A131,Data[Dist],0),MATCH(G$6,Data[#Headers],0))</f>
        <v>8931386</v>
      </c>
      <c r="H131" s="21">
        <f>INDEX(Data[],MATCH($A131,Data[Dist],0),MATCH(H$6,Data[#Headers],0))-G131</f>
        <v>2227233</v>
      </c>
      <c r="I131" s="24"/>
      <c r="J131" s="21">
        <f>INDEX(Notes!$I$2:$N$11,MATCH(Notes!$B$2,Notes!$I$2:$I$11,0),4)*$C131</f>
        <v>4476920</v>
      </c>
      <c r="K131" s="21">
        <f>INDEX(Notes!$I$2:$N$11,MATCH(Notes!$B$2,Notes!$I$2:$I$11,0),5)*$D131</f>
        <v>2227234</v>
      </c>
      <c r="L131" s="21">
        <f>INDEX(Notes!$I$2:$N$11,MATCH(Notes!$B$2,Notes!$I$2:$I$11,0),6)*$E131</f>
        <v>2227232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1113616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316282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316281</v>
      </c>
      <c r="G132" s="21">
        <f>INDEX(Data[],MATCH($A132,Data[Dist],0),MATCH(G$6,Data[#Headers],0))</f>
        <v>2537166</v>
      </c>
      <c r="H132" s="21">
        <f>INDEX(Data[],MATCH($A132,Data[Dist],0),MATCH(H$6,Data[#Headers],0))-G132</f>
        <v>632564</v>
      </c>
      <c r="I132" s="24"/>
      <c r="J132" s="21">
        <f>INDEX(Notes!$I$2:$N$11,MATCH(Notes!$B$2,Notes!$I$2:$I$11,0),4)*$C132</f>
        <v>1272036</v>
      </c>
      <c r="K132" s="21">
        <f>INDEX(Notes!$I$2:$N$11,MATCH(Notes!$B$2,Notes!$I$2:$I$11,0),5)*$D132</f>
        <v>632564</v>
      </c>
      <c r="L132" s="21">
        <f>INDEX(Notes!$I$2:$N$11,MATCH(Notes!$B$2,Notes!$I$2:$I$11,0),6)*$E132</f>
        <v>632566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316283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505779</v>
      </c>
      <c r="E133" s="21">
        <f>INDEX(Data[],MATCH($A133,Data[Dist],0),MATCH(E$6,Data[#Headers],0))</f>
        <v>505779</v>
      </c>
      <c r="F133" s="21">
        <f>INDEX(Data[],MATCH($A133,Data[Dist],0),MATCH(F$6,Data[#Headers],0))</f>
        <v>505780</v>
      </c>
      <c r="G133" s="21">
        <f>INDEX(Data[],MATCH($A133,Data[Dist],0),MATCH(G$6,Data[#Headers],0))</f>
        <v>4056296</v>
      </c>
      <c r="H133" s="21">
        <f>INDEX(Data[],MATCH($A133,Data[Dist],0),MATCH(H$6,Data[#Headers],0))-G133</f>
        <v>1011559</v>
      </c>
      <c r="I133" s="24"/>
      <c r="J133" s="21">
        <f>INDEX(Notes!$I$2:$N$11,MATCH(Notes!$B$2,Notes!$I$2:$I$11,0),4)*$C133</f>
        <v>2033180</v>
      </c>
      <c r="K133" s="21">
        <f>INDEX(Notes!$I$2:$N$11,MATCH(Notes!$B$2,Notes!$I$2:$I$11,0),5)*$D133</f>
        <v>1011558</v>
      </c>
      <c r="L133" s="21">
        <f>INDEX(Notes!$I$2:$N$11,MATCH(Notes!$B$2,Notes!$I$2:$I$11,0),6)*$E133</f>
        <v>1011558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505779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285771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285770</v>
      </c>
      <c r="G134" s="21">
        <f>INDEX(Data[],MATCH($A134,Data[Dist],0),MATCH(G$6,Data[#Headers],0))</f>
        <v>2292110</v>
      </c>
      <c r="H134" s="21">
        <f>INDEX(Data[],MATCH($A134,Data[Dist],0),MATCH(H$6,Data[#Headers],0))-G134</f>
        <v>571542</v>
      </c>
      <c r="I134" s="24"/>
      <c r="J134" s="21">
        <f>INDEX(Notes!$I$2:$N$11,MATCH(Notes!$B$2,Notes!$I$2:$I$11,0),4)*$C134</f>
        <v>1149024</v>
      </c>
      <c r="K134" s="21">
        <f>INDEX(Notes!$I$2:$N$11,MATCH(Notes!$B$2,Notes!$I$2:$I$11,0),5)*$D134</f>
        <v>571542</v>
      </c>
      <c r="L134" s="21">
        <f>INDEX(Notes!$I$2:$N$11,MATCH(Notes!$B$2,Notes!$I$2:$I$11,0),6)*$E134</f>
        <v>571544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285772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396086</v>
      </c>
      <c r="F135" s="21">
        <f>INDEX(Data[],MATCH($A135,Data[Dist],0),MATCH(F$6,Data[#Headers],0))</f>
        <v>396087</v>
      </c>
      <c r="G135" s="21">
        <f>INDEX(Data[],MATCH($A135,Data[Dist],0),MATCH(G$6,Data[#Headers],0))</f>
        <v>3178126</v>
      </c>
      <c r="H135" s="21">
        <f>INDEX(Data[],MATCH($A135,Data[Dist],0),MATCH(H$6,Data[#Headers],0))-G135</f>
        <v>792173</v>
      </c>
      <c r="I135" s="24"/>
      <c r="J135" s="21">
        <f>INDEX(Notes!$I$2:$N$11,MATCH(Notes!$B$2,Notes!$I$2:$I$11,0),4)*$C135</f>
        <v>1593780</v>
      </c>
      <c r="K135" s="21">
        <f>INDEX(Notes!$I$2:$N$11,MATCH(Notes!$B$2,Notes!$I$2:$I$11,0),5)*$D135</f>
        <v>792174</v>
      </c>
      <c r="L135" s="21">
        <f>INDEX(Notes!$I$2:$N$11,MATCH(Notes!$B$2,Notes!$I$2:$I$11,0),6)*$E135</f>
        <v>792172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396086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221013</v>
      </c>
      <c r="F136" s="21">
        <f>INDEX(Data[],MATCH($A136,Data[Dist],0),MATCH(F$6,Data[#Headers],0))</f>
        <v>221012</v>
      </c>
      <c r="G136" s="21">
        <f>INDEX(Data[],MATCH($A136,Data[Dist],0),MATCH(G$6,Data[#Headers],0))</f>
        <v>1772844</v>
      </c>
      <c r="H136" s="21">
        <f>INDEX(Data[],MATCH($A136,Data[Dist],0),MATCH(H$6,Data[#Headers],0))-G136</f>
        <v>442025</v>
      </c>
      <c r="I136" s="24"/>
      <c r="J136" s="21">
        <f>INDEX(Notes!$I$2:$N$11,MATCH(Notes!$B$2,Notes!$I$2:$I$11,0),4)*$C136</f>
        <v>888792</v>
      </c>
      <c r="K136" s="21">
        <f>INDEX(Notes!$I$2:$N$11,MATCH(Notes!$B$2,Notes!$I$2:$I$11,0),5)*$D136</f>
        <v>442026</v>
      </c>
      <c r="L136" s="21">
        <f>INDEX(Notes!$I$2:$N$11,MATCH(Notes!$B$2,Notes!$I$2:$I$11,0),6)*$E136</f>
        <v>442026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221013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INDEX($A$7:$H$331,MATCH($S136,$A$7:$A$331,0),5)-Q136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107738</v>
      </c>
      <c r="G137" s="21">
        <f>INDEX(Data[],MATCH($A137,Data[Dist],0),MATCH(G$6,Data[#Headers],0))</f>
        <v>865032</v>
      </c>
      <c r="H137" s="21">
        <f>INDEX(Data[],MATCH($A137,Data[Dist],0),MATCH(H$6,Data[#Headers],0))-G137</f>
        <v>215477</v>
      </c>
      <c r="I137" s="24"/>
      <c r="J137" s="21">
        <f>INDEX(Notes!$I$2:$N$11,MATCH(Notes!$B$2,Notes!$I$2:$I$11,0),4)*$C137</f>
        <v>434076</v>
      </c>
      <c r="K137" s="21">
        <f>INDEX(Notes!$I$2:$N$11,MATCH(Notes!$B$2,Notes!$I$2:$I$11,0),5)*$D137</f>
        <v>215478</v>
      </c>
      <c r="L137" s="21">
        <f>INDEX(Notes!$I$2:$N$11,MATCH(Notes!$B$2,Notes!$I$2:$I$11,0),6)*$E137</f>
        <v>215478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107739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826248</v>
      </c>
      <c r="E138" s="21">
        <f>INDEX(Data[],MATCH($A138,Data[Dist],0),MATCH(E$6,Data[#Headers],0))</f>
        <v>826249</v>
      </c>
      <c r="F138" s="21">
        <f>INDEX(Data[],MATCH($A138,Data[Dist],0),MATCH(F$6,Data[#Headers],0))</f>
        <v>826247</v>
      </c>
      <c r="G138" s="21">
        <f>INDEX(Data[],MATCH($A138,Data[Dist],0),MATCH(G$6,Data[#Headers],0))</f>
        <v>6626374</v>
      </c>
      <c r="H138" s="21">
        <f>INDEX(Data[],MATCH($A138,Data[Dist],0),MATCH(H$6,Data[#Headers],0))-G138</f>
        <v>1652496</v>
      </c>
      <c r="I138" s="24"/>
      <c r="J138" s="21">
        <f>INDEX(Notes!$I$2:$N$11,MATCH(Notes!$B$2,Notes!$I$2:$I$11,0),4)*$C138</f>
        <v>3321380</v>
      </c>
      <c r="K138" s="21">
        <f>INDEX(Notes!$I$2:$N$11,MATCH(Notes!$B$2,Notes!$I$2:$I$11,0),5)*$D138</f>
        <v>1652496</v>
      </c>
      <c r="L138" s="21">
        <f>INDEX(Notes!$I$2:$N$11,MATCH(Notes!$B$2,Notes!$I$2:$I$11,0),6)*$E138</f>
        <v>1652498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826249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968810</v>
      </c>
      <c r="E139" s="21">
        <f>INDEX(Data[],MATCH($A139,Data[Dist],0),MATCH(E$6,Data[#Headers],0))</f>
        <v>968810</v>
      </c>
      <c r="F139" s="21">
        <f>INDEX(Data[],MATCH($A139,Data[Dist],0),MATCH(F$6,Data[#Headers],0))</f>
        <v>968809</v>
      </c>
      <c r="G139" s="21">
        <f>INDEX(Data[],MATCH($A139,Data[Dist],0),MATCH(G$6,Data[#Headers],0))</f>
        <v>7770968</v>
      </c>
      <c r="H139" s="21">
        <f>INDEX(Data[],MATCH($A139,Data[Dist],0),MATCH(H$6,Data[#Headers],0))-G139</f>
        <v>1937619</v>
      </c>
      <c r="I139" s="24"/>
      <c r="J139" s="21">
        <f>INDEX(Notes!$I$2:$N$11,MATCH(Notes!$B$2,Notes!$I$2:$I$11,0),4)*$C139</f>
        <v>3895728</v>
      </c>
      <c r="K139" s="21">
        <f>INDEX(Notes!$I$2:$N$11,MATCH(Notes!$B$2,Notes!$I$2:$I$11,0),5)*$D139</f>
        <v>1937620</v>
      </c>
      <c r="L139" s="21">
        <f>INDEX(Notes!$I$2:$N$11,MATCH(Notes!$B$2,Notes!$I$2:$I$11,0),6)*$E139</f>
        <v>1937620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968810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137256</v>
      </c>
      <c r="F140" s="21">
        <f>INDEX(Data[],MATCH($A140,Data[Dist],0),MATCH(F$6,Data[#Headers],0))</f>
        <v>137257</v>
      </c>
      <c r="G140" s="21">
        <f>INDEX(Data[],MATCH($A140,Data[Dist],0),MATCH(G$6,Data[#Headers],0))</f>
        <v>1102526</v>
      </c>
      <c r="H140" s="21">
        <f>INDEX(Data[],MATCH($A140,Data[Dist],0),MATCH(H$6,Data[#Headers],0))-G140</f>
        <v>274513</v>
      </c>
      <c r="I140" s="24"/>
      <c r="J140" s="21">
        <f>INDEX(Notes!$I$2:$N$11,MATCH(Notes!$B$2,Notes!$I$2:$I$11,0),4)*$C140</f>
        <v>553500</v>
      </c>
      <c r="K140" s="21">
        <f>INDEX(Notes!$I$2:$N$11,MATCH(Notes!$B$2,Notes!$I$2:$I$11,0),5)*$D140</f>
        <v>274514</v>
      </c>
      <c r="L140" s="21">
        <f>INDEX(Notes!$I$2:$N$11,MATCH(Notes!$B$2,Notes!$I$2:$I$11,0),6)*$E140</f>
        <v>274512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137256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356096</v>
      </c>
      <c r="E141" s="21">
        <f>INDEX(Data[],MATCH($A141,Data[Dist],0),MATCH(E$6,Data[#Headers],0))</f>
        <v>356096</v>
      </c>
      <c r="F141" s="21">
        <f>INDEX(Data[],MATCH($A141,Data[Dist],0),MATCH(F$6,Data[#Headers],0))</f>
        <v>356095</v>
      </c>
      <c r="G141" s="21">
        <f>INDEX(Data[],MATCH($A141,Data[Dist],0),MATCH(G$6,Data[#Headers],0))</f>
        <v>2858328</v>
      </c>
      <c r="H141" s="21">
        <f>INDEX(Data[],MATCH($A141,Data[Dist],0),MATCH(H$6,Data[#Headers],0))-G141</f>
        <v>712191</v>
      </c>
      <c r="I141" s="24"/>
      <c r="J141" s="21">
        <f>INDEX(Notes!$I$2:$N$11,MATCH(Notes!$B$2,Notes!$I$2:$I$11,0),4)*$C141</f>
        <v>1433944</v>
      </c>
      <c r="K141" s="21">
        <f>INDEX(Notes!$I$2:$N$11,MATCH(Notes!$B$2,Notes!$I$2:$I$11,0),5)*$D141</f>
        <v>712192</v>
      </c>
      <c r="L141" s="21">
        <f>INDEX(Notes!$I$2:$N$11,MATCH(Notes!$B$2,Notes!$I$2:$I$11,0),6)*$E141</f>
        <v>712192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356096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380739</v>
      </c>
      <c r="E142" s="21">
        <f>INDEX(Data[],MATCH($A142,Data[Dist],0),MATCH(E$6,Data[#Headers],0))</f>
        <v>380739</v>
      </c>
      <c r="F142" s="21">
        <f>INDEX(Data[],MATCH($A142,Data[Dist],0),MATCH(F$6,Data[#Headers],0))</f>
        <v>380740</v>
      </c>
      <c r="G142" s="21">
        <f>INDEX(Data[],MATCH($A142,Data[Dist],0),MATCH(G$6,Data[#Headers],0))</f>
        <v>3054764</v>
      </c>
      <c r="H142" s="21">
        <f>INDEX(Data[],MATCH($A142,Data[Dist],0),MATCH(H$6,Data[#Headers],0))-G142</f>
        <v>761479</v>
      </c>
      <c r="I142" s="24"/>
      <c r="J142" s="21">
        <f>INDEX(Notes!$I$2:$N$11,MATCH(Notes!$B$2,Notes!$I$2:$I$11,0),4)*$C142</f>
        <v>1531808</v>
      </c>
      <c r="K142" s="21">
        <f>INDEX(Notes!$I$2:$N$11,MATCH(Notes!$B$2,Notes!$I$2:$I$11,0),5)*$D142</f>
        <v>761478</v>
      </c>
      <c r="L142" s="21">
        <f>INDEX(Notes!$I$2:$N$11,MATCH(Notes!$B$2,Notes!$I$2:$I$11,0),6)*$E142</f>
        <v>761478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380739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394538</v>
      </c>
      <c r="E143" s="21">
        <f>INDEX(Data[],MATCH($A143,Data[Dist],0),MATCH(E$6,Data[#Headers],0))</f>
        <v>394538</v>
      </c>
      <c r="F143" s="21">
        <f>INDEX(Data[],MATCH($A143,Data[Dist],0),MATCH(F$6,Data[#Headers],0))</f>
        <v>394538</v>
      </c>
      <c r="G143" s="21">
        <f>INDEX(Data[],MATCH($A143,Data[Dist],0),MATCH(G$6,Data[#Headers],0))</f>
        <v>3164748</v>
      </c>
      <c r="H143" s="21">
        <f>INDEX(Data[],MATCH($A143,Data[Dist],0),MATCH(H$6,Data[#Headers],0))-G143</f>
        <v>789076</v>
      </c>
      <c r="I143" s="24"/>
      <c r="J143" s="21">
        <f>INDEX(Notes!$I$2:$N$11,MATCH(Notes!$B$2,Notes!$I$2:$I$11,0),4)*$C143</f>
        <v>1586596</v>
      </c>
      <c r="K143" s="21">
        <f>INDEX(Notes!$I$2:$N$11,MATCH(Notes!$B$2,Notes!$I$2:$I$11,0),5)*$D143</f>
        <v>789076</v>
      </c>
      <c r="L143" s="21">
        <f>INDEX(Notes!$I$2:$N$11,MATCH(Notes!$B$2,Notes!$I$2:$I$11,0),6)*$E143</f>
        <v>789076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394538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785716</v>
      </c>
      <c r="E144" s="21">
        <f>INDEX(Data[],MATCH($A144,Data[Dist],0),MATCH(E$6,Data[#Headers],0))</f>
        <v>785716</v>
      </c>
      <c r="F144" s="21">
        <f>INDEX(Data[],MATCH($A144,Data[Dist],0),MATCH(F$6,Data[#Headers],0))</f>
        <v>785714</v>
      </c>
      <c r="G144" s="21">
        <f>INDEX(Data[],MATCH($A144,Data[Dist],0),MATCH(G$6,Data[#Headers],0))</f>
        <v>6302772</v>
      </c>
      <c r="H144" s="21">
        <f>INDEX(Data[],MATCH($A144,Data[Dist],0),MATCH(H$6,Data[#Headers],0))-G144</f>
        <v>1571430</v>
      </c>
      <c r="I144" s="24"/>
      <c r="J144" s="21">
        <f>INDEX(Notes!$I$2:$N$11,MATCH(Notes!$B$2,Notes!$I$2:$I$11,0),4)*$C144</f>
        <v>3159908</v>
      </c>
      <c r="K144" s="21">
        <f>INDEX(Notes!$I$2:$N$11,MATCH(Notes!$B$2,Notes!$I$2:$I$11,0),5)*$D144</f>
        <v>1571432</v>
      </c>
      <c r="L144" s="21">
        <f>INDEX(Notes!$I$2:$N$11,MATCH(Notes!$B$2,Notes!$I$2:$I$11,0),6)*$E144</f>
        <v>1571432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785716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223661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223660</v>
      </c>
      <c r="G145" s="21">
        <f>INDEX(Data[],MATCH($A145,Data[Dist],0),MATCH(G$6,Data[#Headers],0))</f>
        <v>1795470</v>
      </c>
      <c r="H145" s="21">
        <f>INDEX(Data[],MATCH($A145,Data[Dist],0),MATCH(H$6,Data[#Headers],0))-G145</f>
        <v>447322</v>
      </c>
      <c r="I145" s="24"/>
      <c r="J145" s="21">
        <f>INDEX(Notes!$I$2:$N$11,MATCH(Notes!$B$2,Notes!$I$2:$I$11,0),4)*$C145</f>
        <v>900824</v>
      </c>
      <c r="K145" s="21">
        <f>INDEX(Notes!$I$2:$N$11,MATCH(Notes!$B$2,Notes!$I$2:$I$11,0),5)*$D145</f>
        <v>447322</v>
      </c>
      <c r="L145" s="21">
        <f>INDEX(Notes!$I$2:$N$11,MATCH(Notes!$B$2,Notes!$I$2:$I$11,0),6)*$E145</f>
        <v>447324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223662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597344</v>
      </c>
      <c r="E146" s="21">
        <f>INDEX(Data[],MATCH($A146,Data[Dist],0),MATCH(E$6,Data[#Headers],0))</f>
        <v>597344</v>
      </c>
      <c r="F146" s="21">
        <f>INDEX(Data[],MATCH($A146,Data[Dist],0),MATCH(F$6,Data[#Headers],0))</f>
        <v>597345</v>
      </c>
      <c r="G146" s="21">
        <f>INDEX(Data[],MATCH($A146,Data[Dist],0),MATCH(G$6,Data[#Headers],0))</f>
        <v>4789652</v>
      </c>
      <c r="H146" s="21">
        <f>INDEX(Data[],MATCH($A146,Data[Dist],0),MATCH(H$6,Data[#Headers],0))-G146</f>
        <v>1194689</v>
      </c>
      <c r="I146" s="24"/>
      <c r="J146" s="21">
        <f>INDEX(Notes!$I$2:$N$11,MATCH(Notes!$B$2,Notes!$I$2:$I$11,0),4)*$C146</f>
        <v>2400276</v>
      </c>
      <c r="K146" s="21">
        <f>INDEX(Notes!$I$2:$N$11,MATCH(Notes!$B$2,Notes!$I$2:$I$11,0),5)*$D146</f>
        <v>1194688</v>
      </c>
      <c r="L146" s="21">
        <f>INDEX(Notes!$I$2:$N$11,MATCH(Notes!$B$2,Notes!$I$2:$I$11,0),6)*$E146</f>
        <v>1194688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597344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849573</v>
      </c>
      <c r="E147" s="21">
        <f>INDEX(Data[],MATCH($A147,Data[Dist],0),MATCH(E$6,Data[#Headers],0))</f>
        <v>849573</v>
      </c>
      <c r="F147" s="21">
        <f>INDEX(Data[],MATCH($A147,Data[Dist],0),MATCH(F$6,Data[#Headers],0))</f>
        <v>849572</v>
      </c>
      <c r="G147" s="21">
        <f>INDEX(Data[],MATCH($A147,Data[Dist],0),MATCH(G$6,Data[#Headers],0))</f>
        <v>6814824</v>
      </c>
      <c r="H147" s="21">
        <f>INDEX(Data[],MATCH($A147,Data[Dist],0),MATCH(H$6,Data[#Headers],0))-G147</f>
        <v>1699145</v>
      </c>
      <c r="I147" s="24"/>
      <c r="J147" s="21">
        <f>INDEX(Notes!$I$2:$N$11,MATCH(Notes!$B$2,Notes!$I$2:$I$11,0),4)*$C147</f>
        <v>3416532</v>
      </c>
      <c r="K147" s="21">
        <f>INDEX(Notes!$I$2:$N$11,MATCH(Notes!$B$2,Notes!$I$2:$I$11,0),5)*$D147</f>
        <v>1699146</v>
      </c>
      <c r="L147" s="21">
        <f>INDEX(Notes!$I$2:$N$11,MATCH(Notes!$B$2,Notes!$I$2:$I$11,0),6)*$E147</f>
        <v>1699146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849573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1060414</v>
      </c>
      <c r="E148" s="21">
        <f>INDEX(Data[],MATCH($A148,Data[Dist],0),MATCH(E$6,Data[#Headers],0))</f>
        <v>1060415</v>
      </c>
      <c r="F148" s="21">
        <f>INDEX(Data[],MATCH($A148,Data[Dist],0),MATCH(F$6,Data[#Headers],0))</f>
        <v>1060413</v>
      </c>
      <c r="G148" s="21">
        <f>INDEX(Data[],MATCH($A148,Data[Dist],0),MATCH(G$6,Data[#Headers],0))</f>
        <v>8504002</v>
      </c>
      <c r="H148" s="21">
        <f>INDEX(Data[],MATCH($A148,Data[Dist],0),MATCH(H$6,Data[#Headers],0))-G148</f>
        <v>2120828</v>
      </c>
      <c r="I148" s="24"/>
      <c r="J148" s="21">
        <f>INDEX(Notes!$I$2:$N$11,MATCH(Notes!$B$2,Notes!$I$2:$I$11,0),4)*$C148</f>
        <v>4262344</v>
      </c>
      <c r="K148" s="21">
        <f>INDEX(Notes!$I$2:$N$11,MATCH(Notes!$B$2,Notes!$I$2:$I$11,0),5)*$D148</f>
        <v>2120828</v>
      </c>
      <c r="L148" s="21">
        <f>INDEX(Notes!$I$2:$N$11,MATCH(Notes!$B$2,Notes!$I$2:$I$11,0),6)*$E148</f>
        <v>2120830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1060415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2713447</v>
      </c>
      <c r="E149" s="21">
        <f>INDEX(Data[],MATCH($A149,Data[Dist],0),MATCH(E$6,Data[#Headers],0))</f>
        <v>2713446</v>
      </c>
      <c r="F149" s="21">
        <f>INDEX(Data[],MATCH($A149,Data[Dist],0),MATCH(F$6,Data[#Headers],0))</f>
        <v>2713447</v>
      </c>
      <c r="G149" s="21">
        <f>INDEX(Data[],MATCH($A149,Data[Dist],0),MATCH(G$6,Data[#Headers],0))</f>
        <v>21758970</v>
      </c>
      <c r="H149" s="21">
        <f>INDEX(Data[],MATCH($A149,Data[Dist],0),MATCH(H$6,Data[#Headers],0))-G149</f>
        <v>5426893</v>
      </c>
      <c r="I149" s="24"/>
      <c r="J149" s="21">
        <f>INDEX(Notes!$I$2:$N$11,MATCH(Notes!$B$2,Notes!$I$2:$I$11,0),4)*$C149</f>
        <v>10905184</v>
      </c>
      <c r="K149" s="21">
        <f>INDEX(Notes!$I$2:$N$11,MATCH(Notes!$B$2,Notes!$I$2:$I$11,0),5)*$D149</f>
        <v>5426894</v>
      </c>
      <c r="L149" s="21">
        <f>INDEX(Notes!$I$2:$N$11,MATCH(Notes!$B$2,Notes!$I$2:$I$11,0),6)*$E149</f>
        <v>5426892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2713446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628109</v>
      </c>
      <c r="E150" s="21">
        <f>INDEX(Data[],MATCH($A150,Data[Dist],0),MATCH(E$6,Data[#Headers],0))</f>
        <v>628109</v>
      </c>
      <c r="F150" s="21">
        <f>INDEX(Data[],MATCH($A150,Data[Dist],0),MATCH(F$6,Data[#Headers],0))</f>
        <v>628108</v>
      </c>
      <c r="G150" s="21">
        <f>INDEX(Data[],MATCH($A150,Data[Dist],0),MATCH(G$6,Data[#Headers],0))</f>
        <v>5037264</v>
      </c>
      <c r="H150" s="21">
        <f>INDEX(Data[],MATCH($A150,Data[Dist],0),MATCH(H$6,Data[#Headers],0))-G150</f>
        <v>1256217</v>
      </c>
      <c r="I150" s="24"/>
      <c r="J150" s="21">
        <f>INDEX(Notes!$I$2:$N$11,MATCH(Notes!$B$2,Notes!$I$2:$I$11,0),4)*$C150</f>
        <v>2524828</v>
      </c>
      <c r="K150" s="21">
        <f>INDEX(Notes!$I$2:$N$11,MATCH(Notes!$B$2,Notes!$I$2:$I$11,0),5)*$D150</f>
        <v>1256218</v>
      </c>
      <c r="L150" s="21">
        <f>INDEX(Notes!$I$2:$N$11,MATCH(Notes!$B$2,Notes!$I$2:$I$11,0),6)*$E150</f>
        <v>1256218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628109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9545219</v>
      </c>
      <c r="E151" s="21">
        <f>INDEX(Data[],MATCH($A151,Data[Dist],0),MATCH(E$6,Data[#Headers],0))</f>
        <v>9545219</v>
      </c>
      <c r="F151" s="21">
        <f>INDEX(Data[],MATCH($A151,Data[Dist],0),MATCH(F$6,Data[#Headers],0))</f>
        <v>9545219</v>
      </c>
      <c r="G151" s="21">
        <f>INDEX(Data[],MATCH($A151,Data[Dist],0),MATCH(G$6,Data[#Headers],0))</f>
        <v>76577684</v>
      </c>
      <c r="H151" s="21">
        <f>INDEX(Data[],MATCH($A151,Data[Dist],0),MATCH(H$6,Data[#Headers],0))-G151</f>
        <v>19090438</v>
      </c>
      <c r="I151" s="24"/>
      <c r="J151" s="21">
        <f>INDEX(Notes!$I$2:$N$11,MATCH(Notes!$B$2,Notes!$I$2:$I$11,0),4)*$C151</f>
        <v>38396808</v>
      </c>
      <c r="K151" s="21">
        <f>INDEX(Notes!$I$2:$N$11,MATCH(Notes!$B$2,Notes!$I$2:$I$11,0),5)*$D151</f>
        <v>19090438</v>
      </c>
      <c r="L151" s="21">
        <f>INDEX(Notes!$I$2:$N$11,MATCH(Notes!$B$2,Notes!$I$2:$I$11,0),6)*$E151</f>
        <v>19090438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9545219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732666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732665</v>
      </c>
      <c r="G152" s="21">
        <f>INDEX(Data[],MATCH($A152,Data[Dist],0),MATCH(G$6,Data[#Headers],0))</f>
        <v>5876402</v>
      </c>
      <c r="H152" s="21">
        <f>INDEX(Data[],MATCH($A152,Data[Dist],0),MATCH(H$6,Data[#Headers],0))-G152</f>
        <v>1465332</v>
      </c>
      <c r="I152" s="24"/>
      <c r="J152" s="21">
        <f>INDEX(Notes!$I$2:$N$11,MATCH(Notes!$B$2,Notes!$I$2:$I$11,0),4)*$C152</f>
        <v>2945736</v>
      </c>
      <c r="K152" s="21">
        <f>INDEX(Notes!$I$2:$N$11,MATCH(Notes!$B$2,Notes!$I$2:$I$11,0),5)*$D152</f>
        <v>1465332</v>
      </c>
      <c r="L152" s="21">
        <f>INDEX(Notes!$I$2:$N$11,MATCH(Notes!$B$2,Notes!$I$2:$I$11,0),6)*$E152</f>
        <v>1465334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732667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401594</v>
      </c>
      <c r="F153" s="21">
        <f>INDEX(Data[],MATCH($A153,Data[Dist],0),MATCH(F$6,Data[#Headers],0))</f>
        <v>401595</v>
      </c>
      <c r="G153" s="21">
        <f>INDEX(Data[],MATCH($A153,Data[Dist],0),MATCH(G$6,Data[#Headers],0))</f>
        <v>3220334</v>
      </c>
      <c r="H153" s="21">
        <f>INDEX(Data[],MATCH($A153,Data[Dist],0),MATCH(H$6,Data[#Headers],0))-G153</f>
        <v>803189</v>
      </c>
      <c r="I153" s="24"/>
      <c r="J153" s="21">
        <f>INDEX(Notes!$I$2:$N$11,MATCH(Notes!$B$2,Notes!$I$2:$I$11,0),4)*$C153</f>
        <v>1613956</v>
      </c>
      <c r="K153" s="21">
        <f>INDEX(Notes!$I$2:$N$11,MATCH(Notes!$B$2,Notes!$I$2:$I$11,0),5)*$D153</f>
        <v>803190</v>
      </c>
      <c r="L153" s="21">
        <f>INDEX(Notes!$I$2:$N$11,MATCH(Notes!$B$2,Notes!$I$2:$I$11,0),6)*$E153</f>
        <v>803188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401594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407939</v>
      </c>
      <c r="E154" s="21">
        <f>INDEX(Data[],MATCH($A154,Data[Dist],0),MATCH(E$6,Data[#Headers],0))</f>
        <v>407939</v>
      </c>
      <c r="F154" s="21">
        <f>INDEX(Data[],MATCH($A154,Data[Dist],0),MATCH(F$6,Data[#Headers],0))</f>
        <v>407940</v>
      </c>
      <c r="G154" s="21">
        <f>INDEX(Data[],MATCH($A154,Data[Dist],0),MATCH(G$6,Data[#Headers],0))</f>
        <v>3273608</v>
      </c>
      <c r="H154" s="21">
        <f>INDEX(Data[],MATCH($A154,Data[Dist],0),MATCH(H$6,Data[#Headers],0))-G154</f>
        <v>815879</v>
      </c>
      <c r="I154" s="24"/>
      <c r="J154" s="21">
        <f>INDEX(Notes!$I$2:$N$11,MATCH(Notes!$B$2,Notes!$I$2:$I$11,0),4)*$C154</f>
        <v>1641852</v>
      </c>
      <c r="K154" s="21">
        <f>INDEX(Notes!$I$2:$N$11,MATCH(Notes!$B$2,Notes!$I$2:$I$11,0),5)*$D154</f>
        <v>815878</v>
      </c>
      <c r="L154" s="21">
        <f>INDEX(Notes!$I$2:$N$11,MATCH(Notes!$B$2,Notes!$I$2:$I$11,0),6)*$E154</f>
        <v>815878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407939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343450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343450</v>
      </c>
      <c r="G155" s="21">
        <f>INDEX(Data[],MATCH($A155,Data[Dist],0),MATCH(G$6,Data[#Headers],0))</f>
        <v>2754036</v>
      </c>
      <c r="H155" s="21">
        <f>INDEX(Data[],MATCH($A155,Data[Dist],0),MATCH(H$6,Data[#Headers],0))-G155</f>
        <v>686900</v>
      </c>
      <c r="I155" s="24"/>
      <c r="J155" s="21">
        <f>INDEX(Notes!$I$2:$N$11,MATCH(Notes!$B$2,Notes!$I$2:$I$11,0),4)*$C155</f>
        <v>1380236</v>
      </c>
      <c r="K155" s="21">
        <f>INDEX(Notes!$I$2:$N$11,MATCH(Notes!$B$2,Notes!$I$2:$I$11,0),5)*$D155</f>
        <v>686900</v>
      </c>
      <c r="L155" s="21">
        <f>INDEX(Notes!$I$2:$N$11,MATCH(Notes!$B$2,Notes!$I$2:$I$11,0),6)*$E155</f>
        <v>686900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343450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768589</v>
      </c>
      <c r="E156" s="21">
        <f>INDEX(Data[],MATCH($A156,Data[Dist],0),MATCH(E$6,Data[#Headers],0))</f>
        <v>768588</v>
      </c>
      <c r="F156" s="21">
        <f>INDEX(Data[],MATCH($A156,Data[Dist],0),MATCH(F$6,Data[#Headers],0))</f>
        <v>768589</v>
      </c>
      <c r="G156" s="21">
        <f>INDEX(Data[],MATCH($A156,Data[Dist],0),MATCH(G$6,Data[#Headers],0))</f>
        <v>6166462</v>
      </c>
      <c r="H156" s="21">
        <f>INDEX(Data[],MATCH($A156,Data[Dist],0),MATCH(H$6,Data[#Headers],0))-G156</f>
        <v>1537177</v>
      </c>
      <c r="I156" s="24"/>
      <c r="J156" s="21">
        <f>INDEX(Notes!$I$2:$N$11,MATCH(Notes!$B$2,Notes!$I$2:$I$11,0),4)*$C156</f>
        <v>3092108</v>
      </c>
      <c r="K156" s="21">
        <f>INDEX(Notes!$I$2:$N$11,MATCH(Notes!$B$2,Notes!$I$2:$I$11,0),5)*$D156</f>
        <v>1537178</v>
      </c>
      <c r="L156" s="21">
        <f>INDEX(Notes!$I$2:$N$11,MATCH(Notes!$B$2,Notes!$I$2:$I$11,0),6)*$E156</f>
        <v>1537176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768588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679830</v>
      </c>
      <c r="E157" s="21">
        <f>INDEX(Data[],MATCH($A157,Data[Dist],0),MATCH(E$6,Data[#Headers],0))</f>
        <v>679830</v>
      </c>
      <c r="F157" s="21">
        <f>INDEX(Data[],MATCH($A157,Data[Dist],0),MATCH(F$6,Data[#Headers],0))</f>
        <v>679829</v>
      </c>
      <c r="G157" s="21">
        <f>INDEX(Data[],MATCH($A157,Data[Dist],0),MATCH(G$6,Data[#Headers],0))</f>
        <v>5451760</v>
      </c>
      <c r="H157" s="21">
        <f>INDEX(Data[],MATCH($A157,Data[Dist],0),MATCH(H$6,Data[#Headers],0))-G157</f>
        <v>1359659</v>
      </c>
      <c r="I157" s="24"/>
      <c r="J157" s="21">
        <f>INDEX(Notes!$I$2:$N$11,MATCH(Notes!$B$2,Notes!$I$2:$I$11,0),4)*$C157</f>
        <v>2732440</v>
      </c>
      <c r="K157" s="21">
        <f>INDEX(Notes!$I$2:$N$11,MATCH(Notes!$B$2,Notes!$I$2:$I$11,0),5)*$D157</f>
        <v>1359660</v>
      </c>
      <c r="L157" s="21">
        <f>INDEX(Notes!$I$2:$N$11,MATCH(Notes!$B$2,Notes!$I$2:$I$11,0),6)*$E157</f>
        <v>1359660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679830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4896527</v>
      </c>
      <c r="E158" s="21">
        <f>INDEX(Data[],MATCH($A158,Data[Dist],0),MATCH(E$6,Data[#Headers],0))</f>
        <v>4896527</v>
      </c>
      <c r="F158" s="21">
        <f>INDEX(Data[],MATCH($A158,Data[Dist],0),MATCH(F$6,Data[#Headers],0))</f>
        <v>4896525</v>
      </c>
      <c r="G158" s="21">
        <f>INDEX(Data[],MATCH($A158,Data[Dist],0),MATCH(G$6,Data[#Headers],0))</f>
        <v>39274912</v>
      </c>
      <c r="H158" s="21">
        <f>INDEX(Data[],MATCH($A158,Data[Dist],0),MATCH(H$6,Data[#Headers],0))-G158</f>
        <v>9793052</v>
      </c>
      <c r="I158" s="24"/>
      <c r="J158" s="21">
        <f>INDEX(Notes!$I$2:$N$11,MATCH(Notes!$B$2,Notes!$I$2:$I$11,0),4)*$C158</f>
        <v>19688804</v>
      </c>
      <c r="K158" s="21">
        <f>INDEX(Notes!$I$2:$N$11,MATCH(Notes!$B$2,Notes!$I$2:$I$11,0),5)*$D158</f>
        <v>9793054</v>
      </c>
      <c r="L158" s="21">
        <f>INDEX(Notes!$I$2:$N$11,MATCH(Notes!$B$2,Notes!$I$2:$I$11,0),6)*$E158</f>
        <v>9793054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4896527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1676836</v>
      </c>
      <c r="E159" s="21">
        <f>INDEX(Data[],MATCH($A159,Data[Dist],0),MATCH(E$6,Data[#Headers],0))</f>
        <v>1676836</v>
      </c>
      <c r="F159" s="21">
        <f>INDEX(Data[],MATCH($A159,Data[Dist],0),MATCH(F$6,Data[#Headers],0))</f>
        <v>1676835</v>
      </c>
      <c r="G159" s="21">
        <f>INDEX(Data[],MATCH($A159,Data[Dist],0),MATCH(G$6,Data[#Headers],0))</f>
        <v>13442084</v>
      </c>
      <c r="H159" s="21">
        <f>INDEX(Data[],MATCH($A159,Data[Dist],0),MATCH(H$6,Data[#Headers],0))-G159</f>
        <v>3353671</v>
      </c>
      <c r="I159" s="24"/>
      <c r="J159" s="21">
        <f>INDEX(Notes!$I$2:$N$11,MATCH(Notes!$B$2,Notes!$I$2:$I$11,0),4)*$C159</f>
        <v>6734740</v>
      </c>
      <c r="K159" s="21">
        <f>INDEX(Notes!$I$2:$N$11,MATCH(Notes!$B$2,Notes!$I$2:$I$11,0),5)*$D159</f>
        <v>3353672</v>
      </c>
      <c r="L159" s="21">
        <f>INDEX(Notes!$I$2:$N$11,MATCH(Notes!$B$2,Notes!$I$2:$I$11,0),6)*$E159</f>
        <v>3353672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1676836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249439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249438</v>
      </c>
      <c r="G160" s="21">
        <f>INDEX(Data[],MATCH($A160,Data[Dist],0),MATCH(G$6,Data[#Headers],0))</f>
        <v>2000718</v>
      </c>
      <c r="H160" s="21">
        <f>INDEX(Data[],MATCH($A160,Data[Dist],0),MATCH(H$6,Data[#Headers],0))-G160</f>
        <v>498878</v>
      </c>
      <c r="I160" s="24"/>
      <c r="J160" s="21">
        <f>INDEX(Notes!$I$2:$N$11,MATCH(Notes!$B$2,Notes!$I$2:$I$11,0),4)*$C160</f>
        <v>1002960</v>
      </c>
      <c r="K160" s="21">
        <f>INDEX(Notes!$I$2:$N$11,MATCH(Notes!$B$2,Notes!$I$2:$I$11,0),5)*$D160</f>
        <v>498878</v>
      </c>
      <c r="L160" s="21">
        <f>INDEX(Notes!$I$2:$N$11,MATCH(Notes!$B$2,Notes!$I$2:$I$11,0),6)*$E160</f>
        <v>498880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249440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334416</v>
      </c>
      <c r="F161" s="21">
        <f>INDEX(Data[],MATCH($A161,Data[Dist],0),MATCH(F$6,Data[#Headers],0))</f>
        <v>334414</v>
      </c>
      <c r="G161" s="21">
        <f>INDEX(Data[],MATCH($A161,Data[Dist],0),MATCH(G$6,Data[#Headers],0))</f>
        <v>2682312</v>
      </c>
      <c r="H161" s="21">
        <f>INDEX(Data[],MATCH($A161,Data[Dist],0),MATCH(H$6,Data[#Headers],0))-G161</f>
        <v>668830</v>
      </c>
      <c r="I161" s="24"/>
      <c r="J161" s="21">
        <f>INDEX(Notes!$I$2:$N$11,MATCH(Notes!$B$2,Notes!$I$2:$I$11,0),4)*$C161</f>
        <v>1344648</v>
      </c>
      <c r="K161" s="21">
        <f>INDEX(Notes!$I$2:$N$11,MATCH(Notes!$B$2,Notes!$I$2:$I$11,0),5)*$D161</f>
        <v>668832</v>
      </c>
      <c r="L161" s="21">
        <f>INDEX(Notes!$I$2:$N$11,MATCH(Notes!$B$2,Notes!$I$2:$I$11,0),6)*$E161</f>
        <v>668832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334416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1390977</v>
      </c>
      <c r="E162" s="21">
        <f>INDEX(Data[],MATCH($A162,Data[Dist],0),MATCH(E$6,Data[#Headers],0))</f>
        <v>1390977</v>
      </c>
      <c r="F162" s="21">
        <f>INDEX(Data[],MATCH($A162,Data[Dist],0),MATCH(F$6,Data[#Headers],0))</f>
        <v>1390975</v>
      </c>
      <c r="G162" s="21">
        <f>INDEX(Data[],MATCH($A162,Data[Dist],0),MATCH(G$6,Data[#Headers],0))</f>
        <v>11153604</v>
      </c>
      <c r="H162" s="21">
        <f>INDEX(Data[],MATCH($A162,Data[Dist],0),MATCH(H$6,Data[#Headers],0))-G162</f>
        <v>2781952</v>
      </c>
      <c r="I162" s="24"/>
      <c r="J162" s="21">
        <f>INDEX(Notes!$I$2:$N$11,MATCH(Notes!$B$2,Notes!$I$2:$I$11,0),4)*$C162</f>
        <v>5589696</v>
      </c>
      <c r="K162" s="21">
        <f>INDEX(Notes!$I$2:$N$11,MATCH(Notes!$B$2,Notes!$I$2:$I$11,0),5)*$D162</f>
        <v>2781954</v>
      </c>
      <c r="L162" s="21">
        <f>INDEX(Notes!$I$2:$N$11,MATCH(Notes!$B$2,Notes!$I$2:$I$11,0),6)*$E162</f>
        <v>2781954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1390977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369527</v>
      </c>
      <c r="E163" s="21">
        <f>INDEX(Data[],MATCH($A163,Data[Dist],0),MATCH(E$6,Data[#Headers],0))</f>
        <v>369527</v>
      </c>
      <c r="F163" s="21">
        <f>INDEX(Data[],MATCH($A163,Data[Dist],0),MATCH(F$6,Data[#Headers],0))</f>
        <v>369528</v>
      </c>
      <c r="G163" s="21">
        <f>INDEX(Data[],MATCH($A163,Data[Dist],0),MATCH(G$6,Data[#Headers],0))</f>
        <v>2964636</v>
      </c>
      <c r="H163" s="21">
        <f>INDEX(Data[],MATCH($A163,Data[Dist],0),MATCH(H$6,Data[#Headers],0))-G163</f>
        <v>739055</v>
      </c>
      <c r="I163" s="24"/>
      <c r="J163" s="21">
        <f>INDEX(Notes!$I$2:$N$11,MATCH(Notes!$B$2,Notes!$I$2:$I$11,0),4)*$C163</f>
        <v>1486528</v>
      </c>
      <c r="K163" s="21">
        <f>INDEX(Notes!$I$2:$N$11,MATCH(Notes!$B$2,Notes!$I$2:$I$11,0),5)*$D163</f>
        <v>739054</v>
      </c>
      <c r="L163" s="21">
        <f>INDEX(Notes!$I$2:$N$11,MATCH(Notes!$B$2,Notes!$I$2:$I$11,0),6)*$E163</f>
        <v>739054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369527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271718</v>
      </c>
      <c r="E164" s="21">
        <f>INDEX(Data[],MATCH($A164,Data[Dist],0),MATCH(E$6,Data[#Headers],0))</f>
        <v>216228</v>
      </c>
      <c r="F164" s="21">
        <f>INDEX(Data[],MATCH($A164,Data[Dist],0),MATCH(F$6,Data[#Headers],0))</f>
        <v>216229</v>
      </c>
      <c r="G164" s="21">
        <f>INDEX(Data[],MATCH($A164,Data[Dist],0),MATCH(G$6,Data[#Headers],0))</f>
        <v>2067352</v>
      </c>
      <c r="H164" s="21">
        <f>INDEX(Data[],MATCH($A164,Data[Dist],0),MATCH(H$6,Data[#Headers],0))-G164</f>
        <v>432457</v>
      </c>
      <c r="I164" s="24"/>
      <c r="J164" s="21">
        <f>INDEX(Notes!$I$2:$N$11,MATCH(Notes!$B$2,Notes!$I$2:$I$11,0),4)*$C164</f>
        <v>1091460</v>
      </c>
      <c r="K164" s="21">
        <f>INDEX(Notes!$I$2:$N$11,MATCH(Notes!$B$2,Notes!$I$2:$I$11,0),5)*$D164</f>
        <v>543436</v>
      </c>
      <c r="L164" s="21">
        <f>INDEX(Notes!$I$2:$N$11,MATCH(Notes!$B$2,Notes!$I$2:$I$11,0),6)*$E164</f>
        <v>432456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216228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234656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1881996</v>
      </c>
      <c r="H165" s="21">
        <f>INDEX(Data[],MATCH($A165,Data[Dist],0),MATCH(H$6,Data[#Headers],0))-G165</f>
        <v>469313</v>
      </c>
      <c r="I165" s="24"/>
      <c r="J165" s="21">
        <f>INDEX(Notes!$I$2:$N$11,MATCH(Notes!$B$2,Notes!$I$2:$I$11,0),4)*$C165</f>
        <v>943372</v>
      </c>
      <c r="K165" s="21">
        <f>INDEX(Notes!$I$2:$N$11,MATCH(Notes!$B$2,Notes!$I$2:$I$11,0),5)*$D165</f>
        <v>469312</v>
      </c>
      <c r="L165" s="21">
        <f>INDEX(Notes!$I$2:$N$11,MATCH(Notes!$B$2,Notes!$I$2:$I$11,0),6)*$E165</f>
        <v>469312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234656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438369</v>
      </c>
      <c r="E166" s="21">
        <f>INDEX(Data[],MATCH($A166,Data[Dist],0),MATCH(E$6,Data[#Headers],0))</f>
        <v>438369</v>
      </c>
      <c r="F166" s="21">
        <f>INDEX(Data[],MATCH($A166,Data[Dist],0),MATCH(F$6,Data[#Headers],0))</f>
        <v>438370</v>
      </c>
      <c r="G166" s="21">
        <f>INDEX(Data[],MATCH($A166,Data[Dist],0),MATCH(G$6,Data[#Headers],0))</f>
        <v>3516152</v>
      </c>
      <c r="H166" s="21">
        <f>INDEX(Data[],MATCH($A166,Data[Dist],0),MATCH(H$6,Data[#Headers],0))-G166</f>
        <v>876739</v>
      </c>
      <c r="I166" s="24"/>
      <c r="J166" s="21">
        <f>INDEX(Notes!$I$2:$N$11,MATCH(Notes!$B$2,Notes!$I$2:$I$11,0),4)*$C166</f>
        <v>1762676</v>
      </c>
      <c r="K166" s="21">
        <f>INDEX(Notes!$I$2:$N$11,MATCH(Notes!$B$2,Notes!$I$2:$I$11,0),5)*$D166</f>
        <v>876738</v>
      </c>
      <c r="L166" s="21">
        <f>INDEX(Notes!$I$2:$N$11,MATCH(Notes!$B$2,Notes!$I$2:$I$11,0),6)*$E166</f>
        <v>876738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438369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351019</v>
      </c>
      <c r="E167" s="21">
        <f>INDEX(Data[],MATCH($A167,Data[Dist],0),MATCH(E$6,Data[#Headers],0))</f>
        <v>331054</v>
      </c>
      <c r="F167" s="21">
        <f>INDEX(Data[],MATCH($A167,Data[Dist],0),MATCH(F$6,Data[#Headers],0))</f>
        <v>331055</v>
      </c>
      <c r="G167" s="21">
        <f>INDEX(Data[],MATCH($A167,Data[Dist],0),MATCH(G$6,Data[#Headers],0))</f>
        <v>2775906</v>
      </c>
      <c r="H167" s="21">
        <f>INDEX(Data[],MATCH($A167,Data[Dist],0),MATCH(H$6,Data[#Headers],0))-G167</f>
        <v>662109</v>
      </c>
      <c r="I167" s="24"/>
      <c r="J167" s="21">
        <f>INDEX(Notes!$I$2:$N$11,MATCH(Notes!$B$2,Notes!$I$2:$I$11,0),4)*$C167</f>
        <v>1411760</v>
      </c>
      <c r="K167" s="21">
        <f>INDEX(Notes!$I$2:$N$11,MATCH(Notes!$B$2,Notes!$I$2:$I$11,0),5)*$D167</f>
        <v>702038</v>
      </c>
      <c r="L167" s="21">
        <f>INDEX(Notes!$I$2:$N$11,MATCH(Notes!$B$2,Notes!$I$2:$I$11,0),6)*$E167</f>
        <v>662108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331054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1612239</v>
      </c>
      <c r="E168" s="21">
        <f>INDEX(Data[],MATCH($A168,Data[Dist],0),MATCH(E$6,Data[#Headers],0))</f>
        <v>1612239</v>
      </c>
      <c r="F168" s="21">
        <f>INDEX(Data[],MATCH($A168,Data[Dist],0),MATCH(F$6,Data[#Headers],0))</f>
        <v>1612238</v>
      </c>
      <c r="G168" s="21">
        <f>INDEX(Data[],MATCH($A168,Data[Dist],0),MATCH(G$6,Data[#Headers],0))</f>
        <v>12930932</v>
      </c>
      <c r="H168" s="21">
        <f>INDEX(Data[],MATCH($A168,Data[Dist],0),MATCH(H$6,Data[#Headers],0))-G168</f>
        <v>3224477</v>
      </c>
      <c r="I168" s="24"/>
      <c r="J168" s="21">
        <f>INDEX(Notes!$I$2:$N$11,MATCH(Notes!$B$2,Notes!$I$2:$I$11,0),4)*$C168</f>
        <v>6481976</v>
      </c>
      <c r="K168" s="21">
        <f>INDEX(Notes!$I$2:$N$11,MATCH(Notes!$B$2,Notes!$I$2:$I$11,0),5)*$D168</f>
        <v>3224478</v>
      </c>
      <c r="L168" s="21">
        <f>INDEX(Notes!$I$2:$N$11,MATCH(Notes!$B$2,Notes!$I$2:$I$11,0),6)*$E168</f>
        <v>3224478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1612239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361711</v>
      </c>
      <c r="F169" s="21">
        <f>INDEX(Data[],MATCH($A169,Data[Dist],0),MATCH(F$6,Data[#Headers],0))</f>
        <v>361712</v>
      </c>
      <c r="G169" s="21">
        <f>INDEX(Data[],MATCH($A169,Data[Dist],0),MATCH(G$6,Data[#Headers],0))</f>
        <v>2900622</v>
      </c>
      <c r="H169" s="21">
        <f>INDEX(Data[],MATCH($A169,Data[Dist],0),MATCH(H$6,Data[#Headers],0))-G169</f>
        <v>723423</v>
      </c>
      <c r="I169" s="24"/>
      <c r="J169" s="21">
        <f>INDEX(Notes!$I$2:$N$11,MATCH(Notes!$B$2,Notes!$I$2:$I$11,0),4)*$C169</f>
        <v>1453776</v>
      </c>
      <c r="K169" s="21">
        <f>INDEX(Notes!$I$2:$N$11,MATCH(Notes!$B$2,Notes!$I$2:$I$11,0),5)*$D169</f>
        <v>723424</v>
      </c>
      <c r="L169" s="21">
        <f>INDEX(Notes!$I$2:$N$11,MATCH(Notes!$B$2,Notes!$I$2:$I$11,0),6)*$E169</f>
        <v>723422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361711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1587903</v>
      </c>
      <c r="E170" s="21">
        <f>INDEX(Data[],MATCH($A170,Data[Dist],0),MATCH(E$6,Data[#Headers],0))</f>
        <v>1587903</v>
      </c>
      <c r="F170" s="21">
        <f>INDEX(Data[],MATCH($A170,Data[Dist],0),MATCH(F$6,Data[#Headers],0))</f>
        <v>1587901</v>
      </c>
      <c r="G170" s="21">
        <f>INDEX(Data[],MATCH($A170,Data[Dist],0),MATCH(G$6,Data[#Headers],0))</f>
        <v>12743356</v>
      </c>
      <c r="H170" s="21">
        <f>INDEX(Data[],MATCH($A170,Data[Dist],0),MATCH(H$6,Data[#Headers],0))-G170</f>
        <v>3175804</v>
      </c>
      <c r="I170" s="24"/>
      <c r="J170" s="21">
        <f>INDEX(Notes!$I$2:$N$11,MATCH(Notes!$B$2,Notes!$I$2:$I$11,0),4)*$C170</f>
        <v>6391744</v>
      </c>
      <c r="K170" s="21">
        <f>INDEX(Notes!$I$2:$N$11,MATCH(Notes!$B$2,Notes!$I$2:$I$11,0),5)*$D170</f>
        <v>3175806</v>
      </c>
      <c r="L170" s="21">
        <f>INDEX(Notes!$I$2:$N$11,MATCH(Notes!$B$2,Notes!$I$2:$I$11,0),6)*$E170</f>
        <v>3175806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1587903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515343</v>
      </c>
      <c r="E171" s="21">
        <f>INDEX(Data[],MATCH($A171,Data[Dist],0),MATCH(E$6,Data[#Headers],0))</f>
        <v>515343</v>
      </c>
      <c r="F171" s="21">
        <f>INDEX(Data[],MATCH($A171,Data[Dist],0),MATCH(F$6,Data[#Headers],0))</f>
        <v>515342</v>
      </c>
      <c r="G171" s="21">
        <f>INDEX(Data[],MATCH($A171,Data[Dist],0),MATCH(G$6,Data[#Headers],0))</f>
        <v>4133284</v>
      </c>
      <c r="H171" s="21">
        <f>INDEX(Data[],MATCH($A171,Data[Dist],0),MATCH(H$6,Data[#Headers],0))-G171</f>
        <v>1030685</v>
      </c>
      <c r="I171" s="24"/>
      <c r="J171" s="21">
        <f>INDEX(Notes!$I$2:$N$11,MATCH(Notes!$B$2,Notes!$I$2:$I$11,0),4)*$C171</f>
        <v>2071912</v>
      </c>
      <c r="K171" s="21">
        <f>INDEX(Notes!$I$2:$N$11,MATCH(Notes!$B$2,Notes!$I$2:$I$11,0),5)*$D171</f>
        <v>1030686</v>
      </c>
      <c r="L171" s="21">
        <f>INDEX(Notes!$I$2:$N$11,MATCH(Notes!$B$2,Notes!$I$2:$I$11,0),6)*$E171</f>
        <v>1030686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515343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5634262</v>
      </c>
      <c r="E172" s="21">
        <f>INDEX(Data[],MATCH($A172,Data[Dist],0),MATCH(E$6,Data[#Headers],0))</f>
        <v>5634262</v>
      </c>
      <c r="F172" s="21">
        <f>INDEX(Data[],MATCH($A172,Data[Dist],0),MATCH(F$6,Data[#Headers],0))</f>
        <v>5634263</v>
      </c>
      <c r="G172" s="21">
        <f>INDEX(Data[],MATCH($A172,Data[Dist],0),MATCH(G$6,Data[#Headers],0))</f>
        <v>45187728</v>
      </c>
      <c r="H172" s="21">
        <f>INDEX(Data[],MATCH($A172,Data[Dist],0),MATCH(H$6,Data[#Headers],0))-G172</f>
        <v>11268525</v>
      </c>
      <c r="I172" s="24"/>
      <c r="J172" s="21">
        <f>INDEX(Notes!$I$2:$N$11,MATCH(Notes!$B$2,Notes!$I$2:$I$11,0),4)*$C172</f>
        <v>22650680</v>
      </c>
      <c r="K172" s="21">
        <f>INDEX(Notes!$I$2:$N$11,MATCH(Notes!$B$2,Notes!$I$2:$I$11,0),5)*$D172</f>
        <v>11268524</v>
      </c>
      <c r="L172" s="21">
        <f>INDEX(Notes!$I$2:$N$11,MATCH(Notes!$B$2,Notes!$I$2:$I$11,0),6)*$E172</f>
        <v>11268524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5634262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564335</v>
      </c>
      <c r="E173" s="21">
        <f>INDEX(Data[],MATCH($A173,Data[Dist],0),MATCH(E$6,Data[#Headers],0))</f>
        <v>564335</v>
      </c>
      <c r="F173" s="21">
        <f>INDEX(Data[],MATCH($A173,Data[Dist],0),MATCH(F$6,Data[#Headers],0))</f>
        <v>564336</v>
      </c>
      <c r="G173" s="21">
        <f>INDEX(Data[],MATCH($A173,Data[Dist],0),MATCH(G$6,Data[#Headers],0))</f>
        <v>4524916</v>
      </c>
      <c r="H173" s="21">
        <f>INDEX(Data[],MATCH($A173,Data[Dist],0),MATCH(H$6,Data[#Headers],0))-G173</f>
        <v>1128671</v>
      </c>
      <c r="I173" s="24"/>
      <c r="J173" s="21">
        <f>INDEX(Notes!$I$2:$N$11,MATCH(Notes!$B$2,Notes!$I$2:$I$11,0),4)*$C173</f>
        <v>2267576</v>
      </c>
      <c r="K173" s="21">
        <f>INDEX(Notes!$I$2:$N$11,MATCH(Notes!$B$2,Notes!$I$2:$I$11,0),5)*$D173</f>
        <v>1128670</v>
      </c>
      <c r="L173" s="21">
        <f>INDEX(Notes!$I$2:$N$11,MATCH(Notes!$B$2,Notes!$I$2:$I$11,0),6)*$E173</f>
        <v>1128670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564335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442231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442230</v>
      </c>
      <c r="G174" s="21">
        <f>INDEX(Data[],MATCH($A174,Data[Dist],0),MATCH(G$6,Data[#Headers],0))</f>
        <v>3546684</v>
      </c>
      <c r="H174" s="21">
        <f>INDEX(Data[],MATCH($A174,Data[Dist],0),MATCH(H$6,Data[#Headers],0))-G174</f>
        <v>884461</v>
      </c>
      <c r="I174" s="24"/>
      <c r="J174" s="21">
        <f>INDEX(Notes!$I$2:$N$11,MATCH(Notes!$B$2,Notes!$I$2:$I$11,0),4)*$C174</f>
        <v>1777760</v>
      </c>
      <c r="K174" s="21">
        <f>INDEX(Notes!$I$2:$N$11,MATCH(Notes!$B$2,Notes!$I$2:$I$11,0),5)*$D174</f>
        <v>884462</v>
      </c>
      <c r="L174" s="21">
        <f>INDEX(Notes!$I$2:$N$11,MATCH(Notes!$B$2,Notes!$I$2:$I$11,0),6)*$E174</f>
        <v>884462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442231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209770</v>
      </c>
      <c r="E175" s="21">
        <f>INDEX(Data[],MATCH($A175,Data[Dist],0),MATCH(E$6,Data[#Headers],0))</f>
        <v>207891</v>
      </c>
      <c r="F175" s="21">
        <f>INDEX(Data[],MATCH($A175,Data[Dist],0),MATCH(F$6,Data[#Headers],0))</f>
        <v>207892</v>
      </c>
      <c r="G175" s="21">
        <f>INDEX(Data[],MATCH($A175,Data[Dist],0),MATCH(G$6,Data[#Headers],0))</f>
        <v>1679026</v>
      </c>
      <c r="H175" s="21">
        <f>INDEX(Data[],MATCH($A175,Data[Dist],0),MATCH(H$6,Data[#Headers],0))-G175</f>
        <v>415783</v>
      </c>
      <c r="I175" s="24"/>
      <c r="J175" s="21">
        <f>INDEX(Notes!$I$2:$N$11,MATCH(Notes!$B$2,Notes!$I$2:$I$11,0),4)*$C175</f>
        <v>843704</v>
      </c>
      <c r="K175" s="21">
        <f>INDEX(Notes!$I$2:$N$11,MATCH(Notes!$B$2,Notes!$I$2:$I$11,0),5)*$D175</f>
        <v>419540</v>
      </c>
      <c r="L175" s="21">
        <f>INDEX(Notes!$I$2:$N$11,MATCH(Notes!$B$2,Notes!$I$2:$I$11,0),6)*$E175</f>
        <v>415782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207891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493331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493330</v>
      </c>
      <c r="G176" s="21">
        <f>INDEX(Data[],MATCH($A176,Data[Dist],0),MATCH(G$6,Data[#Headers],0))</f>
        <v>3956794</v>
      </c>
      <c r="H176" s="21">
        <f>INDEX(Data[],MATCH($A176,Data[Dist],0),MATCH(H$6,Data[#Headers],0))-G176</f>
        <v>986662</v>
      </c>
      <c r="I176" s="24"/>
      <c r="J176" s="21">
        <f>INDEX(Notes!$I$2:$N$11,MATCH(Notes!$B$2,Notes!$I$2:$I$11,0),4)*$C176</f>
        <v>1983468</v>
      </c>
      <c r="K176" s="21">
        <f>INDEX(Notes!$I$2:$N$11,MATCH(Notes!$B$2,Notes!$I$2:$I$11,0),5)*$D176</f>
        <v>986662</v>
      </c>
      <c r="L176" s="21">
        <f>INDEX(Notes!$I$2:$N$11,MATCH(Notes!$B$2,Notes!$I$2:$I$11,0),6)*$E176</f>
        <v>986664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493332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300027</v>
      </c>
      <c r="F177" s="21">
        <f>INDEX(Data[],MATCH($A177,Data[Dist],0),MATCH(F$6,Data[#Headers],0))</f>
        <v>300026</v>
      </c>
      <c r="G177" s="21">
        <f>INDEX(Data[],MATCH($A177,Data[Dist],0),MATCH(G$6,Data[#Headers],0))</f>
        <v>2406784</v>
      </c>
      <c r="H177" s="21">
        <f>INDEX(Data[],MATCH($A177,Data[Dist],0),MATCH(H$6,Data[#Headers],0))-G177</f>
        <v>600053</v>
      </c>
      <c r="I177" s="24"/>
      <c r="J177" s="21">
        <f>INDEX(Notes!$I$2:$N$11,MATCH(Notes!$B$2,Notes!$I$2:$I$11,0),4)*$C177</f>
        <v>1206676</v>
      </c>
      <c r="K177" s="21">
        <f>INDEX(Notes!$I$2:$N$11,MATCH(Notes!$B$2,Notes!$I$2:$I$11,0),5)*$D177</f>
        <v>600054</v>
      </c>
      <c r="L177" s="21">
        <f>INDEX(Notes!$I$2:$N$11,MATCH(Notes!$B$2,Notes!$I$2:$I$11,0),6)*$E177</f>
        <v>600054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300027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525482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525480</v>
      </c>
      <c r="G178" s="21">
        <f>INDEX(Data[],MATCH($A178,Data[Dist],0),MATCH(G$6,Data[#Headers],0))</f>
        <v>4213524</v>
      </c>
      <c r="H178" s="21">
        <f>INDEX(Data[],MATCH($A178,Data[Dist],0),MATCH(H$6,Data[#Headers],0))-G178</f>
        <v>1050962</v>
      </c>
      <c r="I178" s="24"/>
      <c r="J178" s="21">
        <f>INDEX(Notes!$I$2:$N$11,MATCH(Notes!$B$2,Notes!$I$2:$I$11,0),4)*$C178</f>
        <v>2111596</v>
      </c>
      <c r="K178" s="21">
        <f>INDEX(Notes!$I$2:$N$11,MATCH(Notes!$B$2,Notes!$I$2:$I$11,0),5)*$D178</f>
        <v>1050964</v>
      </c>
      <c r="L178" s="21">
        <f>INDEX(Notes!$I$2:$N$11,MATCH(Notes!$B$2,Notes!$I$2:$I$11,0),6)*$E178</f>
        <v>1050964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525482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354905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354904</v>
      </c>
      <c r="G179" s="21">
        <f>INDEX(Data[],MATCH($A179,Data[Dist],0),MATCH(G$6,Data[#Headers],0))</f>
        <v>2847380</v>
      </c>
      <c r="H179" s="21">
        <f>INDEX(Data[],MATCH($A179,Data[Dist],0),MATCH(H$6,Data[#Headers],0))-G179</f>
        <v>709809</v>
      </c>
      <c r="I179" s="24"/>
      <c r="J179" s="21">
        <f>INDEX(Notes!$I$2:$N$11,MATCH(Notes!$B$2,Notes!$I$2:$I$11,0),4)*$C179</f>
        <v>1427760</v>
      </c>
      <c r="K179" s="21">
        <f>INDEX(Notes!$I$2:$N$11,MATCH(Notes!$B$2,Notes!$I$2:$I$11,0),5)*$D179</f>
        <v>709810</v>
      </c>
      <c r="L179" s="21">
        <f>INDEX(Notes!$I$2:$N$11,MATCH(Notes!$B$2,Notes!$I$2:$I$11,0),6)*$E179</f>
        <v>709810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354905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387878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387876</v>
      </c>
      <c r="G180" s="21">
        <f>INDEX(Data[],MATCH($A180,Data[Dist],0),MATCH(G$6,Data[#Headers],0))</f>
        <v>3112960</v>
      </c>
      <c r="H180" s="21">
        <f>INDEX(Data[],MATCH($A180,Data[Dist],0),MATCH(H$6,Data[#Headers],0))-G180</f>
        <v>775754</v>
      </c>
      <c r="I180" s="24"/>
      <c r="J180" s="21">
        <f>INDEX(Notes!$I$2:$N$11,MATCH(Notes!$B$2,Notes!$I$2:$I$11,0),4)*$C180</f>
        <v>1561448</v>
      </c>
      <c r="K180" s="21">
        <f>INDEX(Notes!$I$2:$N$11,MATCH(Notes!$B$2,Notes!$I$2:$I$11,0),5)*$D180</f>
        <v>775756</v>
      </c>
      <c r="L180" s="21">
        <f>INDEX(Notes!$I$2:$N$11,MATCH(Notes!$B$2,Notes!$I$2:$I$11,0),6)*$E180</f>
        <v>775756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387878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316712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316711</v>
      </c>
      <c r="G181" s="21">
        <f>INDEX(Data[],MATCH($A181,Data[Dist],0),MATCH(G$6,Data[#Headers],0))</f>
        <v>2542330</v>
      </c>
      <c r="H181" s="21">
        <f>INDEX(Data[],MATCH($A181,Data[Dist],0),MATCH(H$6,Data[#Headers],0))-G181</f>
        <v>633424</v>
      </c>
      <c r="I181" s="24"/>
      <c r="J181" s="21">
        <f>INDEX(Notes!$I$2:$N$11,MATCH(Notes!$B$2,Notes!$I$2:$I$11,0),4)*$C181</f>
        <v>1275480</v>
      </c>
      <c r="K181" s="21">
        <f>INDEX(Notes!$I$2:$N$11,MATCH(Notes!$B$2,Notes!$I$2:$I$11,0),5)*$D181</f>
        <v>633424</v>
      </c>
      <c r="L181" s="21">
        <f>INDEX(Notes!$I$2:$N$11,MATCH(Notes!$B$2,Notes!$I$2:$I$11,0),6)*$E181</f>
        <v>633426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316713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1052858</v>
      </c>
      <c r="E182" s="21">
        <f>INDEX(Data[],MATCH($A182,Data[Dist],0),MATCH(E$6,Data[#Headers],0))</f>
        <v>1052858</v>
      </c>
      <c r="F182" s="21">
        <f>INDEX(Data[],MATCH($A182,Data[Dist],0),MATCH(F$6,Data[#Headers],0))</f>
        <v>1052859</v>
      </c>
      <c r="G182" s="21">
        <f>INDEX(Data[],MATCH($A182,Data[Dist],0),MATCH(G$6,Data[#Headers],0))</f>
        <v>8441412</v>
      </c>
      <c r="H182" s="21">
        <f>INDEX(Data[],MATCH($A182,Data[Dist],0),MATCH(H$6,Data[#Headers],0))-G182</f>
        <v>2105717</v>
      </c>
      <c r="I182" s="24"/>
      <c r="J182" s="21">
        <f>INDEX(Notes!$I$2:$N$11,MATCH(Notes!$B$2,Notes!$I$2:$I$11,0),4)*$C182</f>
        <v>4229980</v>
      </c>
      <c r="K182" s="21">
        <f>INDEX(Notes!$I$2:$N$11,MATCH(Notes!$B$2,Notes!$I$2:$I$11,0),5)*$D182</f>
        <v>2105716</v>
      </c>
      <c r="L182" s="21">
        <f>INDEX(Notes!$I$2:$N$11,MATCH(Notes!$B$2,Notes!$I$2:$I$11,0),6)*$E182</f>
        <v>2105716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1052858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405866</v>
      </c>
      <c r="E183" s="21">
        <f>INDEX(Data[],MATCH($A183,Data[Dist],0),MATCH(E$6,Data[#Headers],0))</f>
        <v>405866</v>
      </c>
      <c r="F183" s="21">
        <f>INDEX(Data[],MATCH($A183,Data[Dist],0),MATCH(F$6,Data[#Headers],0))</f>
        <v>405866</v>
      </c>
      <c r="G183" s="21">
        <f>INDEX(Data[],MATCH($A183,Data[Dist],0),MATCH(G$6,Data[#Headers],0))</f>
        <v>3257052</v>
      </c>
      <c r="H183" s="21">
        <f>INDEX(Data[],MATCH($A183,Data[Dist],0),MATCH(H$6,Data[#Headers],0))-G183</f>
        <v>811732</v>
      </c>
      <c r="I183" s="24"/>
      <c r="J183" s="21">
        <f>INDEX(Notes!$I$2:$N$11,MATCH(Notes!$B$2,Notes!$I$2:$I$11,0),4)*$C183</f>
        <v>1633588</v>
      </c>
      <c r="K183" s="21">
        <f>INDEX(Notes!$I$2:$N$11,MATCH(Notes!$B$2,Notes!$I$2:$I$11,0),5)*$D183</f>
        <v>811732</v>
      </c>
      <c r="L183" s="21">
        <f>INDEX(Notes!$I$2:$N$11,MATCH(Notes!$B$2,Notes!$I$2:$I$11,0),6)*$E183</f>
        <v>811732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405866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236319</v>
      </c>
      <c r="E184" s="21">
        <f>INDEX(Data[],MATCH($A184,Data[Dist],0),MATCH(E$6,Data[#Headers],0))</f>
        <v>236319</v>
      </c>
      <c r="F184" s="21">
        <f>INDEX(Data[],MATCH($A184,Data[Dist],0),MATCH(F$6,Data[#Headers],0))</f>
        <v>236320</v>
      </c>
      <c r="G184" s="21">
        <f>INDEX(Data[],MATCH($A184,Data[Dist],0),MATCH(G$6,Data[#Headers],0))</f>
        <v>1897540</v>
      </c>
      <c r="H184" s="21">
        <f>INDEX(Data[],MATCH($A184,Data[Dist],0),MATCH(H$6,Data[#Headers],0))-G184</f>
        <v>472639</v>
      </c>
      <c r="I184" s="24"/>
      <c r="J184" s="21">
        <f>INDEX(Notes!$I$2:$N$11,MATCH(Notes!$B$2,Notes!$I$2:$I$11,0),4)*$C184</f>
        <v>952264</v>
      </c>
      <c r="K184" s="21">
        <f>INDEX(Notes!$I$2:$N$11,MATCH(Notes!$B$2,Notes!$I$2:$I$11,0),5)*$D184</f>
        <v>472638</v>
      </c>
      <c r="L184" s="21">
        <f>INDEX(Notes!$I$2:$N$11,MATCH(Notes!$B$2,Notes!$I$2:$I$11,0),6)*$E184</f>
        <v>472638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236319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1487750</v>
      </c>
      <c r="E185" s="21">
        <f>INDEX(Data[],MATCH($A185,Data[Dist],0),MATCH(E$6,Data[#Headers],0))</f>
        <v>1487750</v>
      </c>
      <c r="F185" s="21">
        <f>INDEX(Data[],MATCH($A185,Data[Dist],0),MATCH(F$6,Data[#Headers],0))</f>
        <v>1487748</v>
      </c>
      <c r="G185" s="21">
        <f>INDEX(Data[],MATCH($A185,Data[Dist],0),MATCH(G$6,Data[#Headers],0))</f>
        <v>11928288</v>
      </c>
      <c r="H185" s="21">
        <f>INDEX(Data[],MATCH($A185,Data[Dist],0),MATCH(H$6,Data[#Headers],0))-G185</f>
        <v>2975498</v>
      </c>
      <c r="I185" s="24"/>
      <c r="J185" s="21">
        <f>INDEX(Notes!$I$2:$N$11,MATCH(Notes!$B$2,Notes!$I$2:$I$11,0),4)*$C185</f>
        <v>5977288</v>
      </c>
      <c r="K185" s="21">
        <f>INDEX(Notes!$I$2:$N$11,MATCH(Notes!$B$2,Notes!$I$2:$I$11,0),5)*$D185</f>
        <v>2975500</v>
      </c>
      <c r="L185" s="21">
        <f>INDEX(Notes!$I$2:$N$11,MATCH(Notes!$B$2,Notes!$I$2:$I$11,0),6)*$E185</f>
        <v>2975500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1487750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4789331</v>
      </c>
      <c r="E186" s="21">
        <f>INDEX(Data[],MATCH($A186,Data[Dist],0),MATCH(E$6,Data[#Headers],0))</f>
        <v>4789331</v>
      </c>
      <c r="F186" s="21">
        <f>INDEX(Data[],MATCH($A186,Data[Dist],0),MATCH(F$6,Data[#Headers],0))</f>
        <v>4789332</v>
      </c>
      <c r="G186" s="21">
        <f>INDEX(Data[],MATCH($A186,Data[Dist],0),MATCH(G$6,Data[#Headers],0))</f>
        <v>38395024</v>
      </c>
      <c r="H186" s="21">
        <f>INDEX(Data[],MATCH($A186,Data[Dist],0),MATCH(H$6,Data[#Headers],0))-G186</f>
        <v>9578663</v>
      </c>
      <c r="I186" s="24"/>
      <c r="J186" s="21">
        <f>INDEX(Notes!$I$2:$N$11,MATCH(Notes!$B$2,Notes!$I$2:$I$11,0),4)*$C186</f>
        <v>19237700</v>
      </c>
      <c r="K186" s="21">
        <f>INDEX(Notes!$I$2:$N$11,MATCH(Notes!$B$2,Notes!$I$2:$I$11,0),5)*$D186</f>
        <v>9578662</v>
      </c>
      <c r="L186" s="21">
        <f>INDEX(Notes!$I$2:$N$11,MATCH(Notes!$B$2,Notes!$I$2:$I$11,0),6)*$E186</f>
        <v>9578662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4789331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355900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355899</v>
      </c>
      <c r="G187" s="21">
        <f>INDEX(Data[],MATCH($A187,Data[Dist],0),MATCH(G$6,Data[#Headers],0))</f>
        <v>2854526</v>
      </c>
      <c r="H187" s="21">
        <f>INDEX(Data[],MATCH($A187,Data[Dist],0),MATCH(H$6,Data[#Headers],0))-G187</f>
        <v>711800</v>
      </c>
      <c r="I187" s="24"/>
      <c r="J187" s="21">
        <f>INDEX(Notes!$I$2:$N$11,MATCH(Notes!$B$2,Notes!$I$2:$I$11,0),4)*$C187</f>
        <v>1430924</v>
      </c>
      <c r="K187" s="21">
        <f>INDEX(Notes!$I$2:$N$11,MATCH(Notes!$B$2,Notes!$I$2:$I$11,0),5)*$D187</f>
        <v>711800</v>
      </c>
      <c r="L187" s="21">
        <f>INDEX(Notes!$I$2:$N$11,MATCH(Notes!$B$2,Notes!$I$2:$I$11,0),6)*$E187</f>
        <v>711802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355901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2558355</v>
      </c>
      <c r="E188" s="21">
        <f>INDEX(Data[],MATCH($A188,Data[Dist],0),MATCH(E$6,Data[#Headers],0))</f>
        <v>2558354</v>
      </c>
      <c r="F188" s="21">
        <f>INDEX(Data[],MATCH($A188,Data[Dist],0),MATCH(F$6,Data[#Headers],0))</f>
        <v>2558355</v>
      </c>
      <c r="G188" s="21">
        <f>INDEX(Data[],MATCH($A188,Data[Dist],0),MATCH(G$6,Data[#Headers],0))</f>
        <v>20517162</v>
      </c>
      <c r="H188" s="21">
        <f>INDEX(Data[],MATCH($A188,Data[Dist],0),MATCH(H$6,Data[#Headers],0))-G188</f>
        <v>5116709</v>
      </c>
      <c r="I188" s="24"/>
      <c r="J188" s="21">
        <f>INDEX(Notes!$I$2:$N$11,MATCH(Notes!$B$2,Notes!$I$2:$I$11,0),4)*$C188</f>
        <v>10283744</v>
      </c>
      <c r="K188" s="21">
        <f>INDEX(Notes!$I$2:$N$11,MATCH(Notes!$B$2,Notes!$I$2:$I$11,0),5)*$D188</f>
        <v>5116710</v>
      </c>
      <c r="L188" s="21">
        <f>INDEX(Notes!$I$2:$N$11,MATCH(Notes!$B$2,Notes!$I$2:$I$11,0),6)*$E188</f>
        <v>5116708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2558354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1016048</v>
      </c>
      <c r="E189" s="21">
        <f>INDEX(Data[],MATCH($A189,Data[Dist],0),MATCH(E$6,Data[#Headers],0))</f>
        <v>1016048</v>
      </c>
      <c r="F189" s="21">
        <f>INDEX(Data[],MATCH($A189,Data[Dist],0),MATCH(F$6,Data[#Headers],0))</f>
        <v>1016048</v>
      </c>
      <c r="G189" s="21">
        <f>INDEX(Data[],MATCH($A189,Data[Dist],0),MATCH(G$6,Data[#Headers],0))</f>
        <v>8151004</v>
      </c>
      <c r="H189" s="21">
        <f>INDEX(Data[],MATCH($A189,Data[Dist],0),MATCH(H$6,Data[#Headers],0))-G189</f>
        <v>2032096</v>
      </c>
      <c r="I189" s="24"/>
      <c r="J189" s="21">
        <f>INDEX(Notes!$I$2:$N$11,MATCH(Notes!$B$2,Notes!$I$2:$I$11,0),4)*$C189</f>
        <v>4086812</v>
      </c>
      <c r="K189" s="21">
        <f>INDEX(Notes!$I$2:$N$11,MATCH(Notes!$B$2,Notes!$I$2:$I$11,0),5)*$D189</f>
        <v>2032096</v>
      </c>
      <c r="L189" s="21">
        <f>INDEX(Notes!$I$2:$N$11,MATCH(Notes!$B$2,Notes!$I$2:$I$11,0),6)*$E189</f>
        <v>2032096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1016048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610885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610884</v>
      </c>
      <c r="G190" s="21">
        <f>INDEX(Data[],MATCH($A190,Data[Dist],0),MATCH(G$6,Data[#Headers],0))</f>
        <v>4900386</v>
      </c>
      <c r="H190" s="21">
        <f>INDEX(Data[],MATCH($A190,Data[Dist],0),MATCH(H$6,Data[#Headers],0))-G190</f>
        <v>1221770</v>
      </c>
      <c r="I190" s="24"/>
      <c r="J190" s="21">
        <f>INDEX(Notes!$I$2:$N$11,MATCH(Notes!$B$2,Notes!$I$2:$I$11,0),4)*$C190</f>
        <v>2456844</v>
      </c>
      <c r="K190" s="21">
        <f>INDEX(Notes!$I$2:$N$11,MATCH(Notes!$B$2,Notes!$I$2:$I$11,0),5)*$D190</f>
        <v>1221770</v>
      </c>
      <c r="L190" s="21">
        <f>INDEX(Notes!$I$2:$N$11,MATCH(Notes!$B$2,Notes!$I$2:$I$11,0),6)*$E190</f>
        <v>1221772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610886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251962</v>
      </c>
      <c r="G191" s="21">
        <f>INDEX(Data[],MATCH($A191,Data[Dist],0),MATCH(G$6,Data[#Headers],0))</f>
        <v>2019960</v>
      </c>
      <c r="H191" s="21">
        <f>INDEX(Data[],MATCH($A191,Data[Dist],0),MATCH(H$6,Data[#Headers],0))-G191</f>
        <v>503925</v>
      </c>
      <c r="I191" s="24"/>
      <c r="J191" s="21">
        <f>INDEX(Notes!$I$2:$N$11,MATCH(Notes!$B$2,Notes!$I$2:$I$11,0),4)*$C191</f>
        <v>1012108</v>
      </c>
      <c r="K191" s="21">
        <f>INDEX(Notes!$I$2:$N$11,MATCH(Notes!$B$2,Notes!$I$2:$I$11,0),5)*$D191</f>
        <v>503926</v>
      </c>
      <c r="L191" s="21">
        <f>INDEX(Notes!$I$2:$N$11,MATCH(Notes!$B$2,Notes!$I$2:$I$11,0),6)*$E191</f>
        <v>503926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251963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330555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330554</v>
      </c>
      <c r="G192" s="21">
        <f>INDEX(Data[],MATCH($A192,Data[Dist],0),MATCH(G$6,Data[#Headers],0))</f>
        <v>2651792</v>
      </c>
      <c r="H192" s="21">
        <f>INDEX(Data[],MATCH($A192,Data[Dist],0),MATCH(H$6,Data[#Headers],0))-G192</f>
        <v>661109</v>
      </c>
      <c r="I192" s="24"/>
      <c r="J192" s="21">
        <f>INDEX(Notes!$I$2:$N$11,MATCH(Notes!$B$2,Notes!$I$2:$I$11,0),4)*$C192</f>
        <v>1329572</v>
      </c>
      <c r="K192" s="21">
        <f>INDEX(Notes!$I$2:$N$11,MATCH(Notes!$B$2,Notes!$I$2:$I$11,0),5)*$D192</f>
        <v>661110</v>
      </c>
      <c r="L192" s="21">
        <f>INDEX(Notes!$I$2:$N$11,MATCH(Notes!$B$2,Notes!$I$2:$I$11,0),6)*$E192</f>
        <v>661110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330555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827546</v>
      </c>
      <c r="E193" s="21">
        <f>INDEX(Data[],MATCH($A193,Data[Dist],0),MATCH(E$6,Data[#Headers],0))</f>
        <v>827546</v>
      </c>
      <c r="F193" s="21">
        <f>INDEX(Data[],MATCH($A193,Data[Dist],0),MATCH(F$6,Data[#Headers],0))</f>
        <v>827546</v>
      </c>
      <c r="G193" s="21">
        <f>INDEX(Data[],MATCH($A193,Data[Dist],0),MATCH(G$6,Data[#Headers],0))</f>
        <v>6638300</v>
      </c>
      <c r="H193" s="21">
        <f>INDEX(Data[],MATCH($A193,Data[Dist],0),MATCH(H$6,Data[#Headers],0))-G193</f>
        <v>1655092</v>
      </c>
      <c r="I193" s="24"/>
      <c r="J193" s="21">
        <f>INDEX(Notes!$I$2:$N$11,MATCH(Notes!$B$2,Notes!$I$2:$I$11,0),4)*$C193</f>
        <v>3328116</v>
      </c>
      <c r="K193" s="21">
        <f>INDEX(Notes!$I$2:$N$11,MATCH(Notes!$B$2,Notes!$I$2:$I$11,0),5)*$D193</f>
        <v>1655092</v>
      </c>
      <c r="L193" s="21">
        <f>INDEX(Notes!$I$2:$N$11,MATCH(Notes!$B$2,Notes!$I$2:$I$11,0),6)*$E193</f>
        <v>1655092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827546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521064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521063</v>
      </c>
      <c r="G194" s="21">
        <f>INDEX(Data[],MATCH($A194,Data[Dist],0),MATCH(G$6,Data[#Headers],0))</f>
        <v>4179418</v>
      </c>
      <c r="H194" s="21">
        <f>INDEX(Data[],MATCH($A194,Data[Dist],0),MATCH(H$6,Data[#Headers],0))-G194</f>
        <v>1042128</v>
      </c>
      <c r="I194" s="24"/>
      <c r="J194" s="21">
        <f>INDEX(Notes!$I$2:$N$11,MATCH(Notes!$B$2,Notes!$I$2:$I$11,0),4)*$C194</f>
        <v>2095160</v>
      </c>
      <c r="K194" s="21">
        <f>INDEX(Notes!$I$2:$N$11,MATCH(Notes!$B$2,Notes!$I$2:$I$11,0),5)*$D194</f>
        <v>1042128</v>
      </c>
      <c r="L194" s="21">
        <f>INDEX(Notes!$I$2:$N$11,MATCH(Notes!$B$2,Notes!$I$2:$I$11,0),6)*$E194</f>
        <v>1042130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521065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630030</v>
      </c>
      <c r="E195" s="21">
        <f>INDEX(Data[],MATCH($A195,Data[Dist],0),MATCH(E$6,Data[#Headers],0))</f>
        <v>630029</v>
      </c>
      <c r="F195" s="21">
        <f>INDEX(Data[],MATCH($A195,Data[Dist],0),MATCH(F$6,Data[#Headers],0))</f>
        <v>630030</v>
      </c>
      <c r="G195" s="21">
        <f>INDEX(Data[],MATCH($A195,Data[Dist],0),MATCH(G$6,Data[#Headers],0))</f>
        <v>5052438</v>
      </c>
      <c r="H195" s="21">
        <f>INDEX(Data[],MATCH($A195,Data[Dist],0),MATCH(H$6,Data[#Headers],0))-G195</f>
        <v>1260059</v>
      </c>
      <c r="I195" s="24"/>
      <c r="J195" s="21">
        <f>INDEX(Notes!$I$2:$N$11,MATCH(Notes!$B$2,Notes!$I$2:$I$11,0),4)*$C195</f>
        <v>2532320</v>
      </c>
      <c r="K195" s="21">
        <f>INDEX(Notes!$I$2:$N$11,MATCH(Notes!$B$2,Notes!$I$2:$I$11,0),5)*$D195</f>
        <v>1260060</v>
      </c>
      <c r="L195" s="21">
        <f>INDEX(Notes!$I$2:$N$11,MATCH(Notes!$B$2,Notes!$I$2:$I$11,0),6)*$E195</f>
        <v>1260058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630029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220549</v>
      </c>
      <c r="F196" s="21">
        <f>INDEX(Data[],MATCH($A196,Data[Dist],0),MATCH(F$6,Data[#Headers],0))</f>
        <v>220550</v>
      </c>
      <c r="G196" s="21">
        <f>INDEX(Data[],MATCH($A196,Data[Dist],0),MATCH(G$6,Data[#Headers],0))</f>
        <v>1771390</v>
      </c>
      <c r="H196" s="21">
        <f>INDEX(Data[],MATCH($A196,Data[Dist],0),MATCH(H$6,Data[#Headers],0))-G196</f>
        <v>441099</v>
      </c>
      <c r="I196" s="24"/>
      <c r="J196" s="21">
        <f>INDEX(Notes!$I$2:$N$11,MATCH(Notes!$B$2,Notes!$I$2:$I$11,0),4)*$C196</f>
        <v>889192</v>
      </c>
      <c r="K196" s="21">
        <f>INDEX(Notes!$I$2:$N$11,MATCH(Notes!$B$2,Notes!$I$2:$I$11,0),5)*$D196</f>
        <v>441100</v>
      </c>
      <c r="L196" s="21">
        <f>INDEX(Notes!$I$2:$N$11,MATCH(Notes!$B$2,Notes!$I$2:$I$11,0),6)*$E196</f>
        <v>441098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220549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704874</v>
      </c>
      <c r="E197" s="21">
        <f>INDEX(Data[],MATCH($A197,Data[Dist],0),MATCH(E$6,Data[#Headers],0))</f>
        <v>704873</v>
      </c>
      <c r="F197" s="21">
        <f>INDEX(Data[],MATCH($A197,Data[Dist],0),MATCH(F$6,Data[#Headers],0))</f>
        <v>704874</v>
      </c>
      <c r="G197" s="21">
        <f>INDEX(Data[],MATCH($A197,Data[Dist],0),MATCH(G$6,Data[#Headers],0))</f>
        <v>5653534</v>
      </c>
      <c r="H197" s="21">
        <f>INDEX(Data[],MATCH($A197,Data[Dist],0),MATCH(H$6,Data[#Headers],0))-G197</f>
        <v>1409747</v>
      </c>
      <c r="I197" s="24"/>
      <c r="J197" s="21">
        <f>INDEX(Notes!$I$2:$N$11,MATCH(Notes!$B$2,Notes!$I$2:$I$11,0),4)*$C197</f>
        <v>2834040</v>
      </c>
      <c r="K197" s="21">
        <f>INDEX(Notes!$I$2:$N$11,MATCH(Notes!$B$2,Notes!$I$2:$I$11,0),5)*$D197</f>
        <v>1409748</v>
      </c>
      <c r="L197" s="21">
        <f>INDEX(Notes!$I$2:$N$11,MATCH(Notes!$B$2,Notes!$I$2:$I$11,0),6)*$E197</f>
        <v>1409746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704873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255837</v>
      </c>
      <c r="G198" s="21">
        <f>INDEX(Data[],MATCH($A198,Data[Dist],0),MATCH(G$6,Data[#Headers],0))</f>
        <v>2051516</v>
      </c>
      <c r="H198" s="21">
        <f>INDEX(Data[],MATCH($A198,Data[Dist],0),MATCH(H$6,Data[#Headers],0))-G198</f>
        <v>511676</v>
      </c>
      <c r="I198" s="24"/>
      <c r="J198" s="21">
        <f>INDEX(Notes!$I$2:$N$11,MATCH(Notes!$B$2,Notes!$I$2:$I$11,0),4)*$C198</f>
        <v>1028160</v>
      </c>
      <c r="K198" s="21">
        <f>INDEX(Notes!$I$2:$N$11,MATCH(Notes!$B$2,Notes!$I$2:$I$11,0),5)*$D198</f>
        <v>511678</v>
      </c>
      <c r="L198" s="21">
        <f>INDEX(Notes!$I$2:$N$11,MATCH(Notes!$B$2,Notes!$I$2:$I$11,0),6)*$E198</f>
        <v>511678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255839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180641</v>
      </c>
      <c r="F199" s="21">
        <f>INDEX(Data[],MATCH($A199,Data[Dist],0),MATCH(F$6,Data[#Headers],0))</f>
        <v>180640</v>
      </c>
      <c r="G199" s="21">
        <f>INDEX(Data[],MATCH($A199,Data[Dist],0),MATCH(G$6,Data[#Headers],0))</f>
        <v>1511346</v>
      </c>
      <c r="H199" s="21">
        <f>INDEX(Data[],MATCH($A199,Data[Dist],0),MATCH(H$6,Data[#Headers],0))-G199</f>
        <v>361281</v>
      </c>
      <c r="I199" s="24"/>
      <c r="J199" s="21">
        <f>INDEX(Notes!$I$2:$N$11,MATCH(Notes!$B$2,Notes!$I$2:$I$11,0),4)*$C199</f>
        <v>767816</v>
      </c>
      <c r="K199" s="21">
        <f>INDEX(Notes!$I$2:$N$11,MATCH(Notes!$B$2,Notes!$I$2:$I$11,0),5)*$D199</f>
        <v>382248</v>
      </c>
      <c r="L199" s="21">
        <f>INDEX(Notes!$I$2:$N$11,MATCH(Notes!$B$2,Notes!$I$2:$I$11,0),6)*$E199</f>
        <v>361282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180641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168144</v>
      </c>
      <c r="F200" s="21">
        <f>INDEX(Data[],MATCH($A200,Data[Dist],0),MATCH(F$6,Data[#Headers],0))</f>
        <v>168145</v>
      </c>
      <c r="G200" s="21">
        <f>INDEX(Data[],MATCH($A200,Data[Dist],0),MATCH(G$6,Data[#Headers],0))</f>
        <v>1348146</v>
      </c>
      <c r="H200" s="21">
        <f>INDEX(Data[],MATCH($A200,Data[Dist],0),MATCH(H$6,Data[#Headers],0))-G200</f>
        <v>336289</v>
      </c>
      <c r="I200" s="24"/>
      <c r="J200" s="21">
        <f>INDEX(Notes!$I$2:$N$11,MATCH(Notes!$B$2,Notes!$I$2:$I$11,0),4)*$C200</f>
        <v>675568</v>
      </c>
      <c r="K200" s="21">
        <f>INDEX(Notes!$I$2:$N$11,MATCH(Notes!$B$2,Notes!$I$2:$I$11,0),5)*$D200</f>
        <v>336290</v>
      </c>
      <c r="L200" s="21">
        <f>INDEX(Notes!$I$2:$N$11,MATCH(Notes!$B$2,Notes!$I$2:$I$11,0),6)*$E200</f>
        <v>336288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168144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INDEX($A$7:$H$331,MATCH($S200,$A$7:$A$331,0),5)-Q200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154554</v>
      </c>
      <c r="F201" s="21">
        <f>INDEX(Data[],MATCH($A201,Data[Dist],0),MATCH(F$6,Data[#Headers],0))</f>
        <v>154555</v>
      </c>
      <c r="G201" s="21">
        <f>INDEX(Data[],MATCH($A201,Data[Dist],0),MATCH(G$6,Data[#Headers],0))</f>
        <v>1239358</v>
      </c>
      <c r="H201" s="21">
        <f>INDEX(Data[],MATCH($A201,Data[Dist],0),MATCH(H$6,Data[#Headers],0))-G201</f>
        <v>309109</v>
      </c>
      <c r="I201" s="24"/>
      <c r="J201" s="21">
        <f>INDEX(Notes!$I$2:$N$11,MATCH(Notes!$B$2,Notes!$I$2:$I$11,0),4)*$C201</f>
        <v>621140</v>
      </c>
      <c r="K201" s="21">
        <f>INDEX(Notes!$I$2:$N$11,MATCH(Notes!$B$2,Notes!$I$2:$I$11,0),5)*$D201</f>
        <v>309110</v>
      </c>
      <c r="L201" s="21">
        <f>INDEX(Notes!$I$2:$N$11,MATCH(Notes!$B$2,Notes!$I$2:$I$11,0),6)*$E201</f>
        <v>309108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154554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416317</v>
      </c>
      <c r="E202" s="21">
        <f>INDEX(Data[],MATCH($A202,Data[Dist],0),MATCH(E$6,Data[#Headers],0))</f>
        <v>416317</v>
      </c>
      <c r="F202" s="21">
        <f>INDEX(Data[],MATCH($A202,Data[Dist],0),MATCH(F$6,Data[#Headers],0))</f>
        <v>416317</v>
      </c>
      <c r="G202" s="21">
        <f>INDEX(Data[],MATCH($A202,Data[Dist],0),MATCH(G$6,Data[#Headers],0))</f>
        <v>3339524</v>
      </c>
      <c r="H202" s="21">
        <f>INDEX(Data[],MATCH($A202,Data[Dist],0),MATCH(H$6,Data[#Headers],0))-G202</f>
        <v>832634</v>
      </c>
      <c r="I202" s="24"/>
      <c r="J202" s="21">
        <f>INDEX(Notes!$I$2:$N$11,MATCH(Notes!$B$2,Notes!$I$2:$I$11,0),4)*$C202</f>
        <v>1674256</v>
      </c>
      <c r="K202" s="21">
        <f>INDEX(Notes!$I$2:$N$11,MATCH(Notes!$B$2,Notes!$I$2:$I$11,0),5)*$D202</f>
        <v>832634</v>
      </c>
      <c r="L202" s="21">
        <f>INDEX(Notes!$I$2:$N$11,MATCH(Notes!$B$2,Notes!$I$2:$I$11,0),6)*$E202</f>
        <v>832634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416317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1322935</v>
      </c>
      <c r="E203" s="21">
        <f>INDEX(Data[],MATCH($A203,Data[Dist],0),MATCH(E$6,Data[#Headers],0))</f>
        <v>1303221</v>
      </c>
      <c r="F203" s="21">
        <f>INDEX(Data[],MATCH($A203,Data[Dist],0),MATCH(F$6,Data[#Headers],0))</f>
        <v>1303221</v>
      </c>
      <c r="G203" s="21">
        <f>INDEX(Data[],MATCH($A203,Data[Dist],0),MATCH(G$6,Data[#Headers],0))</f>
        <v>10570084</v>
      </c>
      <c r="H203" s="21">
        <f>INDEX(Data[],MATCH($A203,Data[Dist],0),MATCH(H$6,Data[#Headers],0))-G203</f>
        <v>2606442</v>
      </c>
      <c r="I203" s="24"/>
      <c r="J203" s="21">
        <f>INDEX(Notes!$I$2:$N$11,MATCH(Notes!$B$2,Notes!$I$2:$I$11,0),4)*$C203</f>
        <v>5317772</v>
      </c>
      <c r="K203" s="21">
        <f>INDEX(Notes!$I$2:$N$11,MATCH(Notes!$B$2,Notes!$I$2:$I$11,0),5)*$D203</f>
        <v>2645870</v>
      </c>
      <c r="L203" s="21">
        <f>INDEX(Notes!$I$2:$N$11,MATCH(Notes!$B$2,Notes!$I$2:$I$11,0),6)*$E203</f>
        <v>2606442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1303221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814296</v>
      </c>
      <c r="E204" s="21">
        <f>INDEX(Data[],MATCH($A204,Data[Dist],0),MATCH(E$6,Data[#Headers],0))</f>
        <v>814297</v>
      </c>
      <c r="F204" s="21">
        <f>INDEX(Data[],MATCH($A204,Data[Dist],0),MATCH(F$6,Data[#Headers],0))</f>
        <v>814295</v>
      </c>
      <c r="G204" s="21">
        <f>INDEX(Data[],MATCH($A204,Data[Dist],0),MATCH(G$6,Data[#Headers],0))</f>
        <v>6530854</v>
      </c>
      <c r="H204" s="21">
        <f>INDEX(Data[],MATCH($A204,Data[Dist],0),MATCH(H$6,Data[#Headers],0))-G204</f>
        <v>1628592</v>
      </c>
      <c r="I204" s="24"/>
      <c r="J204" s="21">
        <f>INDEX(Notes!$I$2:$N$11,MATCH(Notes!$B$2,Notes!$I$2:$I$11,0),4)*$C204</f>
        <v>3273668</v>
      </c>
      <c r="K204" s="21">
        <f>INDEX(Notes!$I$2:$N$11,MATCH(Notes!$B$2,Notes!$I$2:$I$11,0),5)*$D204</f>
        <v>1628592</v>
      </c>
      <c r="L204" s="21">
        <f>INDEX(Notes!$I$2:$N$11,MATCH(Notes!$B$2,Notes!$I$2:$I$11,0),6)*$E204</f>
        <v>1628594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814297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203004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1627344</v>
      </c>
      <c r="H205" s="21">
        <f>INDEX(Data[],MATCH($A205,Data[Dist],0),MATCH(H$6,Data[#Headers],0))-G205</f>
        <v>406009</v>
      </c>
      <c r="I205" s="24"/>
      <c r="J205" s="21">
        <f>INDEX(Notes!$I$2:$N$11,MATCH(Notes!$B$2,Notes!$I$2:$I$11,0),4)*$C205</f>
        <v>815328</v>
      </c>
      <c r="K205" s="21">
        <f>INDEX(Notes!$I$2:$N$11,MATCH(Notes!$B$2,Notes!$I$2:$I$11,0),5)*$D205</f>
        <v>406008</v>
      </c>
      <c r="L205" s="21">
        <f>INDEX(Notes!$I$2:$N$11,MATCH(Notes!$B$2,Notes!$I$2:$I$11,0),6)*$E205</f>
        <v>406008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203004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3525465</v>
      </c>
      <c r="E206" s="21">
        <f>INDEX(Data[],MATCH($A206,Data[Dist],0),MATCH(E$6,Data[#Headers],0))</f>
        <v>3525465</v>
      </c>
      <c r="F206" s="21">
        <f>INDEX(Data[],MATCH($A206,Data[Dist],0),MATCH(F$6,Data[#Headers],0))</f>
        <v>3525463</v>
      </c>
      <c r="G206" s="21">
        <f>INDEX(Data[],MATCH($A206,Data[Dist],0),MATCH(G$6,Data[#Headers],0))</f>
        <v>28270136</v>
      </c>
      <c r="H206" s="21">
        <f>INDEX(Data[],MATCH($A206,Data[Dist],0),MATCH(H$6,Data[#Headers],0))-G206</f>
        <v>7050928</v>
      </c>
      <c r="I206" s="24"/>
      <c r="J206" s="21">
        <f>INDEX(Notes!$I$2:$N$11,MATCH(Notes!$B$2,Notes!$I$2:$I$11,0),4)*$C206</f>
        <v>14168276</v>
      </c>
      <c r="K206" s="21">
        <f>INDEX(Notes!$I$2:$N$11,MATCH(Notes!$B$2,Notes!$I$2:$I$11,0),5)*$D206</f>
        <v>7050930</v>
      </c>
      <c r="L206" s="21">
        <f>INDEX(Notes!$I$2:$N$11,MATCH(Notes!$B$2,Notes!$I$2:$I$11,0),6)*$E206</f>
        <v>7050930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3525465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420038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420036</v>
      </c>
      <c r="G207" s="21">
        <f>INDEX(Data[],MATCH($A207,Data[Dist],0),MATCH(G$6,Data[#Headers],0))</f>
        <v>3369220</v>
      </c>
      <c r="H207" s="21">
        <f>INDEX(Data[],MATCH($A207,Data[Dist],0),MATCH(H$6,Data[#Headers],0))-G207</f>
        <v>840074</v>
      </c>
      <c r="I207" s="24"/>
      <c r="J207" s="21">
        <f>INDEX(Notes!$I$2:$N$11,MATCH(Notes!$B$2,Notes!$I$2:$I$11,0),4)*$C207</f>
        <v>1689068</v>
      </c>
      <c r="K207" s="21">
        <f>INDEX(Notes!$I$2:$N$11,MATCH(Notes!$B$2,Notes!$I$2:$I$11,0),5)*$D207</f>
        <v>840076</v>
      </c>
      <c r="L207" s="21">
        <f>INDEX(Notes!$I$2:$N$11,MATCH(Notes!$B$2,Notes!$I$2:$I$11,0),6)*$E207</f>
        <v>840076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420038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1019023</v>
      </c>
      <c r="E208" s="21">
        <f>INDEX(Data[],MATCH($A208,Data[Dist],0),MATCH(E$6,Data[#Headers],0))</f>
        <v>1019023</v>
      </c>
      <c r="F208" s="21">
        <f>INDEX(Data[],MATCH($A208,Data[Dist],0),MATCH(F$6,Data[#Headers],0))</f>
        <v>1019022</v>
      </c>
      <c r="G208" s="21">
        <f>INDEX(Data[],MATCH($A208,Data[Dist],0),MATCH(G$6,Data[#Headers],0))</f>
        <v>8172996</v>
      </c>
      <c r="H208" s="21">
        <f>INDEX(Data[],MATCH($A208,Data[Dist],0),MATCH(H$6,Data[#Headers],0))-G208</f>
        <v>2038045</v>
      </c>
      <c r="I208" s="24"/>
      <c r="J208" s="21">
        <f>INDEX(Notes!$I$2:$N$11,MATCH(Notes!$B$2,Notes!$I$2:$I$11,0),4)*$C208</f>
        <v>4096904</v>
      </c>
      <c r="K208" s="21">
        <f>INDEX(Notes!$I$2:$N$11,MATCH(Notes!$B$2,Notes!$I$2:$I$11,0),5)*$D208</f>
        <v>2038046</v>
      </c>
      <c r="L208" s="21">
        <f>INDEX(Notes!$I$2:$N$11,MATCH(Notes!$B$2,Notes!$I$2:$I$11,0),6)*$E208</f>
        <v>2038046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1019023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300330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300329</v>
      </c>
      <c r="G209" s="21">
        <f>INDEX(Data[],MATCH($A209,Data[Dist],0),MATCH(G$6,Data[#Headers],0))</f>
        <v>2409802</v>
      </c>
      <c r="H209" s="21">
        <f>INDEX(Data[],MATCH($A209,Data[Dist],0),MATCH(H$6,Data[#Headers],0))-G209</f>
        <v>600660</v>
      </c>
      <c r="I209" s="24"/>
      <c r="J209" s="21">
        <f>INDEX(Notes!$I$2:$N$11,MATCH(Notes!$B$2,Notes!$I$2:$I$11,0),4)*$C209</f>
        <v>1208480</v>
      </c>
      <c r="K209" s="21">
        <f>INDEX(Notes!$I$2:$N$11,MATCH(Notes!$B$2,Notes!$I$2:$I$11,0),5)*$D209</f>
        <v>600660</v>
      </c>
      <c r="L209" s="21">
        <f>INDEX(Notes!$I$2:$N$11,MATCH(Notes!$B$2,Notes!$I$2:$I$11,0),6)*$E209</f>
        <v>600662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300331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639035</v>
      </c>
      <c r="E210" s="21">
        <f>INDEX(Data[],MATCH($A210,Data[Dist],0),MATCH(E$6,Data[#Headers],0))</f>
        <v>639035</v>
      </c>
      <c r="F210" s="21">
        <f>INDEX(Data[],MATCH($A210,Data[Dist],0),MATCH(F$6,Data[#Headers],0))</f>
        <v>639033</v>
      </c>
      <c r="G210" s="21">
        <f>INDEX(Data[],MATCH($A210,Data[Dist],0),MATCH(G$6,Data[#Headers],0))</f>
        <v>5126856</v>
      </c>
      <c r="H210" s="21">
        <f>INDEX(Data[],MATCH($A210,Data[Dist],0),MATCH(H$6,Data[#Headers],0))-G210</f>
        <v>1278068</v>
      </c>
      <c r="I210" s="24"/>
      <c r="J210" s="21">
        <f>INDEX(Notes!$I$2:$N$11,MATCH(Notes!$B$2,Notes!$I$2:$I$11,0),4)*$C210</f>
        <v>2570716</v>
      </c>
      <c r="K210" s="21">
        <f>INDEX(Notes!$I$2:$N$11,MATCH(Notes!$B$2,Notes!$I$2:$I$11,0),5)*$D210</f>
        <v>1278070</v>
      </c>
      <c r="L210" s="21">
        <f>INDEX(Notes!$I$2:$N$11,MATCH(Notes!$B$2,Notes!$I$2:$I$11,0),6)*$E210</f>
        <v>1278070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639035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453748</v>
      </c>
      <c r="E211" s="21">
        <f>INDEX(Data[],MATCH($A211,Data[Dist],0),MATCH(E$6,Data[#Headers],0))</f>
        <v>453748</v>
      </c>
      <c r="F211" s="21">
        <f>INDEX(Data[],MATCH($A211,Data[Dist],0),MATCH(F$6,Data[#Headers],0))</f>
        <v>453748</v>
      </c>
      <c r="G211" s="21">
        <f>INDEX(Data[],MATCH($A211,Data[Dist],0),MATCH(G$6,Data[#Headers],0))</f>
        <v>3637992</v>
      </c>
      <c r="H211" s="21">
        <f>INDEX(Data[],MATCH($A211,Data[Dist],0),MATCH(H$6,Data[#Headers],0))-G211</f>
        <v>907496</v>
      </c>
      <c r="I211" s="24"/>
      <c r="J211" s="21">
        <f>INDEX(Notes!$I$2:$N$11,MATCH(Notes!$B$2,Notes!$I$2:$I$11,0),4)*$C211</f>
        <v>1823000</v>
      </c>
      <c r="K211" s="21">
        <f>INDEX(Notes!$I$2:$N$11,MATCH(Notes!$B$2,Notes!$I$2:$I$11,0),5)*$D211</f>
        <v>907496</v>
      </c>
      <c r="L211" s="21">
        <f>INDEX(Notes!$I$2:$N$11,MATCH(Notes!$B$2,Notes!$I$2:$I$11,0),6)*$E211</f>
        <v>907496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453748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2409439</v>
      </c>
      <c r="E212" s="21">
        <f>INDEX(Data[],MATCH($A212,Data[Dist],0),MATCH(E$6,Data[#Headers],0))</f>
        <v>2409438</v>
      </c>
      <c r="F212" s="21">
        <f>INDEX(Data[],MATCH($A212,Data[Dist],0),MATCH(F$6,Data[#Headers],0))</f>
        <v>2409439</v>
      </c>
      <c r="G212" s="21">
        <f>INDEX(Data[],MATCH($A212,Data[Dist],0),MATCH(G$6,Data[#Headers],0))</f>
        <v>19319234</v>
      </c>
      <c r="H212" s="21">
        <f>INDEX(Data[],MATCH($A212,Data[Dist],0),MATCH(H$6,Data[#Headers],0))-G212</f>
        <v>4818877</v>
      </c>
      <c r="I212" s="24"/>
      <c r="J212" s="21">
        <f>INDEX(Notes!$I$2:$N$11,MATCH(Notes!$B$2,Notes!$I$2:$I$11,0),4)*$C212</f>
        <v>9681480</v>
      </c>
      <c r="K212" s="21">
        <f>INDEX(Notes!$I$2:$N$11,MATCH(Notes!$B$2,Notes!$I$2:$I$11,0),5)*$D212</f>
        <v>4818878</v>
      </c>
      <c r="L212" s="21">
        <f>INDEX(Notes!$I$2:$N$11,MATCH(Notes!$B$2,Notes!$I$2:$I$11,0),6)*$E212</f>
        <v>4818876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2409438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522835</v>
      </c>
      <c r="E213" s="21">
        <f>INDEX(Data[],MATCH($A213,Data[Dist],0),MATCH(E$6,Data[#Headers],0))</f>
        <v>522835</v>
      </c>
      <c r="F213" s="21">
        <f>INDEX(Data[],MATCH($A213,Data[Dist],0),MATCH(F$6,Data[#Headers],0))</f>
        <v>522833</v>
      </c>
      <c r="G213" s="21">
        <f>INDEX(Data[],MATCH($A213,Data[Dist],0),MATCH(G$6,Data[#Headers],0))</f>
        <v>4194436</v>
      </c>
      <c r="H213" s="21">
        <f>INDEX(Data[],MATCH($A213,Data[Dist],0),MATCH(H$6,Data[#Headers],0))-G213</f>
        <v>1045668</v>
      </c>
      <c r="I213" s="24"/>
      <c r="J213" s="21">
        <f>INDEX(Notes!$I$2:$N$11,MATCH(Notes!$B$2,Notes!$I$2:$I$11,0),4)*$C213</f>
        <v>2103096</v>
      </c>
      <c r="K213" s="21">
        <f>INDEX(Notes!$I$2:$N$11,MATCH(Notes!$B$2,Notes!$I$2:$I$11,0),5)*$D213</f>
        <v>1045670</v>
      </c>
      <c r="L213" s="21">
        <f>INDEX(Notes!$I$2:$N$11,MATCH(Notes!$B$2,Notes!$I$2:$I$11,0),6)*$E213</f>
        <v>1045670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522835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376828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376827</v>
      </c>
      <c r="G214" s="21">
        <f>INDEX(Data[],MATCH($A214,Data[Dist],0),MATCH(G$6,Data[#Headers],0))</f>
        <v>3022232</v>
      </c>
      <c r="H214" s="21">
        <f>INDEX(Data[],MATCH($A214,Data[Dist],0),MATCH(H$6,Data[#Headers],0))-G214</f>
        <v>753655</v>
      </c>
      <c r="I214" s="24"/>
      <c r="J214" s="21">
        <f>INDEX(Notes!$I$2:$N$11,MATCH(Notes!$B$2,Notes!$I$2:$I$11,0),4)*$C214</f>
        <v>1514920</v>
      </c>
      <c r="K214" s="21">
        <f>INDEX(Notes!$I$2:$N$11,MATCH(Notes!$B$2,Notes!$I$2:$I$11,0),5)*$D214</f>
        <v>753656</v>
      </c>
      <c r="L214" s="21">
        <f>INDEX(Notes!$I$2:$N$11,MATCH(Notes!$B$2,Notes!$I$2:$I$11,0),6)*$E214</f>
        <v>753656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376828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825475</v>
      </c>
      <c r="E215" s="21">
        <f>INDEX(Data[],MATCH($A215,Data[Dist],0),MATCH(E$6,Data[#Headers],0))</f>
        <v>825474</v>
      </c>
      <c r="F215" s="21">
        <f>INDEX(Data[],MATCH($A215,Data[Dist],0),MATCH(F$6,Data[#Headers],0))</f>
        <v>825475</v>
      </c>
      <c r="G215" s="21">
        <f>INDEX(Data[],MATCH($A215,Data[Dist],0),MATCH(G$6,Data[#Headers],0))</f>
        <v>6620414</v>
      </c>
      <c r="H215" s="21">
        <f>INDEX(Data[],MATCH($A215,Data[Dist],0),MATCH(H$6,Data[#Headers],0))-G215</f>
        <v>1650949</v>
      </c>
      <c r="I215" s="24"/>
      <c r="J215" s="21">
        <f>INDEX(Notes!$I$2:$N$11,MATCH(Notes!$B$2,Notes!$I$2:$I$11,0),4)*$C215</f>
        <v>3318516</v>
      </c>
      <c r="K215" s="21">
        <f>INDEX(Notes!$I$2:$N$11,MATCH(Notes!$B$2,Notes!$I$2:$I$11,0),5)*$D215</f>
        <v>1650950</v>
      </c>
      <c r="L215" s="21">
        <f>INDEX(Notes!$I$2:$N$11,MATCH(Notes!$B$2,Notes!$I$2:$I$11,0),6)*$E215</f>
        <v>1650948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825474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323299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323298</v>
      </c>
      <c r="G216" s="21">
        <f>INDEX(Data[],MATCH($A216,Data[Dist],0),MATCH(G$6,Data[#Headers],0))</f>
        <v>2593472</v>
      </c>
      <c r="H216" s="21">
        <f>INDEX(Data[],MATCH($A216,Data[Dist],0),MATCH(H$6,Data[#Headers],0))-G216</f>
        <v>646597</v>
      </c>
      <c r="I216" s="24"/>
      <c r="J216" s="21">
        <f>INDEX(Notes!$I$2:$N$11,MATCH(Notes!$B$2,Notes!$I$2:$I$11,0),4)*$C216</f>
        <v>1300276</v>
      </c>
      <c r="K216" s="21">
        <f>INDEX(Notes!$I$2:$N$11,MATCH(Notes!$B$2,Notes!$I$2:$I$11,0),5)*$D216</f>
        <v>646598</v>
      </c>
      <c r="L216" s="21">
        <f>INDEX(Notes!$I$2:$N$11,MATCH(Notes!$B$2,Notes!$I$2:$I$11,0),6)*$E216</f>
        <v>646598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323299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366646</v>
      </c>
      <c r="F217" s="21">
        <f>INDEX(Data[],MATCH($A217,Data[Dist],0),MATCH(F$6,Data[#Headers],0))</f>
        <v>366644</v>
      </c>
      <c r="G217" s="21">
        <f>INDEX(Data[],MATCH($A217,Data[Dist],0),MATCH(G$6,Data[#Headers],0))</f>
        <v>2941352</v>
      </c>
      <c r="H217" s="21">
        <f>INDEX(Data[],MATCH($A217,Data[Dist],0),MATCH(H$6,Data[#Headers],0))-G217</f>
        <v>733290</v>
      </c>
      <c r="I217" s="24"/>
      <c r="J217" s="21">
        <f>INDEX(Notes!$I$2:$N$11,MATCH(Notes!$B$2,Notes!$I$2:$I$11,0),4)*$C217</f>
        <v>1474768</v>
      </c>
      <c r="K217" s="21">
        <f>INDEX(Notes!$I$2:$N$11,MATCH(Notes!$B$2,Notes!$I$2:$I$11,0),5)*$D217</f>
        <v>733292</v>
      </c>
      <c r="L217" s="21">
        <f>INDEX(Notes!$I$2:$N$11,MATCH(Notes!$B$2,Notes!$I$2:$I$11,0),6)*$E217</f>
        <v>733292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366646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97312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782150</v>
      </c>
      <c r="H218" s="21">
        <f>INDEX(Data[],MATCH($A218,Data[Dist],0),MATCH(H$6,Data[#Headers],0))-G218</f>
        <v>194624</v>
      </c>
      <c r="I218" s="24"/>
      <c r="J218" s="21">
        <f>INDEX(Notes!$I$2:$N$11,MATCH(Notes!$B$2,Notes!$I$2:$I$11,0),4)*$C218</f>
        <v>392900</v>
      </c>
      <c r="K218" s="21">
        <f>INDEX(Notes!$I$2:$N$11,MATCH(Notes!$B$2,Notes!$I$2:$I$11,0),5)*$D218</f>
        <v>194624</v>
      </c>
      <c r="L218" s="21">
        <f>INDEX(Notes!$I$2:$N$11,MATCH(Notes!$B$2,Notes!$I$2:$I$11,0),6)*$E218</f>
        <v>194626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97313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1600275</v>
      </c>
      <c r="E219" s="21">
        <f>INDEX(Data[],MATCH($A219,Data[Dist],0),MATCH(E$6,Data[#Headers],0))</f>
        <v>1600275</v>
      </c>
      <c r="F219" s="21">
        <f>INDEX(Data[],MATCH($A219,Data[Dist],0),MATCH(F$6,Data[#Headers],0))</f>
        <v>1600273</v>
      </c>
      <c r="G219" s="21">
        <f>INDEX(Data[],MATCH($A219,Data[Dist],0),MATCH(G$6,Data[#Headers],0))</f>
        <v>12834420</v>
      </c>
      <c r="H219" s="21">
        <f>INDEX(Data[],MATCH($A219,Data[Dist],0),MATCH(H$6,Data[#Headers],0))-G219</f>
        <v>3200548</v>
      </c>
      <c r="I219" s="24"/>
      <c r="J219" s="21">
        <f>INDEX(Notes!$I$2:$N$11,MATCH(Notes!$B$2,Notes!$I$2:$I$11,0),4)*$C219</f>
        <v>6433320</v>
      </c>
      <c r="K219" s="21">
        <f>INDEX(Notes!$I$2:$N$11,MATCH(Notes!$B$2,Notes!$I$2:$I$11,0),5)*$D219</f>
        <v>3200550</v>
      </c>
      <c r="L219" s="21">
        <f>INDEX(Notes!$I$2:$N$11,MATCH(Notes!$B$2,Notes!$I$2:$I$11,0),6)*$E219</f>
        <v>3200550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1600275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2021328</v>
      </c>
      <c r="E220" s="21">
        <f>INDEX(Data[],MATCH($A220,Data[Dist],0),MATCH(E$6,Data[#Headers],0))</f>
        <v>2021328</v>
      </c>
      <c r="F220" s="21">
        <f>INDEX(Data[],MATCH($A220,Data[Dist],0),MATCH(F$6,Data[#Headers],0))</f>
        <v>2021326</v>
      </c>
      <c r="G220" s="21">
        <f>INDEX(Data[],MATCH($A220,Data[Dist],0),MATCH(G$6,Data[#Headers],0))</f>
        <v>16215948</v>
      </c>
      <c r="H220" s="21">
        <f>INDEX(Data[],MATCH($A220,Data[Dist],0),MATCH(H$6,Data[#Headers],0))-G220</f>
        <v>4042654</v>
      </c>
      <c r="I220" s="24"/>
      <c r="J220" s="21">
        <f>INDEX(Notes!$I$2:$N$11,MATCH(Notes!$B$2,Notes!$I$2:$I$11,0),4)*$C220</f>
        <v>8130636</v>
      </c>
      <c r="K220" s="21">
        <f>INDEX(Notes!$I$2:$N$11,MATCH(Notes!$B$2,Notes!$I$2:$I$11,0),5)*$D220</f>
        <v>4042656</v>
      </c>
      <c r="L220" s="21">
        <f>INDEX(Notes!$I$2:$N$11,MATCH(Notes!$B$2,Notes!$I$2:$I$11,0),6)*$E220</f>
        <v>4042656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2021328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306551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306551</v>
      </c>
      <c r="G221" s="21">
        <f>INDEX(Data[],MATCH($A221,Data[Dist],0),MATCH(G$6,Data[#Headers],0))</f>
        <v>2459168</v>
      </c>
      <c r="H221" s="21">
        <f>INDEX(Data[],MATCH($A221,Data[Dist],0),MATCH(H$6,Data[#Headers],0))-G221</f>
        <v>613102</v>
      </c>
      <c r="I221" s="24"/>
      <c r="J221" s="21">
        <f>INDEX(Notes!$I$2:$N$11,MATCH(Notes!$B$2,Notes!$I$2:$I$11,0),4)*$C221</f>
        <v>1232964</v>
      </c>
      <c r="K221" s="21">
        <f>INDEX(Notes!$I$2:$N$11,MATCH(Notes!$B$2,Notes!$I$2:$I$11,0),5)*$D221</f>
        <v>613102</v>
      </c>
      <c r="L221" s="21">
        <f>INDEX(Notes!$I$2:$N$11,MATCH(Notes!$B$2,Notes!$I$2:$I$11,0),6)*$E221</f>
        <v>613102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306551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348037</v>
      </c>
      <c r="E222" s="21">
        <f>INDEX(Data[],MATCH($A222,Data[Dist],0),MATCH(E$6,Data[#Headers],0))</f>
        <v>332946</v>
      </c>
      <c r="F222" s="21">
        <f>INDEX(Data[],MATCH($A222,Data[Dist],0),MATCH(F$6,Data[#Headers],0))</f>
        <v>332945</v>
      </c>
      <c r="G222" s="21">
        <f>INDEX(Data[],MATCH($A222,Data[Dist],0),MATCH(G$6,Data[#Headers],0))</f>
        <v>2761814</v>
      </c>
      <c r="H222" s="21">
        <f>INDEX(Data[],MATCH($A222,Data[Dist],0),MATCH(H$6,Data[#Headers],0))-G222</f>
        <v>665891</v>
      </c>
      <c r="I222" s="24"/>
      <c r="J222" s="21">
        <f>INDEX(Notes!$I$2:$N$11,MATCH(Notes!$B$2,Notes!$I$2:$I$11,0),4)*$C222</f>
        <v>1399848</v>
      </c>
      <c r="K222" s="21">
        <f>INDEX(Notes!$I$2:$N$11,MATCH(Notes!$B$2,Notes!$I$2:$I$11,0),5)*$D222</f>
        <v>696074</v>
      </c>
      <c r="L222" s="21">
        <f>INDEX(Notes!$I$2:$N$11,MATCH(Notes!$B$2,Notes!$I$2:$I$11,0),6)*$E222</f>
        <v>665892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332946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2722147</v>
      </c>
      <c r="E223" s="21">
        <f>INDEX(Data[],MATCH($A223,Data[Dist],0),MATCH(E$6,Data[#Headers],0))</f>
        <v>2722148</v>
      </c>
      <c r="F223" s="21">
        <f>INDEX(Data[],MATCH($A223,Data[Dist],0),MATCH(F$6,Data[#Headers],0))</f>
        <v>2722146</v>
      </c>
      <c r="G223" s="21">
        <f>INDEX(Data[],MATCH($A223,Data[Dist],0),MATCH(G$6,Data[#Headers],0))</f>
        <v>21828702</v>
      </c>
      <c r="H223" s="21">
        <f>INDEX(Data[],MATCH($A223,Data[Dist],0),MATCH(H$6,Data[#Headers],0))-G223</f>
        <v>5444294</v>
      </c>
      <c r="I223" s="24"/>
      <c r="J223" s="21">
        <f>INDEX(Notes!$I$2:$N$11,MATCH(Notes!$B$2,Notes!$I$2:$I$11,0),4)*$C223</f>
        <v>10940112</v>
      </c>
      <c r="K223" s="21">
        <f>INDEX(Notes!$I$2:$N$11,MATCH(Notes!$B$2,Notes!$I$2:$I$11,0),5)*$D223</f>
        <v>5444294</v>
      </c>
      <c r="L223" s="21">
        <f>INDEX(Notes!$I$2:$N$11,MATCH(Notes!$B$2,Notes!$I$2:$I$11,0),6)*$E223</f>
        <v>5444296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2722148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472907</v>
      </c>
      <c r="F224" s="21">
        <f>INDEX(Data[],MATCH($A224,Data[Dist],0),MATCH(F$6,Data[#Headers],0))</f>
        <v>472908</v>
      </c>
      <c r="G224" s="21">
        <f>INDEX(Data[],MATCH($A224,Data[Dist],0),MATCH(G$6,Data[#Headers],0))</f>
        <v>3793930</v>
      </c>
      <c r="H224" s="21">
        <f>INDEX(Data[],MATCH($A224,Data[Dist],0),MATCH(H$6,Data[#Headers],0))-G224</f>
        <v>945815</v>
      </c>
      <c r="I224" s="24"/>
      <c r="J224" s="21">
        <f>INDEX(Notes!$I$2:$N$11,MATCH(Notes!$B$2,Notes!$I$2:$I$11,0),4)*$C224</f>
        <v>1902300</v>
      </c>
      <c r="K224" s="21">
        <f>INDEX(Notes!$I$2:$N$11,MATCH(Notes!$B$2,Notes!$I$2:$I$11,0),5)*$D224</f>
        <v>945816</v>
      </c>
      <c r="L224" s="21">
        <f>INDEX(Notes!$I$2:$N$11,MATCH(Notes!$B$2,Notes!$I$2:$I$11,0),6)*$E224</f>
        <v>945814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472907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560283</v>
      </c>
      <c r="E225" s="21">
        <f>INDEX(Data[],MATCH($A225,Data[Dist],0),MATCH(E$6,Data[#Headers],0))</f>
        <v>560282</v>
      </c>
      <c r="F225" s="21">
        <f>INDEX(Data[],MATCH($A225,Data[Dist],0),MATCH(F$6,Data[#Headers],0))</f>
        <v>560283</v>
      </c>
      <c r="G225" s="21">
        <f>INDEX(Data[],MATCH($A225,Data[Dist],0),MATCH(G$6,Data[#Headers],0))</f>
        <v>4495830</v>
      </c>
      <c r="H225" s="21">
        <f>INDEX(Data[],MATCH($A225,Data[Dist],0),MATCH(H$6,Data[#Headers],0))-G225</f>
        <v>1120565</v>
      </c>
      <c r="I225" s="24"/>
      <c r="J225" s="21">
        <f>INDEX(Notes!$I$2:$N$11,MATCH(Notes!$B$2,Notes!$I$2:$I$11,0),4)*$C225</f>
        <v>2254700</v>
      </c>
      <c r="K225" s="21">
        <f>INDEX(Notes!$I$2:$N$11,MATCH(Notes!$B$2,Notes!$I$2:$I$11,0),5)*$D225</f>
        <v>1120566</v>
      </c>
      <c r="L225" s="21">
        <f>INDEX(Notes!$I$2:$N$11,MATCH(Notes!$B$2,Notes!$I$2:$I$11,0),6)*$E225</f>
        <v>1120564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560282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1152698</v>
      </c>
      <c r="E226" s="21">
        <f>INDEX(Data[],MATCH($A226,Data[Dist],0),MATCH(E$6,Data[#Headers],0))</f>
        <v>1152698</v>
      </c>
      <c r="F226" s="21">
        <f>INDEX(Data[],MATCH($A226,Data[Dist],0),MATCH(F$6,Data[#Headers],0))</f>
        <v>1152698</v>
      </c>
      <c r="G226" s="21">
        <f>INDEX(Data[],MATCH($A226,Data[Dist],0),MATCH(G$6,Data[#Headers],0))</f>
        <v>9241392</v>
      </c>
      <c r="H226" s="21">
        <f>INDEX(Data[],MATCH($A226,Data[Dist],0),MATCH(H$6,Data[#Headers],0))-G226</f>
        <v>2305396</v>
      </c>
      <c r="I226" s="24"/>
      <c r="J226" s="21">
        <f>INDEX(Notes!$I$2:$N$11,MATCH(Notes!$B$2,Notes!$I$2:$I$11,0),4)*$C226</f>
        <v>4630600</v>
      </c>
      <c r="K226" s="21">
        <f>INDEX(Notes!$I$2:$N$11,MATCH(Notes!$B$2,Notes!$I$2:$I$11,0),5)*$D226</f>
        <v>2305396</v>
      </c>
      <c r="L226" s="21">
        <f>INDEX(Notes!$I$2:$N$11,MATCH(Notes!$B$2,Notes!$I$2:$I$11,0),6)*$E226</f>
        <v>2305396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1152698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332615</v>
      </c>
      <c r="E227" s="21">
        <f>INDEX(Data[],MATCH($A227,Data[Dist],0),MATCH(E$6,Data[#Headers],0))</f>
        <v>332615</v>
      </c>
      <c r="F227" s="21">
        <f>INDEX(Data[],MATCH($A227,Data[Dist],0),MATCH(F$6,Data[#Headers],0))</f>
        <v>332615</v>
      </c>
      <c r="G227" s="21">
        <f>INDEX(Data[],MATCH($A227,Data[Dist],0),MATCH(G$6,Data[#Headers],0))</f>
        <v>2669784</v>
      </c>
      <c r="H227" s="21">
        <f>INDEX(Data[],MATCH($A227,Data[Dist],0),MATCH(H$6,Data[#Headers],0))-G227</f>
        <v>665230</v>
      </c>
      <c r="I227" s="24"/>
      <c r="J227" s="21">
        <f>INDEX(Notes!$I$2:$N$11,MATCH(Notes!$B$2,Notes!$I$2:$I$11,0),4)*$C227</f>
        <v>1339324</v>
      </c>
      <c r="K227" s="21">
        <f>INDEX(Notes!$I$2:$N$11,MATCH(Notes!$B$2,Notes!$I$2:$I$11,0),5)*$D227</f>
        <v>665230</v>
      </c>
      <c r="L227" s="21">
        <f>INDEX(Notes!$I$2:$N$11,MATCH(Notes!$B$2,Notes!$I$2:$I$11,0),6)*$E227</f>
        <v>665230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332615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31982</v>
      </c>
      <c r="E228" s="21">
        <f>INDEX(Data[],MATCH($A228,Data[Dist],0),MATCH(E$6,Data[#Headers],0))</f>
        <v>31982</v>
      </c>
      <c r="F228" s="21">
        <f>INDEX(Data[],MATCH($A228,Data[Dist],0),MATCH(F$6,Data[#Headers],0))</f>
        <v>31982</v>
      </c>
      <c r="G228" s="21">
        <f>INDEX(Data[],MATCH($A228,Data[Dist],0),MATCH(G$6,Data[#Headers],0))</f>
        <v>271240</v>
      </c>
      <c r="H228" s="21">
        <f>INDEX(Data[],MATCH($A228,Data[Dist],0),MATCH(H$6,Data[#Headers],0))-G228</f>
        <v>63964</v>
      </c>
      <c r="I228" s="24"/>
      <c r="J228" s="21">
        <f>INDEX(Notes!$I$2:$N$11,MATCH(Notes!$B$2,Notes!$I$2:$I$11,0),4)*$C228</f>
        <v>143312</v>
      </c>
      <c r="K228" s="21">
        <f>INDEX(Notes!$I$2:$N$11,MATCH(Notes!$B$2,Notes!$I$2:$I$11,0),5)*$D228</f>
        <v>63964</v>
      </c>
      <c r="L228" s="21">
        <f>INDEX(Notes!$I$2:$N$11,MATCH(Notes!$B$2,Notes!$I$2:$I$11,0),6)*$E228</f>
        <v>63964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31982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146855</v>
      </c>
      <c r="G229" s="21">
        <f>INDEX(Data[],MATCH($A229,Data[Dist],0),MATCH(G$6,Data[#Headers],0))</f>
        <v>1177760</v>
      </c>
      <c r="H229" s="21">
        <f>INDEX(Data[],MATCH($A229,Data[Dist],0),MATCH(H$6,Data[#Headers],0))-G229</f>
        <v>293712</v>
      </c>
      <c r="I229" s="24"/>
      <c r="J229" s="21">
        <f>INDEX(Notes!$I$2:$N$11,MATCH(Notes!$B$2,Notes!$I$2:$I$11,0),4)*$C229</f>
        <v>590332</v>
      </c>
      <c r="K229" s="21">
        <f>INDEX(Notes!$I$2:$N$11,MATCH(Notes!$B$2,Notes!$I$2:$I$11,0),5)*$D229</f>
        <v>293714</v>
      </c>
      <c r="L229" s="21">
        <f>INDEX(Notes!$I$2:$N$11,MATCH(Notes!$B$2,Notes!$I$2:$I$11,0),6)*$E229</f>
        <v>293714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146857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71070</v>
      </c>
      <c r="G230" s="21">
        <f>INDEX(Data[],MATCH($A230,Data[Dist],0),MATCH(G$6,Data[#Headers],0))</f>
        <v>571024</v>
      </c>
      <c r="H230" s="21">
        <f>INDEX(Data[],MATCH($A230,Data[Dist],0),MATCH(H$6,Data[#Headers],0))-G230</f>
        <v>142140</v>
      </c>
      <c r="I230" s="24"/>
      <c r="J230" s="21">
        <f>INDEX(Notes!$I$2:$N$11,MATCH(Notes!$B$2,Notes!$I$2:$I$11,0),4)*$C230</f>
        <v>286744</v>
      </c>
      <c r="K230" s="21">
        <f>INDEX(Notes!$I$2:$N$11,MATCH(Notes!$B$2,Notes!$I$2:$I$11,0),5)*$D230</f>
        <v>142140</v>
      </c>
      <c r="L230" s="21">
        <f>INDEX(Notes!$I$2:$N$11,MATCH(Notes!$B$2,Notes!$I$2:$I$11,0),6)*$E230</f>
        <v>142140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71070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625109</v>
      </c>
      <c r="E231" s="21">
        <f>INDEX(Data[],MATCH($A231,Data[Dist],0),MATCH(E$6,Data[#Headers],0))</f>
        <v>625109</v>
      </c>
      <c r="F231" s="21">
        <f>INDEX(Data[],MATCH($A231,Data[Dist],0),MATCH(F$6,Data[#Headers],0))</f>
        <v>625107</v>
      </c>
      <c r="G231" s="21">
        <f>INDEX(Data[],MATCH($A231,Data[Dist],0),MATCH(G$6,Data[#Headers],0))</f>
        <v>5014420</v>
      </c>
      <c r="H231" s="21">
        <f>INDEX(Data[],MATCH($A231,Data[Dist],0),MATCH(H$6,Data[#Headers],0))-G231</f>
        <v>1250216</v>
      </c>
      <c r="I231" s="24"/>
      <c r="J231" s="21">
        <f>INDEX(Notes!$I$2:$N$11,MATCH(Notes!$B$2,Notes!$I$2:$I$11,0),4)*$C231</f>
        <v>2513984</v>
      </c>
      <c r="K231" s="21">
        <f>INDEX(Notes!$I$2:$N$11,MATCH(Notes!$B$2,Notes!$I$2:$I$11,0),5)*$D231</f>
        <v>1250218</v>
      </c>
      <c r="L231" s="21">
        <f>INDEX(Notes!$I$2:$N$11,MATCH(Notes!$B$2,Notes!$I$2:$I$11,0),6)*$E231</f>
        <v>1250218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625109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1764749</v>
      </c>
      <c r="E232" s="21">
        <f>INDEX(Data[],MATCH($A232,Data[Dist],0),MATCH(E$6,Data[#Headers],0))</f>
        <v>1764749</v>
      </c>
      <c r="F232" s="21">
        <f>INDEX(Data[],MATCH($A232,Data[Dist],0),MATCH(F$6,Data[#Headers],0))</f>
        <v>1764747</v>
      </c>
      <c r="G232" s="21">
        <f>INDEX(Data[],MATCH($A232,Data[Dist],0),MATCH(G$6,Data[#Headers],0))</f>
        <v>14151356</v>
      </c>
      <c r="H232" s="21">
        <f>INDEX(Data[],MATCH($A232,Data[Dist],0),MATCH(H$6,Data[#Headers],0))-G232</f>
        <v>3529496</v>
      </c>
      <c r="I232" s="24"/>
      <c r="J232" s="21">
        <f>INDEX(Notes!$I$2:$N$11,MATCH(Notes!$B$2,Notes!$I$2:$I$11,0),4)*$C232</f>
        <v>7092360</v>
      </c>
      <c r="K232" s="21">
        <f>INDEX(Notes!$I$2:$N$11,MATCH(Notes!$B$2,Notes!$I$2:$I$11,0),5)*$D232</f>
        <v>3529498</v>
      </c>
      <c r="L232" s="21">
        <f>INDEX(Notes!$I$2:$N$11,MATCH(Notes!$B$2,Notes!$I$2:$I$11,0),6)*$E232</f>
        <v>3529498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1764749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4688579</v>
      </c>
      <c r="E233" s="21">
        <f>INDEX(Data[],MATCH($A233,Data[Dist],0),MATCH(E$6,Data[#Headers],0))</f>
        <v>4688579</v>
      </c>
      <c r="F233" s="21">
        <f>INDEX(Data[],MATCH($A233,Data[Dist],0),MATCH(F$6,Data[#Headers],0))</f>
        <v>4688579</v>
      </c>
      <c r="G233" s="21">
        <f>INDEX(Data[],MATCH($A233,Data[Dist],0),MATCH(G$6,Data[#Headers],0))</f>
        <v>37585420</v>
      </c>
      <c r="H233" s="21">
        <f>INDEX(Data[],MATCH($A233,Data[Dist],0),MATCH(H$6,Data[#Headers],0))-G233</f>
        <v>9377158</v>
      </c>
      <c r="I233" s="24"/>
      <c r="J233" s="21">
        <f>INDEX(Notes!$I$2:$N$11,MATCH(Notes!$B$2,Notes!$I$2:$I$11,0),4)*$C233</f>
        <v>18831104</v>
      </c>
      <c r="K233" s="21">
        <f>INDEX(Notes!$I$2:$N$11,MATCH(Notes!$B$2,Notes!$I$2:$I$11,0),5)*$D233</f>
        <v>9377158</v>
      </c>
      <c r="L233" s="21">
        <f>INDEX(Notes!$I$2:$N$11,MATCH(Notes!$B$2,Notes!$I$2:$I$11,0),6)*$E233</f>
        <v>9377158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4688579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345103</v>
      </c>
      <c r="F234" s="21">
        <f>INDEX(Data[],MATCH($A234,Data[Dist],0),MATCH(F$6,Data[#Headers],0))</f>
        <v>345104</v>
      </c>
      <c r="G234" s="21">
        <f>INDEX(Data[],MATCH($A234,Data[Dist],0),MATCH(G$6,Data[#Headers],0))</f>
        <v>2770478</v>
      </c>
      <c r="H234" s="21">
        <f>INDEX(Data[],MATCH($A234,Data[Dist],0),MATCH(H$6,Data[#Headers],0))-G234</f>
        <v>690207</v>
      </c>
      <c r="I234" s="24"/>
      <c r="J234" s="21">
        <f>INDEX(Notes!$I$2:$N$11,MATCH(Notes!$B$2,Notes!$I$2:$I$11,0),4)*$C234</f>
        <v>1390064</v>
      </c>
      <c r="K234" s="21">
        <f>INDEX(Notes!$I$2:$N$11,MATCH(Notes!$B$2,Notes!$I$2:$I$11,0),5)*$D234</f>
        <v>690208</v>
      </c>
      <c r="L234" s="21">
        <f>INDEX(Notes!$I$2:$N$11,MATCH(Notes!$B$2,Notes!$I$2:$I$11,0),6)*$E234</f>
        <v>690206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345103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112658</v>
      </c>
      <c r="G235" s="21">
        <f>INDEX(Data[],MATCH($A235,Data[Dist],0),MATCH(G$6,Data[#Headers],0))</f>
        <v>904092</v>
      </c>
      <c r="H235" s="21">
        <f>INDEX(Data[],MATCH($A235,Data[Dist],0),MATCH(H$6,Data[#Headers],0))-G235</f>
        <v>225316</v>
      </c>
      <c r="I235" s="24"/>
      <c r="J235" s="21">
        <f>INDEX(Notes!$I$2:$N$11,MATCH(Notes!$B$2,Notes!$I$2:$I$11,0),4)*$C235</f>
        <v>453460</v>
      </c>
      <c r="K235" s="21">
        <f>INDEX(Notes!$I$2:$N$11,MATCH(Notes!$B$2,Notes!$I$2:$I$11,0),5)*$D235</f>
        <v>225316</v>
      </c>
      <c r="L235" s="21">
        <f>INDEX(Notes!$I$2:$N$11,MATCH(Notes!$B$2,Notes!$I$2:$I$11,0),6)*$E235</f>
        <v>225316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112658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185998</v>
      </c>
      <c r="E236" s="21">
        <f>INDEX(Data[],MATCH($A236,Data[Dist],0),MATCH(E$6,Data[#Headers],0))</f>
        <v>185998</v>
      </c>
      <c r="F236" s="21">
        <f>INDEX(Data[],MATCH($A236,Data[Dist],0),MATCH(F$6,Data[#Headers],0))</f>
        <v>185998</v>
      </c>
      <c r="G236" s="21">
        <f>INDEX(Data[],MATCH($A236,Data[Dist],0),MATCH(G$6,Data[#Headers],0))</f>
        <v>1496676</v>
      </c>
      <c r="H236" s="21">
        <f>INDEX(Data[],MATCH($A236,Data[Dist],0),MATCH(H$6,Data[#Headers],0))-G236</f>
        <v>371996</v>
      </c>
      <c r="I236" s="24"/>
      <c r="J236" s="21">
        <f>INDEX(Notes!$I$2:$N$11,MATCH(Notes!$B$2,Notes!$I$2:$I$11,0),4)*$C236</f>
        <v>752684</v>
      </c>
      <c r="K236" s="21">
        <f>INDEX(Notes!$I$2:$N$11,MATCH(Notes!$B$2,Notes!$I$2:$I$11,0),5)*$D236</f>
        <v>371996</v>
      </c>
      <c r="L236" s="21">
        <f>INDEX(Notes!$I$2:$N$11,MATCH(Notes!$B$2,Notes!$I$2:$I$11,0),6)*$E236</f>
        <v>371996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185998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325358</v>
      </c>
      <c r="E237" s="21">
        <f>INDEX(Data[],MATCH($A237,Data[Dist],0),MATCH(E$6,Data[#Headers],0))</f>
        <v>325358</v>
      </c>
      <c r="F237" s="21">
        <f>INDEX(Data[],MATCH($A237,Data[Dist],0),MATCH(F$6,Data[#Headers],0))</f>
        <v>325358</v>
      </c>
      <c r="G237" s="21">
        <f>INDEX(Data[],MATCH($A237,Data[Dist],0),MATCH(G$6,Data[#Headers],0))</f>
        <v>2610836</v>
      </c>
      <c r="H237" s="21">
        <f>INDEX(Data[],MATCH($A237,Data[Dist],0),MATCH(H$6,Data[#Headers],0))-G237</f>
        <v>650716</v>
      </c>
      <c r="I237" s="24"/>
      <c r="J237" s="21">
        <f>INDEX(Notes!$I$2:$N$11,MATCH(Notes!$B$2,Notes!$I$2:$I$11,0),4)*$C237</f>
        <v>1309404</v>
      </c>
      <c r="K237" s="21">
        <f>INDEX(Notes!$I$2:$N$11,MATCH(Notes!$B$2,Notes!$I$2:$I$11,0),5)*$D237</f>
        <v>650716</v>
      </c>
      <c r="L237" s="21">
        <f>INDEX(Notes!$I$2:$N$11,MATCH(Notes!$B$2,Notes!$I$2:$I$11,0),6)*$E237</f>
        <v>650716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325358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1464740</v>
      </c>
      <c r="E238" s="21">
        <f>INDEX(Data[],MATCH($A238,Data[Dist],0),MATCH(E$6,Data[#Headers],0))</f>
        <v>1464740</v>
      </c>
      <c r="F238" s="21">
        <f>INDEX(Data[],MATCH($A238,Data[Dist],0),MATCH(F$6,Data[#Headers],0))</f>
        <v>1464739</v>
      </c>
      <c r="G238" s="21">
        <f>INDEX(Data[],MATCH($A238,Data[Dist],0),MATCH(G$6,Data[#Headers],0))</f>
        <v>11749996</v>
      </c>
      <c r="H238" s="21">
        <f>INDEX(Data[],MATCH($A238,Data[Dist],0),MATCH(H$6,Data[#Headers],0))-G238</f>
        <v>2929479</v>
      </c>
      <c r="I238" s="24"/>
      <c r="J238" s="21">
        <f>INDEX(Notes!$I$2:$N$11,MATCH(Notes!$B$2,Notes!$I$2:$I$11,0),4)*$C238</f>
        <v>5891036</v>
      </c>
      <c r="K238" s="21">
        <f>INDEX(Notes!$I$2:$N$11,MATCH(Notes!$B$2,Notes!$I$2:$I$11,0),5)*$D238</f>
        <v>2929480</v>
      </c>
      <c r="L238" s="21">
        <f>INDEX(Notes!$I$2:$N$11,MATCH(Notes!$B$2,Notes!$I$2:$I$11,0),6)*$E238</f>
        <v>2929480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1464740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1742255</v>
      </c>
      <c r="E239" s="21">
        <f>INDEX(Data[],MATCH($A239,Data[Dist],0),MATCH(E$6,Data[#Headers],0))</f>
        <v>1742255</v>
      </c>
      <c r="F239" s="21">
        <f>INDEX(Data[],MATCH($A239,Data[Dist],0),MATCH(F$6,Data[#Headers],0))</f>
        <v>1742255</v>
      </c>
      <c r="G239" s="21">
        <f>INDEX(Data[],MATCH($A239,Data[Dist],0),MATCH(G$6,Data[#Headers],0))</f>
        <v>13966852</v>
      </c>
      <c r="H239" s="21">
        <f>INDEX(Data[],MATCH($A239,Data[Dist],0),MATCH(H$6,Data[#Headers],0))-G239</f>
        <v>3484510</v>
      </c>
      <c r="I239" s="24"/>
      <c r="J239" s="21">
        <f>INDEX(Notes!$I$2:$N$11,MATCH(Notes!$B$2,Notes!$I$2:$I$11,0),4)*$C239</f>
        <v>6997832</v>
      </c>
      <c r="K239" s="21">
        <f>INDEX(Notes!$I$2:$N$11,MATCH(Notes!$B$2,Notes!$I$2:$I$11,0),5)*$D239</f>
        <v>3484510</v>
      </c>
      <c r="L239" s="21">
        <f>INDEX(Notes!$I$2:$N$11,MATCH(Notes!$B$2,Notes!$I$2:$I$11,0),6)*$E239</f>
        <v>3484510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1742255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3868910</v>
      </c>
      <c r="E240" s="21">
        <f>INDEX(Data[],MATCH($A240,Data[Dist],0),MATCH(E$6,Data[#Headers],0))</f>
        <v>3868910</v>
      </c>
      <c r="F240" s="21">
        <f>INDEX(Data[],MATCH($A240,Data[Dist],0),MATCH(F$6,Data[#Headers],0))</f>
        <v>3868911</v>
      </c>
      <c r="G240" s="21">
        <f>INDEX(Data[],MATCH($A240,Data[Dist],0),MATCH(G$6,Data[#Headers],0))</f>
        <v>31034444</v>
      </c>
      <c r="H240" s="21">
        <f>INDEX(Data[],MATCH($A240,Data[Dist],0),MATCH(H$6,Data[#Headers],0))-G240</f>
        <v>7737821</v>
      </c>
      <c r="I240" s="24"/>
      <c r="J240" s="21">
        <f>INDEX(Notes!$I$2:$N$11,MATCH(Notes!$B$2,Notes!$I$2:$I$11,0),4)*$C240</f>
        <v>15558804</v>
      </c>
      <c r="K240" s="21">
        <f>INDEX(Notes!$I$2:$N$11,MATCH(Notes!$B$2,Notes!$I$2:$I$11,0),5)*$D240</f>
        <v>7737820</v>
      </c>
      <c r="L240" s="21">
        <f>INDEX(Notes!$I$2:$N$11,MATCH(Notes!$B$2,Notes!$I$2:$I$11,0),6)*$E240</f>
        <v>7737820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3868910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589110</v>
      </c>
      <c r="F241" s="21">
        <f>INDEX(Data[],MATCH($A241,Data[Dist],0),MATCH(F$6,Data[#Headers],0))</f>
        <v>589111</v>
      </c>
      <c r="G241" s="21">
        <f>INDEX(Data[],MATCH($A241,Data[Dist],0),MATCH(G$6,Data[#Headers],0))</f>
        <v>4723294</v>
      </c>
      <c r="H241" s="21">
        <f>INDEX(Data[],MATCH($A241,Data[Dist],0),MATCH(H$6,Data[#Headers],0))-G241</f>
        <v>1178221</v>
      </c>
      <c r="I241" s="24"/>
      <c r="J241" s="21">
        <f>INDEX(Notes!$I$2:$N$11,MATCH(Notes!$B$2,Notes!$I$2:$I$11,0),4)*$C241</f>
        <v>2366852</v>
      </c>
      <c r="K241" s="21">
        <f>INDEX(Notes!$I$2:$N$11,MATCH(Notes!$B$2,Notes!$I$2:$I$11,0),5)*$D241</f>
        <v>1178222</v>
      </c>
      <c r="L241" s="21">
        <f>INDEX(Notes!$I$2:$N$11,MATCH(Notes!$B$2,Notes!$I$2:$I$11,0),6)*$E241</f>
        <v>1178220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589110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259440</v>
      </c>
      <c r="E242" s="21">
        <f>INDEX(Data[],MATCH($A242,Data[Dist],0),MATCH(E$6,Data[#Headers],0))</f>
        <v>231478</v>
      </c>
      <c r="F242" s="21">
        <f>INDEX(Data[],MATCH($A242,Data[Dist],0),MATCH(F$6,Data[#Headers],0))</f>
        <v>231477</v>
      </c>
      <c r="G242" s="21">
        <f>INDEX(Data[],MATCH($A242,Data[Dist],0),MATCH(G$6,Data[#Headers],0))</f>
        <v>2029356</v>
      </c>
      <c r="H242" s="21">
        <f>INDEX(Data[],MATCH($A242,Data[Dist],0),MATCH(H$6,Data[#Headers],0))-G242</f>
        <v>462955</v>
      </c>
      <c r="I242" s="24"/>
      <c r="J242" s="21">
        <f>INDEX(Notes!$I$2:$N$11,MATCH(Notes!$B$2,Notes!$I$2:$I$11,0),4)*$C242</f>
        <v>1047520</v>
      </c>
      <c r="K242" s="21">
        <f>INDEX(Notes!$I$2:$N$11,MATCH(Notes!$B$2,Notes!$I$2:$I$11,0),5)*$D242</f>
        <v>518880</v>
      </c>
      <c r="L242" s="21">
        <f>INDEX(Notes!$I$2:$N$11,MATCH(Notes!$B$2,Notes!$I$2:$I$11,0),6)*$E242</f>
        <v>462956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231478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682176</v>
      </c>
      <c r="E243" s="21">
        <f>INDEX(Data[],MATCH($A243,Data[Dist],0),MATCH(E$6,Data[#Headers],0))</f>
        <v>682176</v>
      </c>
      <c r="F243" s="21">
        <f>INDEX(Data[],MATCH($A243,Data[Dist],0),MATCH(F$6,Data[#Headers],0))</f>
        <v>682176</v>
      </c>
      <c r="G243" s="21">
        <f>INDEX(Data[],MATCH($A243,Data[Dist],0),MATCH(G$6,Data[#Headers],0))</f>
        <v>5468784</v>
      </c>
      <c r="H243" s="21">
        <f>INDEX(Data[],MATCH($A243,Data[Dist],0),MATCH(H$6,Data[#Headers],0))-G243</f>
        <v>1364352</v>
      </c>
      <c r="I243" s="24"/>
      <c r="J243" s="21">
        <f>INDEX(Notes!$I$2:$N$11,MATCH(Notes!$B$2,Notes!$I$2:$I$11,0),4)*$C243</f>
        <v>2740080</v>
      </c>
      <c r="K243" s="21">
        <f>INDEX(Notes!$I$2:$N$11,MATCH(Notes!$B$2,Notes!$I$2:$I$11,0),5)*$D243</f>
        <v>1364352</v>
      </c>
      <c r="L243" s="21">
        <f>INDEX(Notes!$I$2:$N$11,MATCH(Notes!$B$2,Notes!$I$2:$I$11,0),6)*$E243</f>
        <v>1364352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682176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746653</v>
      </c>
      <c r="E244" s="21">
        <f>INDEX(Data[],MATCH($A244,Data[Dist],0),MATCH(E$6,Data[#Headers],0))</f>
        <v>746653</v>
      </c>
      <c r="F244" s="21">
        <f>INDEX(Data[],MATCH($A244,Data[Dist],0),MATCH(F$6,Data[#Headers],0))</f>
        <v>746653</v>
      </c>
      <c r="G244" s="21">
        <f>INDEX(Data[],MATCH($A244,Data[Dist],0),MATCH(G$6,Data[#Headers],0))</f>
        <v>5988232</v>
      </c>
      <c r="H244" s="21">
        <f>INDEX(Data[],MATCH($A244,Data[Dist],0),MATCH(H$6,Data[#Headers],0))-G244</f>
        <v>1493306</v>
      </c>
      <c r="I244" s="24"/>
      <c r="J244" s="21">
        <f>INDEX(Notes!$I$2:$N$11,MATCH(Notes!$B$2,Notes!$I$2:$I$11,0),4)*$C244</f>
        <v>3001620</v>
      </c>
      <c r="K244" s="21">
        <f>INDEX(Notes!$I$2:$N$11,MATCH(Notes!$B$2,Notes!$I$2:$I$11,0),5)*$D244</f>
        <v>1493306</v>
      </c>
      <c r="L244" s="21">
        <f>INDEX(Notes!$I$2:$N$11,MATCH(Notes!$B$2,Notes!$I$2:$I$11,0),6)*$E244</f>
        <v>1493306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746653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774518</v>
      </c>
      <c r="E245" s="21">
        <f>INDEX(Data[],MATCH($A245,Data[Dist],0),MATCH(E$6,Data[#Headers],0))</f>
        <v>774518</v>
      </c>
      <c r="F245" s="21">
        <f>INDEX(Data[],MATCH($A245,Data[Dist],0),MATCH(F$6,Data[#Headers],0))</f>
        <v>774517</v>
      </c>
      <c r="G245" s="21">
        <f>INDEX(Data[],MATCH($A245,Data[Dist],0),MATCH(G$6,Data[#Headers],0))</f>
        <v>6212056</v>
      </c>
      <c r="H245" s="21">
        <f>INDEX(Data[],MATCH($A245,Data[Dist],0),MATCH(H$6,Data[#Headers],0))-G245</f>
        <v>1549035</v>
      </c>
      <c r="I245" s="24"/>
      <c r="J245" s="21">
        <f>INDEX(Notes!$I$2:$N$11,MATCH(Notes!$B$2,Notes!$I$2:$I$11,0),4)*$C245</f>
        <v>3113984</v>
      </c>
      <c r="K245" s="21">
        <f>INDEX(Notes!$I$2:$N$11,MATCH(Notes!$B$2,Notes!$I$2:$I$11,0),5)*$D245</f>
        <v>1549036</v>
      </c>
      <c r="L245" s="21">
        <f>INDEX(Notes!$I$2:$N$11,MATCH(Notes!$B$2,Notes!$I$2:$I$11,0),6)*$E245</f>
        <v>1549036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774518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165443</v>
      </c>
      <c r="F246" s="21">
        <f>INDEX(Data[],MATCH($A246,Data[Dist],0),MATCH(F$6,Data[#Headers],0))</f>
        <v>165444</v>
      </c>
      <c r="G246" s="21">
        <f>INDEX(Data[],MATCH($A246,Data[Dist],0),MATCH(G$6,Data[#Headers],0))</f>
        <v>1328310</v>
      </c>
      <c r="H246" s="21">
        <f>INDEX(Data[],MATCH($A246,Data[Dist],0),MATCH(H$6,Data[#Headers],0))-G246</f>
        <v>330887</v>
      </c>
      <c r="I246" s="24"/>
      <c r="J246" s="21">
        <f>INDEX(Notes!$I$2:$N$11,MATCH(Notes!$B$2,Notes!$I$2:$I$11,0),4)*$C246</f>
        <v>666536</v>
      </c>
      <c r="K246" s="21">
        <f>INDEX(Notes!$I$2:$N$11,MATCH(Notes!$B$2,Notes!$I$2:$I$11,0),5)*$D246</f>
        <v>330888</v>
      </c>
      <c r="L246" s="21">
        <f>INDEX(Notes!$I$2:$N$11,MATCH(Notes!$B$2,Notes!$I$2:$I$11,0),6)*$E246</f>
        <v>330886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165443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196601</v>
      </c>
      <c r="F247" s="21">
        <f>INDEX(Data[],MATCH($A247,Data[Dist],0),MATCH(F$6,Data[#Headers],0))</f>
        <v>196602</v>
      </c>
      <c r="G247" s="21">
        <f>INDEX(Data[],MATCH($A247,Data[Dist],0),MATCH(G$6,Data[#Headers],0))</f>
        <v>1577982</v>
      </c>
      <c r="H247" s="21">
        <f>INDEX(Data[],MATCH($A247,Data[Dist],0),MATCH(H$6,Data[#Headers],0))-G247</f>
        <v>393203</v>
      </c>
      <c r="I247" s="24"/>
      <c r="J247" s="21">
        <f>INDEX(Notes!$I$2:$N$11,MATCH(Notes!$B$2,Notes!$I$2:$I$11,0),4)*$C247</f>
        <v>791576</v>
      </c>
      <c r="K247" s="21">
        <f>INDEX(Notes!$I$2:$N$11,MATCH(Notes!$B$2,Notes!$I$2:$I$11,0),5)*$D247</f>
        <v>393204</v>
      </c>
      <c r="L247" s="21">
        <f>INDEX(Notes!$I$2:$N$11,MATCH(Notes!$B$2,Notes!$I$2:$I$11,0),6)*$E247</f>
        <v>393202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196601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629479</v>
      </c>
      <c r="E248" s="21">
        <f>INDEX(Data[],MATCH($A248,Data[Dist],0),MATCH(E$6,Data[#Headers],0))</f>
        <v>629479</v>
      </c>
      <c r="F248" s="21">
        <f>INDEX(Data[],MATCH($A248,Data[Dist],0),MATCH(F$6,Data[#Headers],0))</f>
        <v>629477</v>
      </c>
      <c r="G248" s="21">
        <f>INDEX(Data[],MATCH($A248,Data[Dist],0),MATCH(G$6,Data[#Headers],0))</f>
        <v>5048156</v>
      </c>
      <c r="H248" s="21">
        <f>INDEX(Data[],MATCH($A248,Data[Dist],0),MATCH(H$6,Data[#Headers],0))-G248</f>
        <v>1258956</v>
      </c>
      <c r="I248" s="24"/>
      <c r="J248" s="21">
        <f>INDEX(Notes!$I$2:$N$11,MATCH(Notes!$B$2,Notes!$I$2:$I$11,0),4)*$C248</f>
        <v>2530240</v>
      </c>
      <c r="K248" s="21">
        <f>INDEX(Notes!$I$2:$N$11,MATCH(Notes!$B$2,Notes!$I$2:$I$11,0),5)*$D248</f>
        <v>1258958</v>
      </c>
      <c r="L248" s="21">
        <f>INDEX(Notes!$I$2:$N$11,MATCH(Notes!$B$2,Notes!$I$2:$I$11,0),6)*$E248</f>
        <v>1258958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629479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692720</v>
      </c>
      <c r="E249" s="21">
        <f>INDEX(Data[],MATCH($A249,Data[Dist],0),MATCH(E$6,Data[#Headers],0))</f>
        <v>692720</v>
      </c>
      <c r="F249" s="21">
        <f>INDEX(Data[],MATCH($A249,Data[Dist],0),MATCH(F$6,Data[#Headers],0))</f>
        <v>692720</v>
      </c>
      <c r="G249" s="21">
        <f>INDEX(Data[],MATCH($A249,Data[Dist],0),MATCH(G$6,Data[#Headers],0))</f>
        <v>5556528</v>
      </c>
      <c r="H249" s="21">
        <f>INDEX(Data[],MATCH($A249,Data[Dist],0),MATCH(H$6,Data[#Headers],0))-G249</f>
        <v>1385440</v>
      </c>
      <c r="I249" s="24"/>
      <c r="J249" s="21">
        <f>INDEX(Notes!$I$2:$N$11,MATCH(Notes!$B$2,Notes!$I$2:$I$11,0),4)*$C249</f>
        <v>2785648</v>
      </c>
      <c r="K249" s="21">
        <f>INDEX(Notes!$I$2:$N$11,MATCH(Notes!$B$2,Notes!$I$2:$I$11,0),5)*$D249</f>
        <v>1385440</v>
      </c>
      <c r="L249" s="21">
        <f>INDEX(Notes!$I$2:$N$11,MATCH(Notes!$B$2,Notes!$I$2:$I$11,0),6)*$E249</f>
        <v>1385440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692720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304750</v>
      </c>
      <c r="F250" s="21">
        <f>INDEX(Data[],MATCH($A250,Data[Dist],0),MATCH(F$6,Data[#Headers],0))</f>
        <v>304749</v>
      </c>
      <c r="G250" s="21">
        <f>INDEX(Data[],MATCH($A250,Data[Dist],0),MATCH(G$6,Data[#Headers],0))</f>
        <v>2444308</v>
      </c>
      <c r="H250" s="21">
        <f>INDEX(Data[],MATCH($A250,Data[Dist],0),MATCH(H$6,Data[#Headers],0))-G250</f>
        <v>609499</v>
      </c>
      <c r="I250" s="24"/>
      <c r="J250" s="21">
        <f>INDEX(Notes!$I$2:$N$11,MATCH(Notes!$B$2,Notes!$I$2:$I$11,0),4)*$C250</f>
        <v>1225308</v>
      </c>
      <c r="K250" s="21">
        <f>INDEX(Notes!$I$2:$N$11,MATCH(Notes!$B$2,Notes!$I$2:$I$11,0),5)*$D250</f>
        <v>609500</v>
      </c>
      <c r="L250" s="21">
        <f>INDEX(Notes!$I$2:$N$11,MATCH(Notes!$B$2,Notes!$I$2:$I$11,0),6)*$E250</f>
        <v>609500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304750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116033</v>
      </c>
      <c r="G251" s="21">
        <f>INDEX(Data[],MATCH($A251,Data[Dist],0),MATCH(G$6,Data[#Headers],0))</f>
        <v>930920</v>
      </c>
      <c r="H251" s="21">
        <f>INDEX(Data[],MATCH($A251,Data[Dist],0),MATCH(H$6,Data[#Headers],0))-G251</f>
        <v>232066</v>
      </c>
      <c r="I251" s="24"/>
      <c r="J251" s="21">
        <f>INDEX(Notes!$I$2:$N$11,MATCH(Notes!$B$2,Notes!$I$2:$I$11,0),4)*$C251</f>
        <v>466788</v>
      </c>
      <c r="K251" s="21">
        <f>INDEX(Notes!$I$2:$N$11,MATCH(Notes!$B$2,Notes!$I$2:$I$11,0),5)*$D251</f>
        <v>232066</v>
      </c>
      <c r="L251" s="21">
        <f>INDEX(Notes!$I$2:$N$11,MATCH(Notes!$B$2,Notes!$I$2:$I$11,0),6)*$E251</f>
        <v>232066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116033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329779</v>
      </c>
      <c r="E252" s="21">
        <f>INDEX(Data[],MATCH($A252,Data[Dist],0),MATCH(E$6,Data[#Headers],0))</f>
        <v>329779</v>
      </c>
      <c r="F252" s="21">
        <f>INDEX(Data[],MATCH($A252,Data[Dist],0),MATCH(F$6,Data[#Headers],0))</f>
        <v>329780</v>
      </c>
      <c r="G252" s="21">
        <f>INDEX(Data[],MATCH($A252,Data[Dist],0),MATCH(G$6,Data[#Headers],0))</f>
        <v>2646856</v>
      </c>
      <c r="H252" s="21">
        <f>INDEX(Data[],MATCH($A252,Data[Dist],0),MATCH(H$6,Data[#Headers],0))-G252</f>
        <v>659559</v>
      </c>
      <c r="I252" s="24"/>
      <c r="J252" s="21">
        <f>INDEX(Notes!$I$2:$N$11,MATCH(Notes!$B$2,Notes!$I$2:$I$11,0),4)*$C252</f>
        <v>1327740</v>
      </c>
      <c r="K252" s="21">
        <f>INDEX(Notes!$I$2:$N$11,MATCH(Notes!$B$2,Notes!$I$2:$I$11,0),5)*$D252</f>
        <v>659558</v>
      </c>
      <c r="L252" s="21">
        <f>INDEX(Notes!$I$2:$N$11,MATCH(Notes!$B$2,Notes!$I$2:$I$11,0),6)*$E252</f>
        <v>659558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329779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168217</v>
      </c>
      <c r="E253" s="21">
        <f>INDEX(Data[],MATCH($A253,Data[Dist],0),MATCH(E$6,Data[#Headers],0))</f>
        <v>168217</v>
      </c>
      <c r="F253" s="21">
        <f>INDEX(Data[],MATCH($A253,Data[Dist],0),MATCH(F$6,Data[#Headers],0))</f>
        <v>168218</v>
      </c>
      <c r="G253" s="21">
        <f>INDEX(Data[],MATCH($A253,Data[Dist],0),MATCH(G$6,Data[#Headers],0))</f>
        <v>1361100</v>
      </c>
      <c r="H253" s="21">
        <f>INDEX(Data[],MATCH($A253,Data[Dist],0),MATCH(H$6,Data[#Headers],0))-G253</f>
        <v>336435</v>
      </c>
      <c r="I253" s="24"/>
      <c r="J253" s="21">
        <f>INDEX(Notes!$I$2:$N$11,MATCH(Notes!$B$2,Notes!$I$2:$I$11,0),4)*$C253</f>
        <v>688232</v>
      </c>
      <c r="K253" s="21">
        <f>INDEX(Notes!$I$2:$N$11,MATCH(Notes!$B$2,Notes!$I$2:$I$11,0),5)*$D253</f>
        <v>336434</v>
      </c>
      <c r="L253" s="21">
        <f>INDEX(Notes!$I$2:$N$11,MATCH(Notes!$B$2,Notes!$I$2:$I$11,0),6)*$E253</f>
        <v>336434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168217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226018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226018</v>
      </c>
      <c r="G254" s="21">
        <f>INDEX(Data[],MATCH($A254,Data[Dist],0),MATCH(G$6,Data[#Headers],0))</f>
        <v>1813624</v>
      </c>
      <c r="H254" s="21">
        <f>INDEX(Data[],MATCH($A254,Data[Dist],0),MATCH(H$6,Data[#Headers],0))-G254</f>
        <v>452036</v>
      </c>
      <c r="I254" s="24"/>
      <c r="J254" s="21">
        <f>INDEX(Notes!$I$2:$N$11,MATCH(Notes!$B$2,Notes!$I$2:$I$11,0),4)*$C254</f>
        <v>909552</v>
      </c>
      <c r="K254" s="21">
        <f>INDEX(Notes!$I$2:$N$11,MATCH(Notes!$B$2,Notes!$I$2:$I$11,0),5)*$D254</f>
        <v>452036</v>
      </c>
      <c r="L254" s="21">
        <f>INDEX(Notes!$I$2:$N$11,MATCH(Notes!$B$2,Notes!$I$2:$I$11,0),6)*$E254</f>
        <v>452036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226018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132993</v>
      </c>
      <c r="F255" s="21">
        <f>INDEX(Data[],MATCH($A255,Data[Dist],0),MATCH(F$6,Data[#Headers],0))</f>
        <v>132994</v>
      </c>
      <c r="G255" s="21">
        <f>INDEX(Data[],MATCH($A255,Data[Dist],0),MATCH(G$6,Data[#Headers],0))</f>
        <v>1067522</v>
      </c>
      <c r="H255" s="21">
        <f>INDEX(Data[],MATCH($A255,Data[Dist],0),MATCH(H$6,Data[#Headers],0))-G255</f>
        <v>265987</v>
      </c>
      <c r="I255" s="24"/>
      <c r="J255" s="21">
        <f>INDEX(Notes!$I$2:$N$11,MATCH(Notes!$B$2,Notes!$I$2:$I$11,0),4)*$C255</f>
        <v>535548</v>
      </c>
      <c r="K255" s="21">
        <f>INDEX(Notes!$I$2:$N$11,MATCH(Notes!$B$2,Notes!$I$2:$I$11,0),5)*$D255</f>
        <v>265988</v>
      </c>
      <c r="L255" s="21">
        <f>INDEX(Notes!$I$2:$N$11,MATCH(Notes!$B$2,Notes!$I$2:$I$11,0),6)*$E255</f>
        <v>265986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132993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842734</v>
      </c>
      <c r="E256" s="21">
        <f>INDEX(Data[],MATCH($A256,Data[Dist],0),MATCH(E$6,Data[#Headers],0))</f>
        <v>842734</v>
      </c>
      <c r="F256" s="21">
        <f>INDEX(Data[],MATCH($A256,Data[Dist],0),MATCH(F$6,Data[#Headers],0))</f>
        <v>842732</v>
      </c>
      <c r="G256" s="21">
        <f>INDEX(Data[],MATCH($A256,Data[Dist],0),MATCH(G$6,Data[#Headers],0))</f>
        <v>6763460</v>
      </c>
      <c r="H256" s="21">
        <f>INDEX(Data[],MATCH($A256,Data[Dist],0),MATCH(H$6,Data[#Headers],0))-G256</f>
        <v>1685466</v>
      </c>
      <c r="I256" s="24"/>
      <c r="J256" s="21">
        <f>INDEX(Notes!$I$2:$N$11,MATCH(Notes!$B$2,Notes!$I$2:$I$11,0),4)*$C256</f>
        <v>3392524</v>
      </c>
      <c r="K256" s="21">
        <f>INDEX(Notes!$I$2:$N$11,MATCH(Notes!$B$2,Notes!$I$2:$I$11,0),5)*$D256</f>
        <v>1685468</v>
      </c>
      <c r="L256" s="21">
        <f>INDEX(Notes!$I$2:$N$11,MATCH(Notes!$B$2,Notes!$I$2:$I$11,0),6)*$E256</f>
        <v>1685468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842734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179333</v>
      </c>
      <c r="G257" s="21">
        <f>INDEX(Data[],MATCH($A257,Data[Dist],0),MATCH(G$6,Data[#Headers],0))</f>
        <v>1438172</v>
      </c>
      <c r="H257" s="21">
        <f>INDEX(Data[],MATCH($A257,Data[Dist],0),MATCH(H$6,Data[#Headers],0))-G257</f>
        <v>358667</v>
      </c>
      <c r="I257" s="24"/>
      <c r="J257" s="21">
        <f>INDEX(Notes!$I$2:$N$11,MATCH(Notes!$B$2,Notes!$I$2:$I$11,0),4)*$C257</f>
        <v>720836</v>
      </c>
      <c r="K257" s="21">
        <f>INDEX(Notes!$I$2:$N$11,MATCH(Notes!$B$2,Notes!$I$2:$I$11,0),5)*$D257</f>
        <v>358668</v>
      </c>
      <c r="L257" s="21">
        <f>INDEX(Notes!$I$2:$N$11,MATCH(Notes!$B$2,Notes!$I$2:$I$11,0),6)*$E257</f>
        <v>358668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179334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475686</v>
      </c>
      <c r="E258" s="21">
        <f>INDEX(Data[],MATCH($A258,Data[Dist],0),MATCH(E$6,Data[#Headers],0))</f>
        <v>475686</v>
      </c>
      <c r="F258" s="21">
        <f>INDEX(Data[],MATCH($A258,Data[Dist],0),MATCH(F$6,Data[#Headers],0))</f>
        <v>475684</v>
      </c>
      <c r="G258" s="21">
        <f>INDEX(Data[],MATCH($A258,Data[Dist],0),MATCH(G$6,Data[#Headers],0))</f>
        <v>3816756</v>
      </c>
      <c r="H258" s="21">
        <f>INDEX(Data[],MATCH($A258,Data[Dist],0),MATCH(H$6,Data[#Headers],0))-G258</f>
        <v>951370</v>
      </c>
      <c r="I258" s="24"/>
      <c r="J258" s="21">
        <f>INDEX(Notes!$I$2:$N$11,MATCH(Notes!$B$2,Notes!$I$2:$I$11,0),4)*$C258</f>
        <v>1914012</v>
      </c>
      <c r="K258" s="21">
        <f>INDEX(Notes!$I$2:$N$11,MATCH(Notes!$B$2,Notes!$I$2:$I$11,0),5)*$D258</f>
        <v>951372</v>
      </c>
      <c r="L258" s="21">
        <f>INDEX(Notes!$I$2:$N$11,MATCH(Notes!$B$2,Notes!$I$2:$I$11,0),6)*$E258</f>
        <v>951372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475686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873319</v>
      </c>
      <c r="E259" s="21">
        <f>INDEX(Data[],MATCH($A259,Data[Dist],0),MATCH(E$6,Data[#Headers],0))</f>
        <v>873319</v>
      </c>
      <c r="F259" s="21">
        <f>INDEX(Data[],MATCH($A259,Data[Dist],0),MATCH(F$6,Data[#Headers],0))</f>
        <v>873320</v>
      </c>
      <c r="G259" s="21">
        <f>INDEX(Data[],MATCH($A259,Data[Dist],0),MATCH(G$6,Data[#Headers],0))</f>
        <v>7003412</v>
      </c>
      <c r="H259" s="21">
        <f>INDEX(Data[],MATCH($A259,Data[Dist],0),MATCH(H$6,Data[#Headers],0))-G259</f>
        <v>1746639</v>
      </c>
      <c r="I259" s="24"/>
      <c r="J259" s="21">
        <f>INDEX(Notes!$I$2:$N$11,MATCH(Notes!$B$2,Notes!$I$2:$I$11,0),4)*$C259</f>
        <v>3510136</v>
      </c>
      <c r="K259" s="21">
        <f>INDEX(Notes!$I$2:$N$11,MATCH(Notes!$B$2,Notes!$I$2:$I$11,0),5)*$D259</f>
        <v>1746638</v>
      </c>
      <c r="L259" s="21">
        <f>INDEX(Notes!$I$2:$N$11,MATCH(Notes!$B$2,Notes!$I$2:$I$11,0),6)*$E259</f>
        <v>1746638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873319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771715</v>
      </c>
      <c r="E260" s="21">
        <f>INDEX(Data[],MATCH($A260,Data[Dist],0),MATCH(E$6,Data[#Headers],0))</f>
        <v>771715</v>
      </c>
      <c r="F260" s="21">
        <f>INDEX(Data[],MATCH($A260,Data[Dist],0),MATCH(F$6,Data[#Headers],0))</f>
        <v>771716</v>
      </c>
      <c r="G260" s="21">
        <f>INDEX(Data[],MATCH($A260,Data[Dist],0),MATCH(G$6,Data[#Headers],0))</f>
        <v>6189596</v>
      </c>
      <c r="H260" s="21">
        <f>INDEX(Data[],MATCH($A260,Data[Dist],0),MATCH(H$6,Data[#Headers],0))-G260</f>
        <v>1543431</v>
      </c>
      <c r="I260" s="24"/>
      <c r="J260" s="21">
        <f>INDEX(Notes!$I$2:$N$11,MATCH(Notes!$B$2,Notes!$I$2:$I$11,0),4)*$C260</f>
        <v>3102736</v>
      </c>
      <c r="K260" s="21">
        <f>INDEX(Notes!$I$2:$N$11,MATCH(Notes!$B$2,Notes!$I$2:$I$11,0),5)*$D260</f>
        <v>1543430</v>
      </c>
      <c r="L260" s="21">
        <f>INDEX(Notes!$I$2:$N$11,MATCH(Notes!$B$2,Notes!$I$2:$I$11,0),6)*$E260</f>
        <v>1543430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771715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449295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449293</v>
      </c>
      <c r="G261" s="21">
        <f>INDEX(Data[],MATCH($A261,Data[Dist],0),MATCH(G$6,Data[#Headers],0))</f>
        <v>3604104</v>
      </c>
      <c r="H261" s="21">
        <f>INDEX(Data[],MATCH($A261,Data[Dist],0),MATCH(H$6,Data[#Headers],0))-G261</f>
        <v>898588</v>
      </c>
      <c r="I261" s="24"/>
      <c r="J261" s="21">
        <f>INDEX(Notes!$I$2:$N$11,MATCH(Notes!$B$2,Notes!$I$2:$I$11,0),4)*$C261</f>
        <v>1806924</v>
      </c>
      <c r="K261" s="21">
        <f>INDEX(Notes!$I$2:$N$11,MATCH(Notes!$B$2,Notes!$I$2:$I$11,0),5)*$D261</f>
        <v>898590</v>
      </c>
      <c r="L261" s="21">
        <f>INDEX(Notes!$I$2:$N$11,MATCH(Notes!$B$2,Notes!$I$2:$I$11,0),6)*$E261</f>
        <v>898590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449295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270092</v>
      </c>
      <c r="E262" s="21">
        <f>INDEX(Data[],MATCH($A262,Data[Dist],0),MATCH(E$6,Data[#Headers],0))</f>
        <v>270092</v>
      </c>
      <c r="F262" s="21">
        <f>INDEX(Data[],MATCH($A262,Data[Dist],0),MATCH(F$6,Data[#Headers],0))</f>
        <v>270093</v>
      </c>
      <c r="G262" s="21">
        <f>INDEX(Data[],MATCH($A262,Data[Dist],0),MATCH(G$6,Data[#Headers],0))</f>
        <v>2166576</v>
      </c>
      <c r="H262" s="21">
        <f>INDEX(Data[],MATCH($A262,Data[Dist],0),MATCH(H$6,Data[#Headers],0))-G262</f>
        <v>540185</v>
      </c>
      <c r="I262" s="24"/>
      <c r="J262" s="21">
        <f>INDEX(Notes!$I$2:$N$11,MATCH(Notes!$B$2,Notes!$I$2:$I$11,0),4)*$C262</f>
        <v>1086208</v>
      </c>
      <c r="K262" s="21">
        <f>INDEX(Notes!$I$2:$N$11,MATCH(Notes!$B$2,Notes!$I$2:$I$11,0),5)*$D262</f>
        <v>540184</v>
      </c>
      <c r="L262" s="21">
        <f>INDEX(Notes!$I$2:$N$11,MATCH(Notes!$B$2,Notes!$I$2:$I$11,0),6)*$E262</f>
        <v>540184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270092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428820</v>
      </c>
      <c r="E263" s="21">
        <f>INDEX(Data[],MATCH($A263,Data[Dist],0),MATCH(E$6,Data[#Headers],0))</f>
        <v>428820</v>
      </c>
      <c r="F263" s="21">
        <f>INDEX(Data[],MATCH($A263,Data[Dist],0),MATCH(F$6,Data[#Headers],0))</f>
        <v>428820</v>
      </c>
      <c r="G263" s="21">
        <f>INDEX(Data[],MATCH($A263,Data[Dist],0),MATCH(G$6,Data[#Headers],0))</f>
        <v>3439036</v>
      </c>
      <c r="H263" s="21">
        <f>INDEX(Data[],MATCH($A263,Data[Dist],0),MATCH(H$6,Data[#Headers],0))-G263</f>
        <v>857640</v>
      </c>
      <c r="I263" s="24"/>
      <c r="J263" s="21">
        <f>INDEX(Notes!$I$2:$N$11,MATCH(Notes!$B$2,Notes!$I$2:$I$11,0),4)*$C263</f>
        <v>1723756</v>
      </c>
      <c r="K263" s="21">
        <f>INDEX(Notes!$I$2:$N$11,MATCH(Notes!$B$2,Notes!$I$2:$I$11,0),5)*$D263</f>
        <v>857640</v>
      </c>
      <c r="L263" s="21">
        <f>INDEX(Notes!$I$2:$N$11,MATCH(Notes!$B$2,Notes!$I$2:$I$11,0),6)*$E263</f>
        <v>857640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428820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1228146</v>
      </c>
      <c r="E264" s="21">
        <f>INDEX(Data[],MATCH($A264,Data[Dist],0),MATCH(E$6,Data[#Headers],0))</f>
        <v>1228145</v>
      </c>
      <c r="F264" s="21">
        <f>INDEX(Data[],MATCH($A264,Data[Dist],0),MATCH(F$6,Data[#Headers],0))</f>
        <v>1228146</v>
      </c>
      <c r="G264" s="21">
        <f>INDEX(Data[],MATCH($A264,Data[Dist],0),MATCH(G$6,Data[#Headers],0))</f>
        <v>9847594</v>
      </c>
      <c r="H264" s="21">
        <f>INDEX(Data[],MATCH($A264,Data[Dist],0),MATCH(H$6,Data[#Headers],0))-G264</f>
        <v>2456291</v>
      </c>
      <c r="I264" s="24"/>
      <c r="J264" s="21">
        <f>INDEX(Notes!$I$2:$N$11,MATCH(Notes!$B$2,Notes!$I$2:$I$11,0),4)*$C264</f>
        <v>4935012</v>
      </c>
      <c r="K264" s="21">
        <f>INDEX(Notes!$I$2:$N$11,MATCH(Notes!$B$2,Notes!$I$2:$I$11,0),5)*$D264</f>
        <v>2456292</v>
      </c>
      <c r="L264" s="21">
        <f>INDEX(Notes!$I$2:$N$11,MATCH(Notes!$B$2,Notes!$I$2:$I$11,0),6)*$E264</f>
        <v>2456290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1228145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INDEX($A$7:$H$331,MATCH($S264,$A$7:$A$331,0),5)-Q264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13357485</v>
      </c>
      <c r="E265" s="21">
        <f>INDEX(Data[],MATCH($A265,Data[Dist],0),MATCH(E$6,Data[#Headers],0))</f>
        <v>13357485</v>
      </c>
      <c r="F265" s="21">
        <f>INDEX(Data[],MATCH($A265,Data[Dist],0),MATCH(F$6,Data[#Headers],0))</f>
        <v>13357484</v>
      </c>
      <c r="G265" s="21">
        <f>INDEX(Data[],MATCH($A265,Data[Dist],0),MATCH(G$6,Data[#Headers],0))</f>
        <v>107078960</v>
      </c>
      <c r="H265" s="21">
        <f>INDEX(Data[],MATCH($A265,Data[Dist],0),MATCH(H$6,Data[#Headers],0))-G265</f>
        <v>26714969</v>
      </c>
      <c r="I265" s="24"/>
      <c r="J265" s="21">
        <f>INDEX(Notes!$I$2:$N$11,MATCH(Notes!$B$2,Notes!$I$2:$I$11,0),4)*$C265</f>
        <v>53649020</v>
      </c>
      <c r="K265" s="21">
        <f>INDEX(Notes!$I$2:$N$11,MATCH(Notes!$B$2,Notes!$I$2:$I$11,0),5)*$D265</f>
        <v>26714970</v>
      </c>
      <c r="L265" s="21">
        <f>INDEX(Notes!$I$2:$N$11,MATCH(Notes!$B$2,Notes!$I$2:$I$11,0),6)*$E265</f>
        <v>26714970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13357485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280933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280932</v>
      </c>
      <c r="G266" s="21">
        <f>INDEX(Data[],MATCH($A266,Data[Dist],0),MATCH(G$6,Data[#Headers],0))</f>
        <v>2254018</v>
      </c>
      <c r="H266" s="21">
        <f>INDEX(Data[],MATCH($A266,Data[Dist],0),MATCH(H$6,Data[#Headers],0))-G266</f>
        <v>561866</v>
      </c>
      <c r="I266" s="24"/>
      <c r="J266" s="21">
        <f>INDEX(Notes!$I$2:$N$11,MATCH(Notes!$B$2,Notes!$I$2:$I$11,0),4)*$C266</f>
        <v>1130284</v>
      </c>
      <c r="K266" s="21">
        <f>INDEX(Notes!$I$2:$N$11,MATCH(Notes!$B$2,Notes!$I$2:$I$11,0),5)*$D266</f>
        <v>561866</v>
      </c>
      <c r="L266" s="21">
        <f>INDEX(Notes!$I$2:$N$11,MATCH(Notes!$B$2,Notes!$I$2:$I$11,0),6)*$E266</f>
        <v>561868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280934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533612</v>
      </c>
      <c r="E267" s="21">
        <f>INDEX(Data[],MATCH($A267,Data[Dist],0),MATCH(E$6,Data[#Headers],0))</f>
        <v>533612</v>
      </c>
      <c r="F267" s="21">
        <f>INDEX(Data[],MATCH($A267,Data[Dist],0),MATCH(F$6,Data[#Headers],0))</f>
        <v>533610</v>
      </c>
      <c r="G267" s="21">
        <f>INDEX(Data[],MATCH($A267,Data[Dist],0),MATCH(G$6,Data[#Headers],0))</f>
        <v>4282800</v>
      </c>
      <c r="H267" s="21">
        <f>INDEX(Data[],MATCH($A267,Data[Dist],0),MATCH(H$6,Data[#Headers],0))-G267</f>
        <v>1067222</v>
      </c>
      <c r="I267" s="24"/>
      <c r="J267" s="21">
        <f>INDEX(Notes!$I$2:$N$11,MATCH(Notes!$B$2,Notes!$I$2:$I$11,0),4)*$C267</f>
        <v>2148352</v>
      </c>
      <c r="K267" s="21">
        <f>INDEX(Notes!$I$2:$N$11,MATCH(Notes!$B$2,Notes!$I$2:$I$11,0),5)*$D267</f>
        <v>1067224</v>
      </c>
      <c r="L267" s="21">
        <f>INDEX(Notes!$I$2:$N$11,MATCH(Notes!$B$2,Notes!$I$2:$I$11,0),6)*$E267</f>
        <v>1067224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533612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974373</v>
      </c>
      <c r="E268" s="21">
        <f>INDEX(Data[],MATCH($A268,Data[Dist],0),MATCH(E$6,Data[#Headers],0))</f>
        <v>974372</v>
      </c>
      <c r="F268" s="21">
        <f>INDEX(Data[],MATCH($A268,Data[Dist],0),MATCH(F$6,Data[#Headers],0))</f>
        <v>974373</v>
      </c>
      <c r="G268" s="21">
        <f>INDEX(Data[],MATCH($A268,Data[Dist],0),MATCH(G$6,Data[#Headers],0))</f>
        <v>7816638</v>
      </c>
      <c r="H268" s="21">
        <f>INDEX(Data[],MATCH($A268,Data[Dist],0),MATCH(H$6,Data[#Headers],0))-G268</f>
        <v>1948745</v>
      </c>
      <c r="I268" s="24"/>
      <c r="J268" s="21">
        <f>INDEX(Notes!$I$2:$N$11,MATCH(Notes!$B$2,Notes!$I$2:$I$11,0),4)*$C268</f>
        <v>3919148</v>
      </c>
      <c r="K268" s="21">
        <f>INDEX(Notes!$I$2:$N$11,MATCH(Notes!$B$2,Notes!$I$2:$I$11,0),5)*$D268</f>
        <v>1948746</v>
      </c>
      <c r="L268" s="21">
        <f>INDEX(Notes!$I$2:$N$11,MATCH(Notes!$B$2,Notes!$I$2:$I$11,0),6)*$E268</f>
        <v>1948744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974372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386843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386842</v>
      </c>
      <c r="G269" s="21">
        <f>INDEX(Data[],MATCH($A269,Data[Dist],0),MATCH(G$6,Data[#Headers],0))</f>
        <v>3102072</v>
      </c>
      <c r="H269" s="21">
        <f>INDEX(Data[],MATCH($A269,Data[Dist],0),MATCH(H$6,Data[#Headers],0))-G269</f>
        <v>773685</v>
      </c>
      <c r="I269" s="24"/>
      <c r="J269" s="21">
        <f>INDEX(Notes!$I$2:$N$11,MATCH(Notes!$B$2,Notes!$I$2:$I$11,0),4)*$C269</f>
        <v>1554700</v>
      </c>
      <c r="K269" s="21">
        <f>INDEX(Notes!$I$2:$N$11,MATCH(Notes!$B$2,Notes!$I$2:$I$11,0),5)*$D269</f>
        <v>773686</v>
      </c>
      <c r="L269" s="21">
        <f>INDEX(Notes!$I$2:$N$11,MATCH(Notes!$B$2,Notes!$I$2:$I$11,0),6)*$E269</f>
        <v>773686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386843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365015</v>
      </c>
      <c r="E270" s="21">
        <f>INDEX(Data[],MATCH($A270,Data[Dist],0),MATCH(E$6,Data[#Headers],0))</f>
        <v>365015</v>
      </c>
      <c r="F270" s="21">
        <f>INDEX(Data[],MATCH($A270,Data[Dist],0),MATCH(F$6,Data[#Headers],0))</f>
        <v>365015</v>
      </c>
      <c r="G270" s="21">
        <f>INDEX(Data[],MATCH($A270,Data[Dist],0),MATCH(G$6,Data[#Headers],0))</f>
        <v>2929260</v>
      </c>
      <c r="H270" s="21">
        <f>INDEX(Data[],MATCH($A270,Data[Dist],0),MATCH(H$6,Data[#Headers],0))-G270</f>
        <v>730030</v>
      </c>
      <c r="I270" s="24"/>
      <c r="J270" s="21">
        <f>INDEX(Notes!$I$2:$N$11,MATCH(Notes!$B$2,Notes!$I$2:$I$11,0),4)*$C270</f>
        <v>1469200</v>
      </c>
      <c r="K270" s="21">
        <f>INDEX(Notes!$I$2:$N$11,MATCH(Notes!$B$2,Notes!$I$2:$I$11,0),5)*$D270</f>
        <v>730030</v>
      </c>
      <c r="L270" s="21">
        <f>INDEX(Notes!$I$2:$N$11,MATCH(Notes!$B$2,Notes!$I$2:$I$11,0),6)*$E270</f>
        <v>730030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365015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690154</v>
      </c>
      <c r="E271" s="21">
        <f>INDEX(Data[],MATCH($A271,Data[Dist],0),MATCH(E$6,Data[#Headers],0))</f>
        <v>690153</v>
      </c>
      <c r="F271" s="21">
        <f>INDEX(Data[],MATCH($A271,Data[Dist],0),MATCH(F$6,Data[#Headers],0))</f>
        <v>690154</v>
      </c>
      <c r="G271" s="21">
        <f>INDEX(Data[],MATCH($A271,Data[Dist],0),MATCH(G$6,Data[#Headers],0))</f>
        <v>5537818</v>
      </c>
      <c r="H271" s="21">
        <f>INDEX(Data[],MATCH($A271,Data[Dist],0),MATCH(H$6,Data[#Headers],0))-G271</f>
        <v>1380307</v>
      </c>
      <c r="I271" s="24"/>
      <c r="J271" s="21">
        <f>INDEX(Notes!$I$2:$N$11,MATCH(Notes!$B$2,Notes!$I$2:$I$11,0),4)*$C271</f>
        <v>2777204</v>
      </c>
      <c r="K271" s="21">
        <f>INDEX(Notes!$I$2:$N$11,MATCH(Notes!$B$2,Notes!$I$2:$I$11,0),5)*$D271</f>
        <v>1380308</v>
      </c>
      <c r="L271" s="21">
        <f>INDEX(Notes!$I$2:$N$11,MATCH(Notes!$B$2,Notes!$I$2:$I$11,0),6)*$E271</f>
        <v>1380306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690153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138488</v>
      </c>
      <c r="F272" s="21">
        <f>INDEX(Data[],MATCH($A272,Data[Dist],0),MATCH(F$6,Data[#Headers],0))</f>
        <v>138489</v>
      </c>
      <c r="G272" s="21">
        <f>INDEX(Data[],MATCH($A272,Data[Dist],0),MATCH(G$6,Data[#Headers],0))</f>
        <v>1110870</v>
      </c>
      <c r="H272" s="21">
        <f>INDEX(Data[],MATCH($A272,Data[Dist],0),MATCH(H$6,Data[#Headers],0))-G272</f>
        <v>276977</v>
      </c>
      <c r="I272" s="24"/>
      <c r="J272" s="21">
        <f>INDEX(Notes!$I$2:$N$11,MATCH(Notes!$B$2,Notes!$I$2:$I$11,0),4)*$C272</f>
        <v>556916</v>
      </c>
      <c r="K272" s="21">
        <f>INDEX(Notes!$I$2:$N$11,MATCH(Notes!$B$2,Notes!$I$2:$I$11,0),5)*$D272</f>
        <v>276978</v>
      </c>
      <c r="L272" s="21">
        <f>INDEX(Notes!$I$2:$N$11,MATCH(Notes!$B$2,Notes!$I$2:$I$11,0),6)*$E272</f>
        <v>276976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138488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1205716</v>
      </c>
      <c r="E273" s="21">
        <f>INDEX(Data[],MATCH($A273,Data[Dist],0),MATCH(E$6,Data[#Headers],0))</f>
        <v>1076182</v>
      </c>
      <c r="F273" s="21">
        <f>INDEX(Data[],MATCH($A273,Data[Dist],0),MATCH(F$6,Data[#Headers],0))</f>
        <v>1076183</v>
      </c>
      <c r="G273" s="21">
        <f>INDEX(Data[],MATCH($A273,Data[Dist],0),MATCH(G$6,Data[#Headers],0))</f>
        <v>9407692</v>
      </c>
      <c r="H273" s="21">
        <f>INDEX(Data[],MATCH($A273,Data[Dist],0),MATCH(H$6,Data[#Headers],0))-G273</f>
        <v>2152365</v>
      </c>
      <c r="I273" s="24"/>
      <c r="J273" s="21">
        <f>INDEX(Notes!$I$2:$N$11,MATCH(Notes!$B$2,Notes!$I$2:$I$11,0),4)*$C273</f>
        <v>4843896</v>
      </c>
      <c r="K273" s="21">
        <f>INDEX(Notes!$I$2:$N$11,MATCH(Notes!$B$2,Notes!$I$2:$I$11,0),5)*$D273</f>
        <v>2411432</v>
      </c>
      <c r="L273" s="21">
        <f>INDEX(Notes!$I$2:$N$11,MATCH(Notes!$B$2,Notes!$I$2:$I$11,0),6)*$E273</f>
        <v>2152364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1076182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415401</v>
      </c>
      <c r="E274" s="21">
        <f>INDEX(Data[],MATCH($A274,Data[Dist],0),MATCH(E$6,Data[#Headers],0))</f>
        <v>415401</v>
      </c>
      <c r="F274" s="21">
        <f>INDEX(Data[],MATCH($A274,Data[Dist],0),MATCH(F$6,Data[#Headers],0))</f>
        <v>415401</v>
      </c>
      <c r="G274" s="21">
        <f>INDEX(Data[],MATCH($A274,Data[Dist],0),MATCH(G$6,Data[#Headers],0))</f>
        <v>3331212</v>
      </c>
      <c r="H274" s="21">
        <f>INDEX(Data[],MATCH($A274,Data[Dist],0),MATCH(H$6,Data[#Headers],0))-G274</f>
        <v>830802</v>
      </c>
      <c r="I274" s="24"/>
      <c r="J274" s="21">
        <f>INDEX(Notes!$I$2:$N$11,MATCH(Notes!$B$2,Notes!$I$2:$I$11,0),4)*$C274</f>
        <v>1669608</v>
      </c>
      <c r="K274" s="21">
        <f>INDEX(Notes!$I$2:$N$11,MATCH(Notes!$B$2,Notes!$I$2:$I$11,0),5)*$D274</f>
        <v>830802</v>
      </c>
      <c r="L274" s="21">
        <f>INDEX(Notes!$I$2:$N$11,MATCH(Notes!$B$2,Notes!$I$2:$I$11,0),6)*$E274</f>
        <v>830802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415401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5620827</v>
      </c>
      <c r="E275" s="21">
        <f>INDEX(Data[],MATCH($A275,Data[Dist],0),MATCH(E$6,Data[#Headers],0))</f>
        <v>5620827</v>
      </c>
      <c r="F275" s="21">
        <f>INDEX(Data[],MATCH($A275,Data[Dist],0),MATCH(F$6,Data[#Headers],0))</f>
        <v>5620827</v>
      </c>
      <c r="G275" s="21">
        <f>INDEX(Data[],MATCH($A275,Data[Dist],0),MATCH(G$6,Data[#Headers],0))</f>
        <v>45074732</v>
      </c>
      <c r="H275" s="21">
        <f>INDEX(Data[],MATCH($A275,Data[Dist],0),MATCH(H$6,Data[#Headers],0))-G275</f>
        <v>11241654</v>
      </c>
      <c r="I275" s="24"/>
      <c r="J275" s="21">
        <f>INDEX(Notes!$I$2:$N$11,MATCH(Notes!$B$2,Notes!$I$2:$I$11,0),4)*$C275</f>
        <v>22591424</v>
      </c>
      <c r="K275" s="21">
        <f>INDEX(Notes!$I$2:$N$11,MATCH(Notes!$B$2,Notes!$I$2:$I$11,0),5)*$D275</f>
        <v>11241654</v>
      </c>
      <c r="L275" s="21">
        <f>INDEX(Notes!$I$2:$N$11,MATCH(Notes!$B$2,Notes!$I$2:$I$11,0),6)*$E275</f>
        <v>11241654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5620827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1635963</v>
      </c>
      <c r="E276" s="21">
        <f>INDEX(Data[],MATCH($A276,Data[Dist],0),MATCH(E$6,Data[#Headers],0))</f>
        <v>1635963</v>
      </c>
      <c r="F276" s="21">
        <f>INDEX(Data[],MATCH($A276,Data[Dist],0),MATCH(F$6,Data[#Headers],0))</f>
        <v>1635961</v>
      </c>
      <c r="G276" s="21">
        <f>INDEX(Data[],MATCH($A276,Data[Dist],0),MATCH(G$6,Data[#Headers],0))</f>
        <v>13117916</v>
      </c>
      <c r="H276" s="21">
        <f>INDEX(Data[],MATCH($A276,Data[Dist],0),MATCH(H$6,Data[#Headers],0))-G276</f>
        <v>3271924</v>
      </c>
      <c r="I276" s="24"/>
      <c r="J276" s="21">
        <f>INDEX(Notes!$I$2:$N$11,MATCH(Notes!$B$2,Notes!$I$2:$I$11,0),4)*$C276</f>
        <v>6574064</v>
      </c>
      <c r="K276" s="21">
        <f>INDEX(Notes!$I$2:$N$11,MATCH(Notes!$B$2,Notes!$I$2:$I$11,0),5)*$D276</f>
        <v>3271926</v>
      </c>
      <c r="L276" s="21">
        <f>INDEX(Notes!$I$2:$N$11,MATCH(Notes!$B$2,Notes!$I$2:$I$11,0),6)*$E276</f>
        <v>3271926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1635963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203969</v>
      </c>
      <c r="E277" s="21">
        <f>INDEX(Data[],MATCH($A277,Data[Dist],0),MATCH(E$6,Data[#Headers],0))</f>
        <v>203969</v>
      </c>
      <c r="F277" s="21">
        <f>INDEX(Data[],MATCH($A277,Data[Dist],0),MATCH(F$6,Data[#Headers],0))</f>
        <v>203968</v>
      </c>
      <c r="G277" s="21">
        <f>INDEX(Data[],MATCH($A277,Data[Dist],0),MATCH(G$6,Data[#Headers],0))</f>
        <v>1649332</v>
      </c>
      <c r="H277" s="21">
        <f>INDEX(Data[],MATCH($A277,Data[Dist],0),MATCH(H$6,Data[#Headers],0))-G277</f>
        <v>407937</v>
      </c>
      <c r="I277" s="24"/>
      <c r="J277" s="21">
        <f>INDEX(Notes!$I$2:$N$11,MATCH(Notes!$B$2,Notes!$I$2:$I$11,0),4)*$C277</f>
        <v>833456</v>
      </c>
      <c r="K277" s="21">
        <f>INDEX(Notes!$I$2:$N$11,MATCH(Notes!$B$2,Notes!$I$2:$I$11,0),5)*$D277</f>
        <v>407938</v>
      </c>
      <c r="L277" s="21">
        <f>INDEX(Notes!$I$2:$N$11,MATCH(Notes!$B$2,Notes!$I$2:$I$11,0),6)*$E277</f>
        <v>407938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203969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314883</v>
      </c>
      <c r="F278" s="21">
        <f>INDEX(Data[],MATCH($A278,Data[Dist],0),MATCH(F$6,Data[#Headers],0))</f>
        <v>314884</v>
      </c>
      <c r="G278" s="21">
        <f>INDEX(Data[],MATCH($A278,Data[Dist],0),MATCH(G$6,Data[#Headers],0))</f>
        <v>2525242</v>
      </c>
      <c r="H278" s="21">
        <f>INDEX(Data[],MATCH($A278,Data[Dist],0),MATCH(H$6,Data[#Headers],0))-G278</f>
        <v>629767</v>
      </c>
      <c r="I278" s="24"/>
      <c r="J278" s="21">
        <f>INDEX(Notes!$I$2:$N$11,MATCH(Notes!$B$2,Notes!$I$2:$I$11,0),4)*$C278</f>
        <v>1265708</v>
      </c>
      <c r="K278" s="21">
        <f>INDEX(Notes!$I$2:$N$11,MATCH(Notes!$B$2,Notes!$I$2:$I$11,0),5)*$D278</f>
        <v>629768</v>
      </c>
      <c r="L278" s="21">
        <f>INDEX(Notes!$I$2:$N$11,MATCH(Notes!$B$2,Notes!$I$2:$I$11,0),6)*$E278</f>
        <v>629766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314883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150201</v>
      </c>
      <c r="G279" s="21">
        <f>INDEX(Data[],MATCH($A279,Data[Dist],0),MATCH(G$6,Data[#Headers],0))</f>
        <v>1204428</v>
      </c>
      <c r="H279" s="21">
        <f>INDEX(Data[],MATCH($A279,Data[Dist],0),MATCH(H$6,Data[#Headers],0))-G279</f>
        <v>300403</v>
      </c>
      <c r="I279" s="24"/>
      <c r="J279" s="21">
        <f>INDEX(Notes!$I$2:$N$11,MATCH(Notes!$B$2,Notes!$I$2:$I$11,0),4)*$C279</f>
        <v>603620</v>
      </c>
      <c r="K279" s="21">
        <f>INDEX(Notes!$I$2:$N$11,MATCH(Notes!$B$2,Notes!$I$2:$I$11,0),5)*$D279</f>
        <v>300404</v>
      </c>
      <c r="L279" s="21">
        <f>INDEX(Notes!$I$2:$N$11,MATCH(Notes!$B$2,Notes!$I$2:$I$11,0),6)*$E279</f>
        <v>300404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150202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424170</v>
      </c>
      <c r="E280" s="21">
        <f>INDEX(Data[],MATCH($A280,Data[Dist],0),MATCH(E$6,Data[#Headers],0))</f>
        <v>424170</v>
      </c>
      <c r="F280" s="21">
        <f>INDEX(Data[],MATCH($A280,Data[Dist],0),MATCH(F$6,Data[#Headers],0))</f>
        <v>424170</v>
      </c>
      <c r="G280" s="21">
        <f>INDEX(Data[],MATCH($A280,Data[Dist],0),MATCH(G$6,Data[#Headers],0))</f>
        <v>3401996</v>
      </c>
      <c r="H280" s="21">
        <f>INDEX(Data[],MATCH($A280,Data[Dist],0),MATCH(H$6,Data[#Headers],0))-G280</f>
        <v>848340</v>
      </c>
      <c r="I280" s="24"/>
      <c r="J280" s="21">
        <f>INDEX(Notes!$I$2:$N$11,MATCH(Notes!$B$2,Notes!$I$2:$I$11,0),4)*$C280</f>
        <v>1705316</v>
      </c>
      <c r="K280" s="21">
        <f>INDEX(Notes!$I$2:$N$11,MATCH(Notes!$B$2,Notes!$I$2:$I$11,0),5)*$D280</f>
        <v>848340</v>
      </c>
      <c r="L280" s="21">
        <f>INDEX(Notes!$I$2:$N$11,MATCH(Notes!$B$2,Notes!$I$2:$I$11,0),6)*$E280</f>
        <v>848340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424170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2397614</v>
      </c>
      <c r="E281" s="21">
        <f>INDEX(Data[],MATCH($A281,Data[Dist],0),MATCH(E$6,Data[#Headers],0))</f>
        <v>2397614</v>
      </c>
      <c r="F281" s="21">
        <f>INDEX(Data[],MATCH($A281,Data[Dist],0),MATCH(F$6,Data[#Headers],0))</f>
        <v>2397613</v>
      </c>
      <c r="G281" s="21">
        <f>INDEX(Data[],MATCH($A281,Data[Dist],0),MATCH(G$6,Data[#Headers],0))</f>
        <v>19219688</v>
      </c>
      <c r="H281" s="21">
        <f>INDEX(Data[],MATCH($A281,Data[Dist],0),MATCH(H$6,Data[#Headers],0))-G281</f>
        <v>4795227</v>
      </c>
      <c r="I281" s="24"/>
      <c r="J281" s="21">
        <f>INDEX(Notes!$I$2:$N$11,MATCH(Notes!$B$2,Notes!$I$2:$I$11,0),4)*$C281</f>
        <v>9629232</v>
      </c>
      <c r="K281" s="21">
        <f>INDEX(Notes!$I$2:$N$11,MATCH(Notes!$B$2,Notes!$I$2:$I$11,0),5)*$D281</f>
        <v>4795228</v>
      </c>
      <c r="L281" s="21">
        <f>INDEX(Notes!$I$2:$N$11,MATCH(Notes!$B$2,Notes!$I$2:$I$11,0),6)*$E281</f>
        <v>4795228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2397614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111145</v>
      </c>
      <c r="F282" s="21">
        <f>INDEX(Data[],MATCH($A282,Data[Dist],0),MATCH(F$6,Data[#Headers],0))</f>
        <v>111146</v>
      </c>
      <c r="G282" s="21">
        <f>INDEX(Data[],MATCH($A282,Data[Dist],0),MATCH(G$6,Data[#Headers],0))</f>
        <v>891358</v>
      </c>
      <c r="H282" s="21">
        <f>INDEX(Data[],MATCH($A282,Data[Dist],0),MATCH(H$6,Data[#Headers],0))-G282</f>
        <v>222291</v>
      </c>
      <c r="I282" s="24"/>
      <c r="J282" s="21">
        <f>INDEX(Notes!$I$2:$N$11,MATCH(Notes!$B$2,Notes!$I$2:$I$11,0),4)*$C282</f>
        <v>446776</v>
      </c>
      <c r="K282" s="21">
        <f>INDEX(Notes!$I$2:$N$11,MATCH(Notes!$B$2,Notes!$I$2:$I$11,0),5)*$D282</f>
        <v>222292</v>
      </c>
      <c r="L282" s="21">
        <f>INDEX(Notes!$I$2:$N$11,MATCH(Notes!$B$2,Notes!$I$2:$I$11,0),6)*$E282</f>
        <v>222290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111145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561018</v>
      </c>
      <c r="E283" s="21">
        <f>INDEX(Data[],MATCH($A283,Data[Dist],0),MATCH(E$6,Data[#Headers],0))</f>
        <v>561018</v>
      </c>
      <c r="F283" s="21">
        <f>INDEX(Data[],MATCH($A283,Data[Dist],0),MATCH(F$6,Data[#Headers],0))</f>
        <v>561019</v>
      </c>
      <c r="G283" s="21">
        <f>INDEX(Data[],MATCH($A283,Data[Dist],0),MATCH(G$6,Data[#Headers],0))</f>
        <v>4502276</v>
      </c>
      <c r="H283" s="21">
        <f>INDEX(Data[],MATCH($A283,Data[Dist],0),MATCH(H$6,Data[#Headers],0))-G283</f>
        <v>1122037</v>
      </c>
      <c r="I283" s="24"/>
      <c r="J283" s="21">
        <f>INDEX(Notes!$I$2:$N$11,MATCH(Notes!$B$2,Notes!$I$2:$I$11,0),4)*$C283</f>
        <v>2258204</v>
      </c>
      <c r="K283" s="21">
        <f>INDEX(Notes!$I$2:$N$11,MATCH(Notes!$B$2,Notes!$I$2:$I$11,0),5)*$D283</f>
        <v>1122036</v>
      </c>
      <c r="L283" s="21">
        <f>INDEX(Notes!$I$2:$N$11,MATCH(Notes!$B$2,Notes!$I$2:$I$11,0),6)*$E283</f>
        <v>1122036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561018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566354</v>
      </c>
      <c r="E284" s="21">
        <f>INDEX(Data[],MATCH($A284,Data[Dist],0),MATCH(E$6,Data[#Headers],0))</f>
        <v>566355</v>
      </c>
      <c r="F284" s="21">
        <f>INDEX(Data[],MATCH($A284,Data[Dist],0),MATCH(F$6,Data[#Headers],0))</f>
        <v>566353</v>
      </c>
      <c r="G284" s="21">
        <f>INDEX(Data[],MATCH($A284,Data[Dist],0),MATCH(G$6,Data[#Headers],0))</f>
        <v>4542510</v>
      </c>
      <c r="H284" s="21">
        <f>INDEX(Data[],MATCH($A284,Data[Dist],0),MATCH(H$6,Data[#Headers],0))-G284</f>
        <v>1132708</v>
      </c>
      <c r="I284" s="24"/>
      <c r="J284" s="21">
        <f>INDEX(Notes!$I$2:$N$11,MATCH(Notes!$B$2,Notes!$I$2:$I$11,0),4)*$C284</f>
        <v>2277092</v>
      </c>
      <c r="K284" s="21">
        <f>INDEX(Notes!$I$2:$N$11,MATCH(Notes!$B$2,Notes!$I$2:$I$11,0),5)*$D284</f>
        <v>1132708</v>
      </c>
      <c r="L284" s="21">
        <f>INDEX(Notes!$I$2:$N$11,MATCH(Notes!$B$2,Notes!$I$2:$I$11,0),6)*$E284</f>
        <v>1132710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566355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595540</v>
      </c>
      <c r="E285" s="21">
        <f>INDEX(Data[],MATCH($A285,Data[Dist],0),MATCH(E$6,Data[#Headers],0))</f>
        <v>595539</v>
      </c>
      <c r="F285" s="21">
        <f>INDEX(Data[],MATCH($A285,Data[Dist],0),MATCH(F$6,Data[#Headers],0))</f>
        <v>595540</v>
      </c>
      <c r="G285" s="21">
        <f>INDEX(Data[],MATCH($A285,Data[Dist],0),MATCH(G$6,Data[#Headers],0))</f>
        <v>4776474</v>
      </c>
      <c r="H285" s="21">
        <f>INDEX(Data[],MATCH($A285,Data[Dist],0),MATCH(H$6,Data[#Headers],0))-G285</f>
        <v>1191079</v>
      </c>
      <c r="I285" s="24"/>
      <c r="J285" s="21">
        <f>INDEX(Notes!$I$2:$N$11,MATCH(Notes!$B$2,Notes!$I$2:$I$11,0),4)*$C285</f>
        <v>2394316</v>
      </c>
      <c r="K285" s="21">
        <f>INDEX(Notes!$I$2:$N$11,MATCH(Notes!$B$2,Notes!$I$2:$I$11,0),5)*$D285</f>
        <v>1191080</v>
      </c>
      <c r="L285" s="21">
        <f>INDEX(Notes!$I$2:$N$11,MATCH(Notes!$B$2,Notes!$I$2:$I$11,0),6)*$E285</f>
        <v>1191078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595539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361756</v>
      </c>
      <c r="E286" s="21">
        <f>INDEX(Data[],MATCH($A286,Data[Dist],0),MATCH(E$6,Data[#Headers],0))</f>
        <v>353778</v>
      </c>
      <c r="F286" s="21">
        <f>INDEX(Data[],MATCH($A286,Data[Dist],0),MATCH(F$6,Data[#Headers],0))</f>
        <v>353779</v>
      </c>
      <c r="G286" s="21">
        <f>INDEX(Data[],MATCH($A286,Data[Dist],0),MATCH(G$6,Data[#Headers],0))</f>
        <v>2886700</v>
      </c>
      <c r="H286" s="21">
        <f>INDEX(Data[],MATCH($A286,Data[Dist],0),MATCH(H$6,Data[#Headers],0))-G286</f>
        <v>707557</v>
      </c>
      <c r="I286" s="24"/>
      <c r="J286" s="21">
        <f>INDEX(Notes!$I$2:$N$11,MATCH(Notes!$B$2,Notes!$I$2:$I$11,0),4)*$C286</f>
        <v>1455632</v>
      </c>
      <c r="K286" s="21">
        <f>INDEX(Notes!$I$2:$N$11,MATCH(Notes!$B$2,Notes!$I$2:$I$11,0),5)*$D286</f>
        <v>723512</v>
      </c>
      <c r="L286" s="21">
        <f>INDEX(Notes!$I$2:$N$11,MATCH(Notes!$B$2,Notes!$I$2:$I$11,0),6)*$E286</f>
        <v>707556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353778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490888</v>
      </c>
      <c r="E287" s="21">
        <f>INDEX(Data[],MATCH($A287,Data[Dist],0),MATCH(E$6,Data[#Headers],0))</f>
        <v>490888</v>
      </c>
      <c r="F287" s="21">
        <f>INDEX(Data[],MATCH($A287,Data[Dist],0),MATCH(F$6,Data[#Headers],0))</f>
        <v>490887</v>
      </c>
      <c r="G287" s="21">
        <f>INDEX(Data[],MATCH($A287,Data[Dist],0),MATCH(G$6,Data[#Headers],0))</f>
        <v>3936948</v>
      </c>
      <c r="H287" s="21">
        <f>INDEX(Data[],MATCH($A287,Data[Dist],0),MATCH(H$6,Data[#Headers],0))-G287</f>
        <v>981775</v>
      </c>
      <c r="I287" s="24"/>
      <c r="J287" s="21">
        <f>INDEX(Notes!$I$2:$N$11,MATCH(Notes!$B$2,Notes!$I$2:$I$11,0),4)*$C287</f>
        <v>1973396</v>
      </c>
      <c r="K287" s="21">
        <f>INDEX(Notes!$I$2:$N$11,MATCH(Notes!$B$2,Notes!$I$2:$I$11,0),5)*$D287</f>
        <v>981776</v>
      </c>
      <c r="L287" s="21">
        <f>INDEX(Notes!$I$2:$N$11,MATCH(Notes!$B$2,Notes!$I$2:$I$11,0),6)*$E287</f>
        <v>981776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490888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189182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1517314</v>
      </c>
      <c r="H288" s="21">
        <f>INDEX(Data[],MATCH($A288,Data[Dist],0),MATCH(H$6,Data[#Headers],0))-G288</f>
        <v>378364</v>
      </c>
      <c r="I288" s="24"/>
      <c r="J288" s="21">
        <f>INDEX(Notes!$I$2:$N$11,MATCH(Notes!$B$2,Notes!$I$2:$I$11,0),4)*$C288</f>
        <v>760584</v>
      </c>
      <c r="K288" s="21">
        <f>INDEX(Notes!$I$2:$N$11,MATCH(Notes!$B$2,Notes!$I$2:$I$11,0),5)*$D288</f>
        <v>378364</v>
      </c>
      <c r="L288" s="21">
        <f>INDEX(Notes!$I$2:$N$11,MATCH(Notes!$B$2,Notes!$I$2:$I$11,0),6)*$E288</f>
        <v>378366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189183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314430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314430</v>
      </c>
      <c r="G289" s="21">
        <f>INDEX(Data[],MATCH($A289,Data[Dist],0),MATCH(G$6,Data[#Headers],0))</f>
        <v>2521168</v>
      </c>
      <c r="H289" s="21">
        <f>INDEX(Data[],MATCH($A289,Data[Dist],0),MATCH(H$6,Data[#Headers],0))-G289</f>
        <v>628860</v>
      </c>
      <c r="I289" s="24"/>
      <c r="J289" s="21">
        <f>INDEX(Notes!$I$2:$N$11,MATCH(Notes!$B$2,Notes!$I$2:$I$11,0),4)*$C289</f>
        <v>1263448</v>
      </c>
      <c r="K289" s="21">
        <f>INDEX(Notes!$I$2:$N$11,MATCH(Notes!$B$2,Notes!$I$2:$I$11,0),5)*$D289</f>
        <v>628860</v>
      </c>
      <c r="L289" s="21">
        <f>INDEX(Notes!$I$2:$N$11,MATCH(Notes!$B$2,Notes!$I$2:$I$11,0),6)*$E289</f>
        <v>628860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314430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247212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247212</v>
      </c>
      <c r="G290" s="21">
        <f>INDEX(Data[],MATCH($A290,Data[Dist],0),MATCH(G$6,Data[#Headers],0))</f>
        <v>1983048</v>
      </c>
      <c r="H290" s="21">
        <f>INDEX(Data[],MATCH($A290,Data[Dist],0),MATCH(H$6,Data[#Headers],0))-G290</f>
        <v>494424</v>
      </c>
      <c r="I290" s="24"/>
      <c r="J290" s="21">
        <f>INDEX(Notes!$I$2:$N$11,MATCH(Notes!$B$2,Notes!$I$2:$I$11,0),4)*$C290</f>
        <v>994200</v>
      </c>
      <c r="K290" s="21">
        <f>INDEX(Notes!$I$2:$N$11,MATCH(Notes!$B$2,Notes!$I$2:$I$11,0),5)*$D290</f>
        <v>494424</v>
      </c>
      <c r="L290" s="21">
        <f>INDEX(Notes!$I$2:$N$11,MATCH(Notes!$B$2,Notes!$I$2:$I$11,0),6)*$E290</f>
        <v>494424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247212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270175</v>
      </c>
      <c r="F291" s="21">
        <f>INDEX(Data[],MATCH($A291,Data[Dist],0),MATCH(F$6,Data[#Headers],0))</f>
        <v>270174</v>
      </c>
      <c r="G291" s="21">
        <f>INDEX(Data[],MATCH($A291,Data[Dist],0),MATCH(G$6,Data[#Headers],0))</f>
        <v>2166120</v>
      </c>
      <c r="H291" s="21">
        <f>INDEX(Data[],MATCH($A291,Data[Dist],0),MATCH(H$6,Data[#Headers],0))-G291</f>
        <v>540349</v>
      </c>
      <c r="I291" s="24"/>
      <c r="J291" s="21">
        <f>INDEX(Notes!$I$2:$N$11,MATCH(Notes!$B$2,Notes!$I$2:$I$11,0),4)*$C291</f>
        <v>1085420</v>
      </c>
      <c r="K291" s="21">
        <f>INDEX(Notes!$I$2:$N$11,MATCH(Notes!$B$2,Notes!$I$2:$I$11,0),5)*$D291</f>
        <v>540350</v>
      </c>
      <c r="L291" s="21">
        <f>INDEX(Notes!$I$2:$N$11,MATCH(Notes!$B$2,Notes!$I$2:$I$11,0),6)*$E291</f>
        <v>540350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270175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77783</v>
      </c>
      <c r="G292" s="21">
        <f>INDEX(Data[],MATCH($A292,Data[Dist],0),MATCH(G$6,Data[#Headers],0))</f>
        <v>624604</v>
      </c>
      <c r="H292" s="21">
        <f>INDEX(Data[],MATCH($A292,Data[Dist],0),MATCH(H$6,Data[#Headers],0))-G292</f>
        <v>155566</v>
      </c>
      <c r="I292" s="24"/>
      <c r="J292" s="21">
        <f>INDEX(Notes!$I$2:$N$11,MATCH(Notes!$B$2,Notes!$I$2:$I$11,0),4)*$C292</f>
        <v>313472</v>
      </c>
      <c r="K292" s="21">
        <f>INDEX(Notes!$I$2:$N$11,MATCH(Notes!$B$2,Notes!$I$2:$I$11,0),5)*$D292</f>
        <v>155566</v>
      </c>
      <c r="L292" s="21">
        <f>INDEX(Notes!$I$2:$N$11,MATCH(Notes!$B$2,Notes!$I$2:$I$11,0),6)*$E292</f>
        <v>155566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77783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530248</v>
      </c>
      <c r="E293" s="21">
        <f>INDEX(Data[],MATCH($A293,Data[Dist],0),MATCH(E$6,Data[#Headers],0))</f>
        <v>530248</v>
      </c>
      <c r="F293" s="21">
        <f>INDEX(Data[],MATCH($A293,Data[Dist],0),MATCH(F$6,Data[#Headers],0))</f>
        <v>530246</v>
      </c>
      <c r="G293" s="21">
        <f>INDEX(Data[],MATCH($A293,Data[Dist],0),MATCH(G$6,Data[#Headers],0))</f>
        <v>4253012</v>
      </c>
      <c r="H293" s="21">
        <f>INDEX(Data[],MATCH($A293,Data[Dist],0),MATCH(H$6,Data[#Headers],0))-G293</f>
        <v>1060494</v>
      </c>
      <c r="I293" s="24"/>
      <c r="J293" s="21">
        <f>INDEX(Notes!$I$2:$N$11,MATCH(Notes!$B$2,Notes!$I$2:$I$11,0),4)*$C293</f>
        <v>2132020</v>
      </c>
      <c r="K293" s="21">
        <f>INDEX(Notes!$I$2:$N$11,MATCH(Notes!$B$2,Notes!$I$2:$I$11,0),5)*$D293</f>
        <v>1060496</v>
      </c>
      <c r="L293" s="21">
        <f>INDEX(Notes!$I$2:$N$11,MATCH(Notes!$B$2,Notes!$I$2:$I$11,0),6)*$E293</f>
        <v>1060496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530248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162121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162120</v>
      </c>
      <c r="G294" s="21">
        <f>INDEX(Data[],MATCH($A294,Data[Dist],0),MATCH(G$6,Data[#Headers],0))</f>
        <v>1302430</v>
      </c>
      <c r="H294" s="21">
        <f>INDEX(Data[],MATCH($A294,Data[Dist],0),MATCH(H$6,Data[#Headers],0))-G294</f>
        <v>324242</v>
      </c>
      <c r="I294" s="24"/>
      <c r="J294" s="21">
        <f>INDEX(Notes!$I$2:$N$11,MATCH(Notes!$B$2,Notes!$I$2:$I$11,0),4)*$C294</f>
        <v>653944</v>
      </c>
      <c r="K294" s="21">
        <f>INDEX(Notes!$I$2:$N$11,MATCH(Notes!$B$2,Notes!$I$2:$I$11,0),5)*$D294</f>
        <v>324242</v>
      </c>
      <c r="L294" s="21">
        <f>INDEX(Notes!$I$2:$N$11,MATCH(Notes!$B$2,Notes!$I$2:$I$11,0),6)*$E294</f>
        <v>324244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162122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2478850</v>
      </c>
      <c r="E295" s="21">
        <f>INDEX(Data[],MATCH($A295,Data[Dist],0),MATCH(E$6,Data[#Headers],0))</f>
        <v>2478850</v>
      </c>
      <c r="F295" s="21">
        <f>INDEX(Data[],MATCH($A295,Data[Dist],0),MATCH(F$6,Data[#Headers],0))</f>
        <v>2478851</v>
      </c>
      <c r="G295" s="21">
        <f>INDEX(Data[],MATCH($A295,Data[Dist],0),MATCH(G$6,Data[#Headers],0))</f>
        <v>19882480</v>
      </c>
      <c r="H295" s="21">
        <f>INDEX(Data[],MATCH($A295,Data[Dist],0),MATCH(H$6,Data[#Headers],0))-G295</f>
        <v>4957701</v>
      </c>
      <c r="I295" s="24"/>
      <c r="J295" s="21">
        <f>INDEX(Notes!$I$2:$N$11,MATCH(Notes!$B$2,Notes!$I$2:$I$11,0),4)*$C295</f>
        <v>9967080</v>
      </c>
      <c r="K295" s="21">
        <f>INDEX(Notes!$I$2:$N$11,MATCH(Notes!$B$2,Notes!$I$2:$I$11,0),5)*$D295</f>
        <v>4957700</v>
      </c>
      <c r="L295" s="21">
        <f>INDEX(Notes!$I$2:$N$11,MATCH(Notes!$B$2,Notes!$I$2:$I$11,0),6)*$E295</f>
        <v>4957700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2478850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648618</v>
      </c>
      <c r="E296" s="21">
        <f>INDEX(Data[],MATCH($A296,Data[Dist],0),MATCH(E$6,Data[#Headers],0))</f>
        <v>648618</v>
      </c>
      <c r="F296" s="21">
        <f>INDEX(Data[],MATCH($A296,Data[Dist],0),MATCH(F$6,Data[#Headers],0))</f>
        <v>648617</v>
      </c>
      <c r="G296" s="21">
        <f>INDEX(Data[],MATCH($A296,Data[Dist],0),MATCH(G$6,Data[#Headers],0))</f>
        <v>5203356</v>
      </c>
      <c r="H296" s="21">
        <f>INDEX(Data[],MATCH($A296,Data[Dist],0),MATCH(H$6,Data[#Headers],0))-G296</f>
        <v>1297235</v>
      </c>
      <c r="I296" s="24"/>
      <c r="J296" s="21">
        <f>INDEX(Notes!$I$2:$N$11,MATCH(Notes!$B$2,Notes!$I$2:$I$11,0),4)*$C296</f>
        <v>2608884</v>
      </c>
      <c r="K296" s="21">
        <f>INDEX(Notes!$I$2:$N$11,MATCH(Notes!$B$2,Notes!$I$2:$I$11,0),5)*$D296</f>
        <v>1297236</v>
      </c>
      <c r="L296" s="21">
        <f>INDEX(Notes!$I$2:$N$11,MATCH(Notes!$B$2,Notes!$I$2:$I$11,0),6)*$E296</f>
        <v>1297236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648618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671941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671940</v>
      </c>
      <c r="G297" s="21">
        <f>INDEX(Data[],MATCH($A297,Data[Dist],0),MATCH(G$6,Data[#Headers],0))</f>
        <v>5389586</v>
      </c>
      <c r="H297" s="21">
        <f>INDEX(Data[],MATCH($A297,Data[Dist],0),MATCH(H$6,Data[#Headers],0))-G297</f>
        <v>1343882</v>
      </c>
      <c r="I297" s="24"/>
      <c r="J297" s="21">
        <f>INDEX(Notes!$I$2:$N$11,MATCH(Notes!$B$2,Notes!$I$2:$I$11,0),4)*$C297</f>
        <v>2701820</v>
      </c>
      <c r="K297" s="21">
        <f>INDEX(Notes!$I$2:$N$11,MATCH(Notes!$B$2,Notes!$I$2:$I$11,0),5)*$D297</f>
        <v>1343882</v>
      </c>
      <c r="L297" s="21">
        <f>INDEX(Notes!$I$2:$N$11,MATCH(Notes!$B$2,Notes!$I$2:$I$11,0),6)*$E297</f>
        <v>1343884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671942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198642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1593372</v>
      </c>
      <c r="H298" s="21">
        <f>INDEX(Data[],MATCH($A298,Data[Dist],0),MATCH(H$6,Data[#Headers],0))-G298</f>
        <v>397285</v>
      </c>
      <c r="I298" s="24"/>
      <c r="J298" s="21">
        <f>INDEX(Notes!$I$2:$N$11,MATCH(Notes!$B$2,Notes!$I$2:$I$11,0),4)*$C298</f>
        <v>798804</v>
      </c>
      <c r="K298" s="21">
        <f>INDEX(Notes!$I$2:$N$11,MATCH(Notes!$B$2,Notes!$I$2:$I$11,0),5)*$D298</f>
        <v>397284</v>
      </c>
      <c r="L298" s="21">
        <f>INDEX(Notes!$I$2:$N$11,MATCH(Notes!$B$2,Notes!$I$2:$I$11,0),6)*$E298</f>
        <v>397284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198642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1196842</v>
      </c>
      <c r="E299" s="21">
        <f>INDEX(Data[],MATCH($A299,Data[Dist],0),MATCH(E$6,Data[#Headers],0))</f>
        <v>1196841</v>
      </c>
      <c r="F299" s="21">
        <f>INDEX(Data[],MATCH($A299,Data[Dist],0),MATCH(F$6,Data[#Headers],0))</f>
        <v>1196842</v>
      </c>
      <c r="G299" s="21">
        <f>INDEX(Data[],MATCH($A299,Data[Dist],0),MATCH(G$6,Data[#Headers],0))</f>
        <v>9598946</v>
      </c>
      <c r="H299" s="21">
        <f>INDEX(Data[],MATCH($A299,Data[Dist],0),MATCH(H$6,Data[#Headers],0))-G299</f>
        <v>2393683</v>
      </c>
      <c r="I299" s="24"/>
      <c r="J299" s="21">
        <f>INDEX(Notes!$I$2:$N$11,MATCH(Notes!$B$2,Notes!$I$2:$I$11,0),4)*$C299</f>
        <v>4811580</v>
      </c>
      <c r="K299" s="21">
        <f>INDEX(Notes!$I$2:$N$11,MATCH(Notes!$B$2,Notes!$I$2:$I$11,0),5)*$D299</f>
        <v>2393684</v>
      </c>
      <c r="L299" s="21">
        <f>INDEX(Notes!$I$2:$N$11,MATCH(Notes!$B$2,Notes!$I$2:$I$11,0),6)*$E299</f>
        <v>2393682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1196841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392458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392457</v>
      </c>
      <c r="G300" s="21">
        <f>INDEX(Data[],MATCH($A300,Data[Dist],0),MATCH(G$6,Data[#Headers],0))</f>
        <v>3146570</v>
      </c>
      <c r="H300" s="21">
        <f>INDEX(Data[],MATCH($A300,Data[Dist],0),MATCH(H$6,Data[#Headers],0))-G300</f>
        <v>784916</v>
      </c>
      <c r="I300" s="24"/>
      <c r="J300" s="21">
        <f>INDEX(Notes!$I$2:$N$11,MATCH(Notes!$B$2,Notes!$I$2:$I$11,0),4)*$C300</f>
        <v>1576736</v>
      </c>
      <c r="K300" s="21">
        <f>INDEX(Notes!$I$2:$N$11,MATCH(Notes!$B$2,Notes!$I$2:$I$11,0),5)*$D300</f>
        <v>784916</v>
      </c>
      <c r="L300" s="21">
        <f>INDEX(Notes!$I$2:$N$11,MATCH(Notes!$B$2,Notes!$I$2:$I$11,0),6)*$E300</f>
        <v>784918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392459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533175</v>
      </c>
      <c r="E301" s="21">
        <f>INDEX(Data[],MATCH($A301,Data[Dist],0),MATCH(E$6,Data[#Headers],0))</f>
        <v>490619</v>
      </c>
      <c r="F301" s="21">
        <f>INDEX(Data[],MATCH($A301,Data[Dist],0),MATCH(F$6,Data[#Headers],0))</f>
        <v>490618</v>
      </c>
      <c r="G301" s="21">
        <f>INDEX(Data[],MATCH($A301,Data[Dist],0),MATCH(G$6,Data[#Headers],0))</f>
        <v>4192968</v>
      </c>
      <c r="H301" s="21">
        <f>INDEX(Data[],MATCH($A301,Data[Dist],0),MATCH(H$6,Data[#Headers],0))-G301</f>
        <v>981237</v>
      </c>
      <c r="I301" s="24"/>
      <c r="J301" s="21">
        <f>INDEX(Notes!$I$2:$N$11,MATCH(Notes!$B$2,Notes!$I$2:$I$11,0),4)*$C301</f>
        <v>2145380</v>
      </c>
      <c r="K301" s="21">
        <f>INDEX(Notes!$I$2:$N$11,MATCH(Notes!$B$2,Notes!$I$2:$I$11,0),5)*$D301</f>
        <v>1066350</v>
      </c>
      <c r="L301" s="21">
        <f>INDEX(Notes!$I$2:$N$11,MATCH(Notes!$B$2,Notes!$I$2:$I$11,0),6)*$E301</f>
        <v>981238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490619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374155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374154</v>
      </c>
      <c r="G302" s="21">
        <f>INDEX(Data[],MATCH($A302,Data[Dist],0),MATCH(G$6,Data[#Headers],0))</f>
        <v>3000854</v>
      </c>
      <c r="H302" s="21">
        <f>INDEX(Data[],MATCH($A302,Data[Dist],0),MATCH(H$6,Data[#Headers],0))-G302</f>
        <v>748310</v>
      </c>
      <c r="I302" s="24"/>
      <c r="J302" s="21">
        <f>INDEX(Notes!$I$2:$N$11,MATCH(Notes!$B$2,Notes!$I$2:$I$11,0),4)*$C302</f>
        <v>1504232</v>
      </c>
      <c r="K302" s="21">
        <f>INDEX(Notes!$I$2:$N$11,MATCH(Notes!$B$2,Notes!$I$2:$I$11,0),5)*$D302</f>
        <v>748310</v>
      </c>
      <c r="L302" s="21">
        <f>INDEX(Notes!$I$2:$N$11,MATCH(Notes!$B$2,Notes!$I$2:$I$11,0),6)*$E302</f>
        <v>748312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374156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491967</v>
      </c>
      <c r="E303" s="21">
        <f>INDEX(Data[],MATCH($A303,Data[Dist],0),MATCH(E$6,Data[#Headers],0))</f>
        <v>491967</v>
      </c>
      <c r="F303" s="21">
        <f>INDEX(Data[],MATCH($A303,Data[Dist],0),MATCH(F$6,Data[#Headers],0))</f>
        <v>491968</v>
      </c>
      <c r="G303" s="21">
        <f>INDEX(Data[],MATCH($A303,Data[Dist],0),MATCH(G$6,Data[#Headers],0))</f>
        <v>3945344</v>
      </c>
      <c r="H303" s="21">
        <f>INDEX(Data[],MATCH($A303,Data[Dist],0),MATCH(H$6,Data[#Headers],0))-G303</f>
        <v>983935</v>
      </c>
      <c r="I303" s="24"/>
      <c r="J303" s="21">
        <f>INDEX(Notes!$I$2:$N$11,MATCH(Notes!$B$2,Notes!$I$2:$I$11,0),4)*$C303</f>
        <v>1977476</v>
      </c>
      <c r="K303" s="21">
        <f>INDEX(Notes!$I$2:$N$11,MATCH(Notes!$B$2,Notes!$I$2:$I$11,0),5)*$D303</f>
        <v>983934</v>
      </c>
      <c r="L303" s="21">
        <f>INDEX(Notes!$I$2:$N$11,MATCH(Notes!$B$2,Notes!$I$2:$I$11,0),6)*$E303</f>
        <v>983934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491967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1353214</v>
      </c>
      <c r="E304" s="21">
        <f>INDEX(Data[],MATCH($A304,Data[Dist],0),MATCH(E$6,Data[#Headers],0))</f>
        <v>1353214</v>
      </c>
      <c r="F304" s="21">
        <f>INDEX(Data[],MATCH($A304,Data[Dist],0),MATCH(F$6,Data[#Headers],0))</f>
        <v>1353214</v>
      </c>
      <c r="G304" s="21">
        <f>INDEX(Data[],MATCH($A304,Data[Dist],0),MATCH(G$6,Data[#Headers],0))</f>
        <v>10850464</v>
      </c>
      <c r="H304" s="21">
        <f>INDEX(Data[],MATCH($A304,Data[Dist],0),MATCH(H$6,Data[#Headers],0))-G304</f>
        <v>2706428</v>
      </c>
      <c r="I304" s="24"/>
      <c r="J304" s="21">
        <f>INDEX(Notes!$I$2:$N$11,MATCH(Notes!$B$2,Notes!$I$2:$I$11,0),4)*$C304</f>
        <v>5437608</v>
      </c>
      <c r="K304" s="21">
        <f>INDEX(Notes!$I$2:$N$11,MATCH(Notes!$B$2,Notes!$I$2:$I$11,0),5)*$D304</f>
        <v>2706428</v>
      </c>
      <c r="L304" s="21">
        <f>INDEX(Notes!$I$2:$N$11,MATCH(Notes!$B$2,Notes!$I$2:$I$11,0),6)*$E304</f>
        <v>2706428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1353214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9811767</v>
      </c>
      <c r="E305" s="21">
        <f>INDEX(Data[],MATCH($A305,Data[Dist],0),MATCH(E$6,Data[#Headers],0))</f>
        <v>9811767</v>
      </c>
      <c r="F305" s="21">
        <f>INDEX(Data[],MATCH($A305,Data[Dist],0),MATCH(F$6,Data[#Headers],0))</f>
        <v>9811768</v>
      </c>
      <c r="G305" s="21">
        <f>INDEX(Data[],MATCH($A305,Data[Dist],0),MATCH(G$6,Data[#Headers],0))</f>
        <v>78655296</v>
      </c>
      <c r="H305" s="21">
        <f>INDEX(Data[],MATCH($A305,Data[Dist],0),MATCH(H$6,Data[#Headers],0))-G305</f>
        <v>19623535</v>
      </c>
      <c r="I305" s="24"/>
      <c r="J305" s="21">
        <f>INDEX(Notes!$I$2:$N$11,MATCH(Notes!$B$2,Notes!$I$2:$I$11,0),4)*$C305</f>
        <v>39408228</v>
      </c>
      <c r="K305" s="21">
        <f>INDEX(Notes!$I$2:$N$11,MATCH(Notes!$B$2,Notes!$I$2:$I$11,0),5)*$D305</f>
        <v>19623534</v>
      </c>
      <c r="L305" s="21">
        <f>INDEX(Notes!$I$2:$N$11,MATCH(Notes!$B$2,Notes!$I$2:$I$11,0),6)*$E305</f>
        <v>19623534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9811767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9209019</v>
      </c>
      <c r="E306" s="21">
        <f>INDEX(Data[],MATCH($A306,Data[Dist],0),MATCH(E$6,Data[#Headers],0))</f>
        <v>9209020</v>
      </c>
      <c r="F306" s="21">
        <f>INDEX(Data[],MATCH($A306,Data[Dist],0),MATCH(F$6,Data[#Headers],0))</f>
        <v>9209018</v>
      </c>
      <c r="G306" s="21">
        <f>INDEX(Data[],MATCH($A306,Data[Dist],0),MATCH(G$6,Data[#Headers],0))</f>
        <v>73877502</v>
      </c>
      <c r="H306" s="21">
        <f>INDEX(Data[],MATCH($A306,Data[Dist],0),MATCH(H$6,Data[#Headers],0))-G306</f>
        <v>18418038</v>
      </c>
      <c r="I306" s="24"/>
      <c r="J306" s="21">
        <f>INDEX(Notes!$I$2:$N$11,MATCH(Notes!$B$2,Notes!$I$2:$I$11,0),4)*$C306</f>
        <v>37041424</v>
      </c>
      <c r="K306" s="21">
        <f>INDEX(Notes!$I$2:$N$11,MATCH(Notes!$B$2,Notes!$I$2:$I$11,0),5)*$D306</f>
        <v>18418038</v>
      </c>
      <c r="L306" s="21">
        <f>INDEX(Notes!$I$2:$N$11,MATCH(Notes!$B$2,Notes!$I$2:$I$11,0),6)*$E306</f>
        <v>18418040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9209020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1642099</v>
      </c>
      <c r="E307" s="21">
        <f>INDEX(Data[],MATCH($A307,Data[Dist],0),MATCH(E$6,Data[#Headers],0))</f>
        <v>1642099</v>
      </c>
      <c r="F307" s="21">
        <f>INDEX(Data[],MATCH($A307,Data[Dist],0),MATCH(F$6,Data[#Headers],0))</f>
        <v>1642100</v>
      </c>
      <c r="G307" s="21">
        <f>INDEX(Data[],MATCH($A307,Data[Dist],0),MATCH(G$6,Data[#Headers],0))</f>
        <v>13169584</v>
      </c>
      <c r="H307" s="21">
        <f>INDEX(Data[],MATCH($A307,Data[Dist],0),MATCH(H$6,Data[#Headers],0))-G307</f>
        <v>3284199</v>
      </c>
      <c r="I307" s="24"/>
      <c r="J307" s="21">
        <f>INDEX(Notes!$I$2:$N$11,MATCH(Notes!$B$2,Notes!$I$2:$I$11,0),4)*$C307</f>
        <v>6601188</v>
      </c>
      <c r="K307" s="21">
        <f>INDEX(Notes!$I$2:$N$11,MATCH(Notes!$B$2,Notes!$I$2:$I$11,0),5)*$D307</f>
        <v>3284198</v>
      </c>
      <c r="L307" s="21">
        <f>INDEX(Notes!$I$2:$N$11,MATCH(Notes!$B$2,Notes!$I$2:$I$11,0),6)*$E307</f>
        <v>3284198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1642099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416511</v>
      </c>
      <c r="F308" s="21">
        <f>INDEX(Data[],MATCH($A308,Data[Dist],0),MATCH(F$6,Data[#Headers],0))</f>
        <v>416512</v>
      </c>
      <c r="G308" s="21">
        <f>INDEX(Data[],MATCH($A308,Data[Dist],0),MATCH(G$6,Data[#Headers],0))</f>
        <v>3340662</v>
      </c>
      <c r="H308" s="21">
        <f>INDEX(Data[],MATCH($A308,Data[Dist],0),MATCH(H$6,Data[#Headers],0))-G308</f>
        <v>833023</v>
      </c>
      <c r="I308" s="24"/>
      <c r="J308" s="21">
        <f>INDEX(Notes!$I$2:$N$11,MATCH(Notes!$B$2,Notes!$I$2:$I$11,0),4)*$C308</f>
        <v>1674616</v>
      </c>
      <c r="K308" s="21">
        <f>INDEX(Notes!$I$2:$N$11,MATCH(Notes!$B$2,Notes!$I$2:$I$11,0),5)*$D308</f>
        <v>833024</v>
      </c>
      <c r="L308" s="21">
        <f>INDEX(Notes!$I$2:$N$11,MATCH(Notes!$B$2,Notes!$I$2:$I$11,0),6)*$E308</f>
        <v>833022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416511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1259433</v>
      </c>
      <c r="E309" s="21">
        <f>INDEX(Data[],MATCH($A309,Data[Dist],0),MATCH(E$6,Data[#Headers],0))</f>
        <v>1259434</v>
      </c>
      <c r="F309" s="21">
        <f>INDEX(Data[],MATCH($A309,Data[Dist],0),MATCH(F$6,Data[#Headers],0))</f>
        <v>1259432</v>
      </c>
      <c r="G309" s="21">
        <f>INDEX(Data[],MATCH($A309,Data[Dist],0),MATCH(G$6,Data[#Headers],0))</f>
        <v>10101846</v>
      </c>
      <c r="H309" s="21">
        <f>INDEX(Data[],MATCH($A309,Data[Dist],0),MATCH(H$6,Data[#Headers],0))-G309</f>
        <v>2518866</v>
      </c>
      <c r="I309" s="24"/>
      <c r="J309" s="21">
        <f>INDEX(Notes!$I$2:$N$11,MATCH(Notes!$B$2,Notes!$I$2:$I$11,0),4)*$C309</f>
        <v>5064112</v>
      </c>
      <c r="K309" s="21">
        <f>INDEX(Notes!$I$2:$N$11,MATCH(Notes!$B$2,Notes!$I$2:$I$11,0),5)*$D309</f>
        <v>2518866</v>
      </c>
      <c r="L309" s="21">
        <f>INDEX(Notes!$I$2:$N$11,MATCH(Notes!$B$2,Notes!$I$2:$I$11,0),6)*$E309</f>
        <v>2518868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1259434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208275</v>
      </c>
      <c r="F310" s="21">
        <f>INDEX(Data[],MATCH($A310,Data[Dist],0),MATCH(F$6,Data[#Headers],0))</f>
        <v>208274</v>
      </c>
      <c r="G310" s="21">
        <f>INDEX(Data[],MATCH($A310,Data[Dist],0),MATCH(G$6,Data[#Headers],0))</f>
        <v>1704986</v>
      </c>
      <c r="H310" s="21">
        <f>INDEX(Data[],MATCH($A310,Data[Dist],0),MATCH(H$6,Data[#Headers],0))-G310</f>
        <v>416549</v>
      </c>
      <c r="I310" s="24"/>
      <c r="J310" s="21">
        <f>INDEX(Notes!$I$2:$N$11,MATCH(Notes!$B$2,Notes!$I$2:$I$11,0),4)*$C310</f>
        <v>860660</v>
      </c>
      <c r="K310" s="21">
        <f>INDEX(Notes!$I$2:$N$11,MATCH(Notes!$B$2,Notes!$I$2:$I$11,0),5)*$D310</f>
        <v>427776</v>
      </c>
      <c r="L310" s="21">
        <f>INDEX(Notes!$I$2:$N$11,MATCH(Notes!$B$2,Notes!$I$2:$I$11,0),6)*$E310</f>
        <v>416550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208275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502807</v>
      </c>
      <c r="E311" s="21">
        <f>INDEX(Data[],MATCH($A311,Data[Dist],0),MATCH(E$6,Data[#Headers],0))</f>
        <v>502807</v>
      </c>
      <c r="F311" s="21">
        <f>INDEX(Data[],MATCH($A311,Data[Dist],0),MATCH(F$6,Data[#Headers],0))</f>
        <v>502806</v>
      </c>
      <c r="G311" s="21">
        <f>INDEX(Data[],MATCH($A311,Data[Dist],0),MATCH(G$6,Data[#Headers],0))</f>
        <v>4034160</v>
      </c>
      <c r="H311" s="21">
        <f>INDEX(Data[],MATCH($A311,Data[Dist],0),MATCH(H$6,Data[#Headers],0))-G311</f>
        <v>1005613</v>
      </c>
      <c r="I311" s="24"/>
      <c r="J311" s="21">
        <f>INDEX(Notes!$I$2:$N$11,MATCH(Notes!$B$2,Notes!$I$2:$I$11,0),4)*$C311</f>
        <v>2022932</v>
      </c>
      <c r="K311" s="21">
        <f>INDEX(Notes!$I$2:$N$11,MATCH(Notes!$B$2,Notes!$I$2:$I$11,0),5)*$D311</f>
        <v>1005614</v>
      </c>
      <c r="L311" s="21">
        <f>INDEX(Notes!$I$2:$N$11,MATCH(Notes!$B$2,Notes!$I$2:$I$11,0),6)*$E311</f>
        <v>1005614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502807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276644</v>
      </c>
      <c r="G312" s="21">
        <f>INDEX(Data[],MATCH($A312,Data[Dist],0),MATCH(G$6,Data[#Headers],0))</f>
        <v>2218932</v>
      </c>
      <c r="H312" s="21">
        <f>INDEX(Data[],MATCH($A312,Data[Dist],0),MATCH(H$6,Data[#Headers],0))-G312</f>
        <v>553290</v>
      </c>
      <c r="I312" s="24"/>
      <c r="J312" s="21">
        <f>INDEX(Notes!$I$2:$N$11,MATCH(Notes!$B$2,Notes!$I$2:$I$11,0),4)*$C312</f>
        <v>1112348</v>
      </c>
      <c r="K312" s="21">
        <f>INDEX(Notes!$I$2:$N$11,MATCH(Notes!$B$2,Notes!$I$2:$I$11,0),5)*$D312</f>
        <v>553292</v>
      </c>
      <c r="L312" s="21">
        <f>INDEX(Notes!$I$2:$N$11,MATCH(Notes!$B$2,Notes!$I$2:$I$11,0),6)*$E312</f>
        <v>553292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276646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186734</v>
      </c>
      <c r="G313" s="21">
        <f>INDEX(Data[],MATCH($A313,Data[Dist],0),MATCH(G$6,Data[#Headers],0))</f>
        <v>1497704</v>
      </c>
      <c r="H313" s="21">
        <f>INDEX(Data[],MATCH($A313,Data[Dist],0),MATCH(H$6,Data[#Headers],0))-G313</f>
        <v>373470</v>
      </c>
      <c r="I313" s="24"/>
      <c r="J313" s="21">
        <f>INDEX(Notes!$I$2:$N$11,MATCH(Notes!$B$2,Notes!$I$2:$I$11,0),4)*$C313</f>
        <v>750760</v>
      </c>
      <c r="K313" s="21">
        <f>INDEX(Notes!$I$2:$N$11,MATCH(Notes!$B$2,Notes!$I$2:$I$11,0),5)*$D313</f>
        <v>373472</v>
      </c>
      <c r="L313" s="21">
        <f>INDEX(Notes!$I$2:$N$11,MATCH(Notes!$B$2,Notes!$I$2:$I$11,0),6)*$E313</f>
        <v>373472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186736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892087</v>
      </c>
      <c r="E314" s="21">
        <f>INDEX(Data[],MATCH($A314,Data[Dist],0),MATCH(E$6,Data[#Headers],0))</f>
        <v>892087</v>
      </c>
      <c r="F314" s="21">
        <f>INDEX(Data[],MATCH($A314,Data[Dist],0),MATCH(F$6,Data[#Headers],0))</f>
        <v>892086</v>
      </c>
      <c r="G314" s="21">
        <f>INDEX(Data[],MATCH($A314,Data[Dist],0),MATCH(G$6,Data[#Headers],0))</f>
        <v>7156628</v>
      </c>
      <c r="H314" s="21">
        <f>INDEX(Data[],MATCH($A314,Data[Dist],0),MATCH(H$6,Data[#Headers],0))-G314</f>
        <v>1784173</v>
      </c>
      <c r="I314" s="24"/>
      <c r="J314" s="21">
        <f>INDEX(Notes!$I$2:$N$11,MATCH(Notes!$B$2,Notes!$I$2:$I$11,0),4)*$C314</f>
        <v>3588280</v>
      </c>
      <c r="K314" s="21">
        <f>INDEX(Notes!$I$2:$N$11,MATCH(Notes!$B$2,Notes!$I$2:$I$11,0),5)*$D314</f>
        <v>1784174</v>
      </c>
      <c r="L314" s="21">
        <f>INDEX(Notes!$I$2:$N$11,MATCH(Notes!$B$2,Notes!$I$2:$I$11,0),6)*$E314</f>
        <v>1784174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892087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5226063</v>
      </c>
      <c r="E315" s="21">
        <f>INDEX(Data[],MATCH($A315,Data[Dist],0),MATCH(E$6,Data[#Headers],0))</f>
        <v>5226063</v>
      </c>
      <c r="F315" s="21">
        <f>INDEX(Data[],MATCH($A315,Data[Dist],0),MATCH(F$6,Data[#Headers],0))</f>
        <v>5226061</v>
      </c>
      <c r="G315" s="21">
        <f>INDEX(Data[],MATCH($A315,Data[Dist],0),MATCH(G$6,Data[#Headers],0))</f>
        <v>41937864</v>
      </c>
      <c r="H315" s="21">
        <f>INDEX(Data[],MATCH($A315,Data[Dist],0),MATCH(H$6,Data[#Headers],0))-G315</f>
        <v>10452124</v>
      </c>
      <c r="I315" s="24"/>
      <c r="J315" s="21">
        <f>INDEX(Notes!$I$2:$N$11,MATCH(Notes!$B$2,Notes!$I$2:$I$11,0),4)*$C315</f>
        <v>21033612</v>
      </c>
      <c r="K315" s="21">
        <f>INDEX(Notes!$I$2:$N$11,MATCH(Notes!$B$2,Notes!$I$2:$I$11,0),5)*$D315</f>
        <v>10452126</v>
      </c>
      <c r="L315" s="21">
        <f>INDEX(Notes!$I$2:$N$11,MATCH(Notes!$B$2,Notes!$I$2:$I$11,0),6)*$E315</f>
        <v>10452126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5226063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2153012</v>
      </c>
      <c r="E316" s="21">
        <f>INDEX(Data[],MATCH($A316,Data[Dist],0),MATCH(E$6,Data[#Headers],0))</f>
        <v>2153011</v>
      </c>
      <c r="F316" s="21">
        <f>INDEX(Data[],MATCH($A316,Data[Dist],0),MATCH(F$6,Data[#Headers],0))</f>
        <v>2153012</v>
      </c>
      <c r="G316" s="21">
        <f>INDEX(Data[],MATCH($A316,Data[Dist],0),MATCH(G$6,Data[#Headers],0))</f>
        <v>17271994</v>
      </c>
      <c r="H316" s="21">
        <f>INDEX(Data[],MATCH($A316,Data[Dist],0),MATCH(H$6,Data[#Headers],0))-G316</f>
        <v>4306023</v>
      </c>
      <c r="I316" s="24"/>
      <c r="J316" s="21">
        <f>INDEX(Notes!$I$2:$N$11,MATCH(Notes!$B$2,Notes!$I$2:$I$11,0),4)*$C316</f>
        <v>8659948</v>
      </c>
      <c r="K316" s="21">
        <f>INDEX(Notes!$I$2:$N$11,MATCH(Notes!$B$2,Notes!$I$2:$I$11,0),5)*$D316</f>
        <v>4306024</v>
      </c>
      <c r="L316" s="21">
        <f>INDEX(Notes!$I$2:$N$11,MATCH(Notes!$B$2,Notes!$I$2:$I$11,0),6)*$E316</f>
        <v>4306022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2153011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204371</v>
      </c>
      <c r="F317" s="21">
        <f>INDEX(Data[],MATCH($A317,Data[Dist],0),MATCH(F$6,Data[#Headers],0))</f>
        <v>204372</v>
      </c>
      <c r="G317" s="21">
        <f>INDEX(Data[],MATCH($A317,Data[Dist],0),MATCH(G$6,Data[#Headers],0))</f>
        <v>1640238</v>
      </c>
      <c r="H317" s="21">
        <f>INDEX(Data[],MATCH($A317,Data[Dist],0),MATCH(H$6,Data[#Headers],0))-G317</f>
        <v>408743</v>
      </c>
      <c r="I317" s="24"/>
      <c r="J317" s="21">
        <f>INDEX(Notes!$I$2:$N$11,MATCH(Notes!$B$2,Notes!$I$2:$I$11,0),4)*$C317</f>
        <v>822752</v>
      </c>
      <c r="K317" s="21">
        <f>INDEX(Notes!$I$2:$N$11,MATCH(Notes!$B$2,Notes!$I$2:$I$11,0),5)*$D317</f>
        <v>408744</v>
      </c>
      <c r="L317" s="21">
        <f>INDEX(Notes!$I$2:$N$11,MATCH(Notes!$B$2,Notes!$I$2:$I$11,0),6)*$E317</f>
        <v>408742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204371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1071653</v>
      </c>
      <c r="E318" s="21">
        <f>INDEX(Data[],MATCH($A318,Data[Dist],0),MATCH(E$6,Data[#Headers],0))</f>
        <v>1071653</v>
      </c>
      <c r="F318" s="21">
        <f>INDEX(Data[],MATCH($A318,Data[Dist],0),MATCH(F$6,Data[#Headers],0))</f>
        <v>1071653</v>
      </c>
      <c r="G318" s="21">
        <f>INDEX(Data[],MATCH($A318,Data[Dist],0),MATCH(G$6,Data[#Headers],0))</f>
        <v>8592004</v>
      </c>
      <c r="H318" s="21">
        <f>INDEX(Data[],MATCH($A318,Data[Dist],0),MATCH(H$6,Data[#Headers],0))-G318</f>
        <v>2143306</v>
      </c>
      <c r="I318" s="24"/>
      <c r="J318" s="21">
        <f>INDEX(Notes!$I$2:$N$11,MATCH(Notes!$B$2,Notes!$I$2:$I$11,0),4)*$C318</f>
        <v>4305392</v>
      </c>
      <c r="K318" s="21">
        <f>INDEX(Notes!$I$2:$N$11,MATCH(Notes!$B$2,Notes!$I$2:$I$11,0),5)*$D318</f>
        <v>2143306</v>
      </c>
      <c r="L318" s="21">
        <f>INDEX(Notes!$I$2:$N$11,MATCH(Notes!$B$2,Notes!$I$2:$I$11,0),6)*$E318</f>
        <v>2143306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1071653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583116</v>
      </c>
      <c r="E319" s="21">
        <f>INDEX(Data[],MATCH($A319,Data[Dist],0),MATCH(E$6,Data[#Headers],0))</f>
        <v>583116</v>
      </c>
      <c r="F319" s="21">
        <f>INDEX(Data[],MATCH($A319,Data[Dist],0),MATCH(F$6,Data[#Headers],0))</f>
        <v>583114</v>
      </c>
      <c r="G319" s="21">
        <f>INDEX(Data[],MATCH($A319,Data[Dist],0),MATCH(G$6,Data[#Headers],0))</f>
        <v>4679184</v>
      </c>
      <c r="H319" s="21">
        <f>INDEX(Data[],MATCH($A319,Data[Dist],0),MATCH(H$6,Data[#Headers],0))-G319</f>
        <v>1166230</v>
      </c>
      <c r="I319" s="24"/>
      <c r="J319" s="21">
        <f>INDEX(Notes!$I$2:$N$11,MATCH(Notes!$B$2,Notes!$I$2:$I$11,0),4)*$C319</f>
        <v>2346720</v>
      </c>
      <c r="K319" s="21">
        <f>INDEX(Notes!$I$2:$N$11,MATCH(Notes!$B$2,Notes!$I$2:$I$11,0),5)*$D319</f>
        <v>1166232</v>
      </c>
      <c r="L319" s="21">
        <f>INDEX(Notes!$I$2:$N$11,MATCH(Notes!$B$2,Notes!$I$2:$I$11,0),6)*$E319</f>
        <v>1166232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583116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514459</v>
      </c>
      <c r="E320" s="21">
        <f>INDEX(Data[],MATCH($A320,Data[Dist],0),MATCH(E$6,Data[#Headers],0))</f>
        <v>514459</v>
      </c>
      <c r="F320" s="21">
        <f>INDEX(Data[],MATCH($A320,Data[Dist],0),MATCH(F$6,Data[#Headers],0))</f>
        <v>514460</v>
      </c>
      <c r="G320" s="21">
        <f>INDEX(Data[],MATCH($A320,Data[Dist],0),MATCH(G$6,Data[#Headers],0))</f>
        <v>4127048</v>
      </c>
      <c r="H320" s="21">
        <f>INDEX(Data[],MATCH($A320,Data[Dist],0),MATCH(H$6,Data[#Headers],0))-G320</f>
        <v>1028919</v>
      </c>
      <c r="I320" s="24"/>
      <c r="J320" s="21">
        <f>INDEX(Notes!$I$2:$N$11,MATCH(Notes!$B$2,Notes!$I$2:$I$11,0),4)*$C320</f>
        <v>2069212</v>
      </c>
      <c r="K320" s="21">
        <f>INDEX(Notes!$I$2:$N$11,MATCH(Notes!$B$2,Notes!$I$2:$I$11,0),5)*$D320</f>
        <v>1028918</v>
      </c>
      <c r="L320" s="21">
        <f>INDEX(Notes!$I$2:$N$11,MATCH(Notes!$B$2,Notes!$I$2:$I$11,0),6)*$E320</f>
        <v>1028918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514459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398205</v>
      </c>
      <c r="F321" s="21">
        <f>INDEX(Data[],MATCH($A321,Data[Dist],0),MATCH(F$6,Data[#Headers],0))</f>
        <v>398205</v>
      </c>
      <c r="G321" s="21">
        <f>INDEX(Data[],MATCH($A321,Data[Dist],0),MATCH(G$6,Data[#Headers],0))</f>
        <v>3211150</v>
      </c>
      <c r="H321" s="21">
        <f>INDEX(Data[],MATCH($A321,Data[Dist],0),MATCH(H$6,Data[#Headers],0))-G321</f>
        <v>796410</v>
      </c>
      <c r="I321" s="24"/>
      <c r="J321" s="21">
        <f>INDEX(Notes!$I$2:$N$11,MATCH(Notes!$B$2,Notes!$I$2:$I$11,0),4)*$C321</f>
        <v>1612724</v>
      </c>
      <c r="K321" s="21">
        <f>INDEX(Notes!$I$2:$N$11,MATCH(Notes!$B$2,Notes!$I$2:$I$11,0),5)*$D321</f>
        <v>802016</v>
      </c>
      <c r="L321" s="21">
        <f>INDEX(Notes!$I$2:$N$11,MATCH(Notes!$B$2,Notes!$I$2:$I$11,0),6)*$E321</f>
        <v>796410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398205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626142</v>
      </c>
      <c r="E322" s="21">
        <f>INDEX(Data[],MATCH($A322,Data[Dist],0),MATCH(E$6,Data[#Headers],0))</f>
        <v>626142</v>
      </c>
      <c r="F322" s="21">
        <f>INDEX(Data[],MATCH($A322,Data[Dist],0),MATCH(F$6,Data[#Headers],0))</f>
        <v>626142</v>
      </c>
      <c r="G322" s="21">
        <f>INDEX(Data[],MATCH($A322,Data[Dist],0),MATCH(G$6,Data[#Headers],0))</f>
        <v>5020512</v>
      </c>
      <c r="H322" s="21">
        <f>INDEX(Data[],MATCH($A322,Data[Dist],0),MATCH(H$6,Data[#Headers],0))-G322</f>
        <v>1252284</v>
      </c>
      <c r="I322" s="24"/>
      <c r="J322" s="21">
        <f>INDEX(Notes!$I$2:$N$11,MATCH(Notes!$B$2,Notes!$I$2:$I$11,0),4)*$C322</f>
        <v>2515944</v>
      </c>
      <c r="K322" s="21">
        <f>INDEX(Notes!$I$2:$N$11,MATCH(Notes!$B$2,Notes!$I$2:$I$11,0),5)*$D322</f>
        <v>1252284</v>
      </c>
      <c r="L322" s="21">
        <f>INDEX(Notes!$I$2:$N$11,MATCH(Notes!$B$2,Notes!$I$2:$I$11,0),6)*$E322</f>
        <v>1252284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626142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301942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301941</v>
      </c>
      <c r="G323" s="21">
        <f>INDEX(Data[],MATCH($A323,Data[Dist],0),MATCH(G$6,Data[#Headers],0))</f>
        <v>2423536</v>
      </c>
      <c r="H323" s="21">
        <f>INDEX(Data[],MATCH($A323,Data[Dist],0),MATCH(H$6,Data[#Headers],0))-G323</f>
        <v>603883</v>
      </c>
      <c r="I323" s="24"/>
      <c r="J323" s="21">
        <f>INDEX(Notes!$I$2:$N$11,MATCH(Notes!$B$2,Notes!$I$2:$I$11,0),4)*$C323</f>
        <v>1215768</v>
      </c>
      <c r="K323" s="21">
        <f>INDEX(Notes!$I$2:$N$11,MATCH(Notes!$B$2,Notes!$I$2:$I$11,0),5)*$D323</f>
        <v>603884</v>
      </c>
      <c r="L323" s="21">
        <f>INDEX(Notes!$I$2:$N$11,MATCH(Notes!$B$2,Notes!$I$2:$I$11,0),6)*$E323</f>
        <v>603884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301942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123691</v>
      </c>
      <c r="F324" s="21">
        <f>INDEX(Data[],MATCH($A324,Data[Dist],0),MATCH(F$6,Data[#Headers],0))</f>
        <v>123691</v>
      </c>
      <c r="G324" s="21">
        <f>INDEX(Data[],MATCH($A324,Data[Dist],0),MATCH(G$6,Data[#Headers],0))</f>
        <v>992420</v>
      </c>
      <c r="H324" s="21">
        <f>INDEX(Data[],MATCH($A324,Data[Dist],0),MATCH(H$6,Data[#Headers],0))-G324</f>
        <v>247382</v>
      </c>
      <c r="I324" s="24"/>
      <c r="J324" s="21">
        <f>INDEX(Notes!$I$2:$N$11,MATCH(Notes!$B$2,Notes!$I$2:$I$11,0),4)*$C324</f>
        <v>497656</v>
      </c>
      <c r="K324" s="21">
        <f>INDEX(Notes!$I$2:$N$11,MATCH(Notes!$B$2,Notes!$I$2:$I$11,0),5)*$D324</f>
        <v>247382</v>
      </c>
      <c r="L324" s="21">
        <f>INDEX(Notes!$I$2:$N$11,MATCH(Notes!$B$2,Notes!$I$2:$I$11,0),6)*$E324</f>
        <v>247382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123691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820571</v>
      </c>
      <c r="E325" s="21">
        <f>INDEX(Data[],MATCH($A325,Data[Dist],0),MATCH(E$6,Data[#Headers],0))</f>
        <v>820570</v>
      </c>
      <c r="F325" s="21">
        <f>INDEX(Data[],MATCH($A325,Data[Dist],0),MATCH(F$6,Data[#Headers],0))</f>
        <v>820571</v>
      </c>
      <c r="G325" s="21">
        <f>INDEX(Data[],MATCH($A325,Data[Dist],0),MATCH(G$6,Data[#Headers],0))</f>
        <v>6581850</v>
      </c>
      <c r="H325" s="21">
        <f>INDEX(Data[],MATCH($A325,Data[Dist],0),MATCH(H$6,Data[#Headers],0))-G325</f>
        <v>1641141</v>
      </c>
      <c r="I325" s="24"/>
      <c r="J325" s="21">
        <f>INDEX(Notes!$I$2:$N$11,MATCH(Notes!$B$2,Notes!$I$2:$I$11,0),4)*$C325</f>
        <v>3299568</v>
      </c>
      <c r="K325" s="21">
        <f>INDEX(Notes!$I$2:$N$11,MATCH(Notes!$B$2,Notes!$I$2:$I$11,0),5)*$D325</f>
        <v>1641142</v>
      </c>
      <c r="L325" s="21">
        <f>INDEX(Notes!$I$2:$N$11,MATCH(Notes!$B$2,Notes!$I$2:$I$11,0),6)*$E325</f>
        <v>1641140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820570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668920</v>
      </c>
      <c r="E326" s="21">
        <f>INDEX(Data[],MATCH($A326,Data[Dist],0),MATCH(E$6,Data[#Headers],0))</f>
        <v>668920</v>
      </c>
      <c r="F326" s="21">
        <f>INDEX(Data[],MATCH($A326,Data[Dist],0),MATCH(F$6,Data[#Headers],0))</f>
        <v>668918</v>
      </c>
      <c r="G326" s="21">
        <f>INDEX(Data[],MATCH($A326,Data[Dist],0),MATCH(G$6,Data[#Headers],0))</f>
        <v>5364144</v>
      </c>
      <c r="H326" s="21">
        <f>INDEX(Data[],MATCH($A326,Data[Dist],0),MATCH(H$6,Data[#Headers],0))-G326</f>
        <v>1337838</v>
      </c>
      <c r="I326" s="24"/>
      <c r="J326" s="21">
        <f>INDEX(Notes!$I$2:$N$11,MATCH(Notes!$B$2,Notes!$I$2:$I$11,0),4)*$C326</f>
        <v>2688464</v>
      </c>
      <c r="K326" s="21">
        <f>INDEX(Notes!$I$2:$N$11,MATCH(Notes!$B$2,Notes!$I$2:$I$11,0),5)*$D326</f>
        <v>1337840</v>
      </c>
      <c r="L326" s="21">
        <f>INDEX(Notes!$I$2:$N$11,MATCH(Notes!$B$2,Notes!$I$2:$I$11,0),6)*$E326</f>
        <v>1337840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668920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253048</v>
      </c>
      <c r="F327" s="21">
        <f>INDEX(Data[],MATCH($A327,Data[Dist],0),MATCH(F$6,Data[#Headers],0))</f>
        <v>253046</v>
      </c>
      <c r="G327" s="21">
        <f>INDEX(Data[],MATCH($A327,Data[Dist],0),MATCH(G$6,Data[#Headers],0))</f>
        <v>2034020</v>
      </c>
      <c r="H327" s="21">
        <f>INDEX(Data[],MATCH($A327,Data[Dist],0),MATCH(H$6,Data[#Headers],0))-G327</f>
        <v>506094</v>
      </c>
      <c r="I327" s="24"/>
      <c r="J327" s="21">
        <f>INDEX(Notes!$I$2:$N$11,MATCH(Notes!$B$2,Notes!$I$2:$I$11,0),4)*$C327</f>
        <v>1020200</v>
      </c>
      <c r="K327" s="21">
        <f>INDEX(Notes!$I$2:$N$11,MATCH(Notes!$B$2,Notes!$I$2:$I$11,0),5)*$D327</f>
        <v>507724</v>
      </c>
      <c r="L327" s="21">
        <f>INDEX(Notes!$I$2:$N$11,MATCH(Notes!$B$2,Notes!$I$2:$I$11,0),6)*$E327</f>
        <v>506096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253048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1228481</v>
      </c>
      <c r="E328" s="21">
        <f>INDEX(Data[],MATCH($A328,Data[Dist],0),MATCH(E$6,Data[#Headers],0))</f>
        <v>1228480</v>
      </c>
      <c r="F328" s="21">
        <f>INDEX(Data[],MATCH($A328,Data[Dist],0),MATCH(F$6,Data[#Headers],0))</f>
        <v>1228481</v>
      </c>
      <c r="G328" s="21">
        <f>INDEX(Data[],MATCH($A328,Data[Dist],0),MATCH(G$6,Data[#Headers],0))</f>
        <v>9852890</v>
      </c>
      <c r="H328" s="21">
        <f>INDEX(Data[],MATCH($A328,Data[Dist],0),MATCH(H$6,Data[#Headers],0))-G328</f>
        <v>2456961</v>
      </c>
      <c r="I328" s="24"/>
      <c r="J328" s="21">
        <f>INDEX(Notes!$I$2:$N$11,MATCH(Notes!$B$2,Notes!$I$2:$I$11,0),4)*$C328</f>
        <v>4938968</v>
      </c>
      <c r="K328" s="21">
        <f>INDEX(Notes!$I$2:$N$11,MATCH(Notes!$B$2,Notes!$I$2:$I$11,0),5)*$D328</f>
        <v>2456962</v>
      </c>
      <c r="L328" s="21">
        <f>INDEX(Notes!$I$2:$N$11,MATCH(Notes!$B$2,Notes!$I$2:$I$11,0),6)*$E328</f>
        <v>2456960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1228480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INDEX($A$7:$H$331,MATCH($S328,$A$7:$A$331,0),5)-Q328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382641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382640</v>
      </c>
      <c r="G329" s="21">
        <f>INDEX(Data[],MATCH($A329,Data[Dist],0),MATCH(G$6,Data[#Headers],0))</f>
        <v>3068740</v>
      </c>
      <c r="H329" s="21">
        <f>INDEX(Data[],MATCH($A329,Data[Dist],0),MATCH(H$6,Data[#Headers],0))-G329</f>
        <v>765281</v>
      </c>
      <c r="I329" s="24"/>
      <c r="J329" s="21">
        <f>INDEX(Notes!$I$2:$N$11,MATCH(Notes!$B$2,Notes!$I$2:$I$11,0),4)*$C329</f>
        <v>1538176</v>
      </c>
      <c r="K329" s="21">
        <f>INDEX(Notes!$I$2:$N$11,MATCH(Notes!$B$2,Notes!$I$2:$I$11,0),5)*$D329</f>
        <v>765282</v>
      </c>
      <c r="L329" s="21">
        <f>INDEX(Notes!$I$2:$N$11,MATCH(Notes!$B$2,Notes!$I$2:$I$11,0),6)*$E329</f>
        <v>765282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382641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385345</v>
      </c>
      <c r="F330" s="21">
        <f>INDEX(Data[],MATCH($A330,Data[Dist],0),MATCH(F$6,Data[#Headers],0))</f>
        <v>385346</v>
      </c>
      <c r="G330" s="21">
        <f>INDEX(Data[],MATCH($A330,Data[Dist],0),MATCH(G$6,Data[#Headers],0))</f>
        <v>3090410</v>
      </c>
      <c r="H330" s="21">
        <f>INDEX(Data[],MATCH($A330,Data[Dist],0),MATCH(H$6,Data[#Headers],0))-G330</f>
        <v>770691</v>
      </c>
      <c r="I330" s="24"/>
      <c r="J330" s="21">
        <f>INDEX(Notes!$I$2:$N$11,MATCH(Notes!$B$2,Notes!$I$2:$I$11,0),4)*$C330</f>
        <v>1549028</v>
      </c>
      <c r="K330" s="21">
        <f>INDEX(Notes!$I$2:$N$11,MATCH(Notes!$B$2,Notes!$I$2:$I$11,0),5)*$D330</f>
        <v>770692</v>
      </c>
      <c r="L330" s="21">
        <f>INDEX(Notes!$I$2:$N$11,MATCH(Notes!$B$2,Notes!$I$2:$I$11,0),6)*$E330</f>
        <v>770690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385345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783457</v>
      </c>
      <c r="E331" s="21">
        <f>INDEX(Data[],MATCH($A331,Data[Dist],0),MATCH(E$6,Data[#Headers],0))</f>
        <v>783457</v>
      </c>
      <c r="F331" s="21">
        <f>INDEX(Data[],MATCH($A331,Data[Dist],0),MATCH(F$6,Data[#Headers],0))</f>
        <v>783456</v>
      </c>
      <c r="G331" s="21">
        <f>INDEX(Data[],MATCH($A331,Data[Dist],0),MATCH(G$6,Data[#Headers],0))</f>
        <v>6283852</v>
      </c>
      <c r="H331" s="21">
        <f>INDEX(Data[],MATCH($A331,Data[Dist],0),MATCH(H$6,Data[#Headers],0))-G331</f>
        <v>1566913</v>
      </c>
      <c r="I331" s="24"/>
      <c r="J331" s="21">
        <f>INDEX(Notes!$I$2:$N$11,MATCH(Notes!$B$2,Notes!$I$2:$I$11,0),4)*$C331</f>
        <v>3150024</v>
      </c>
      <c r="K331" s="21">
        <f>INDEX(Notes!$I$2:$N$11,MATCH(Notes!$B$2,Notes!$I$2:$I$11,0),5)*$D331</f>
        <v>1566914</v>
      </c>
      <c r="L331" s="21">
        <f>INDEX(Notes!$I$2:$N$11,MATCH(Notes!$B$2,Notes!$I$2:$I$11,0),6)*$E331</f>
        <v>1566914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783457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362383500</v>
      </c>
      <c r="E332" s="23">
        <f t="shared" si="24"/>
        <v>361821971</v>
      </c>
      <c r="F332" s="23">
        <f t="shared" si="24"/>
        <v>361821817</v>
      </c>
      <c r="G332" s="23">
        <f t="shared" si="24"/>
        <v>2905208778</v>
      </c>
      <c r="H332" s="23">
        <f t="shared" si="24"/>
        <v>723643788</v>
      </c>
      <c r="Q332" s="20">
        <f>SUM(Q7:Q331)</f>
        <v>361821971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6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(April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April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316943</v>
      </c>
      <c r="I6" s="21">
        <f>INDEX(Data[],MATCH($A6,Data[Dist],0),MATCH(I$5,Data[#Headers],0))</f>
        <v>431380</v>
      </c>
      <c r="K6" s="59">
        <f>INDEX('Payment Total'!$A$7:$H$331,MATCH('Payment by Source'!$A6,'Payment Total'!$A$7:$A$331,0),5)-I6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3180091</v>
      </c>
      <c r="V6" s="136">
        <f>ROUND(U6/10,0)</f>
        <v>318009</v>
      </c>
      <c r="W6" s="136">
        <f>V6*10</f>
        <v>3180090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143006</v>
      </c>
      <c r="I7" s="21">
        <f>INDEX(Data[],MATCH($A7,Data[Dist],0),MATCH(I$5,Data[#Headers],0))</f>
        <v>198605</v>
      </c>
      <c r="K7" s="59">
        <f>INDEX('Payment Total'!$A$7:$H$331,MATCH('Payment by Source'!$A7,'Payment Total'!$A$7:$A$331,0),5)-I7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1434337</v>
      </c>
      <c r="V7" s="136">
        <f t="shared" ref="V7:V70" si="1">ROUND(U7/10,0)</f>
        <v>143434</v>
      </c>
      <c r="W7" s="136">
        <f t="shared" ref="W7:W70" si="2">V7*10</f>
        <v>1434340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1354713</v>
      </c>
      <c r="I8" s="21">
        <f>INDEX(Data[],MATCH($A8,Data[Dist],0),MATCH(I$5,Data[#Headers],0))</f>
        <v>1664889</v>
      </c>
      <c r="K8" s="59">
        <f>INDEX('Payment Total'!$A$7:$H$331,MATCH('Payment by Source'!$A8,'Payment Total'!$A$7:$A$331,0),5)-I8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13579656</v>
      </c>
      <c r="V8" s="136">
        <f t="shared" si="1"/>
        <v>1357966</v>
      </c>
      <c r="W8" s="136">
        <f t="shared" si="2"/>
        <v>13579660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312482</v>
      </c>
      <c r="I9" s="21">
        <f>INDEX(Data[],MATCH($A9,Data[Dist],0),MATCH(I$5,Data[#Headers],0))</f>
        <v>401264</v>
      </c>
      <c r="K9" s="59">
        <f>INDEX('Payment Total'!$A$7:$H$331,MATCH('Payment by Source'!$A9,'Payment Total'!$A$7:$A$331,0),5)-I9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3132891</v>
      </c>
      <c r="V9" s="136">
        <f t="shared" si="1"/>
        <v>313289</v>
      </c>
      <c r="W9" s="136">
        <f t="shared" si="2"/>
        <v>3132890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62678</v>
      </c>
      <c r="I10" s="21">
        <f>INDEX(Data[],MATCH($A10,Data[Dist],0),MATCH(I$5,Data[#Headers],0))</f>
        <v>101266</v>
      </c>
      <c r="K10" s="59">
        <f>INDEX('Payment Total'!$A$7:$H$331,MATCH('Payment by Source'!$A10,'Payment Total'!$A$7:$A$331,0),5)-I10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629753</v>
      </c>
      <c r="V10" s="136">
        <f t="shared" si="1"/>
        <v>62975</v>
      </c>
      <c r="W10" s="136">
        <f t="shared" si="2"/>
        <v>629750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687893</v>
      </c>
      <c r="I11" s="21">
        <f>INDEX(Data[],MATCH($A11,Data[Dist],0),MATCH(I$5,Data[#Headers],0))</f>
        <v>855069</v>
      </c>
      <c r="K11" s="59">
        <f>INDEX('Payment Total'!$A$7:$H$331,MATCH('Payment by Source'!$A11,'Payment Total'!$A$7:$A$331,0),5)-I11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6895185</v>
      </c>
      <c r="V11" s="136">
        <f t="shared" si="1"/>
        <v>689519</v>
      </c>
      <c r="W11" s="136">
        <f t="shared" si="2"/>
        <v>6895190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274253</v>
      </c>
      <c r="I12" s="21">
        <f>INDEX(Data[],MATCH($A12,Data[Dist],0),MATCH(I$5,Data[#Headers],0))</f>
        <v>369135</v>
      </c>
      <c r="K12" s="59">
        <f>INDEX('Payment Total'!$A$7:$H$331,MATCH('Payment by Source'!$A12,'Payment Total'!$A$7:$A$331,0),5)-I12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2750683</v>
      </c>
      <c r="V12" s="136">
        <f t="shared" si="1"/>
        <v>275068</v>
      </c>
      <c r="W12" s="136">
        <f t="shared" si="2"/>
        <v>2750680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129211</v>
      </c>
      <c r="I13" s="21">
        <f>INDEX(Data[],MATCH($A13,Data[Dist],0),MATCH(I$5,Data[#Headers],0))</f>
        <v>183908</v>
      </c>
      <c r="K13" s="59">
        <f>INDEX('Payment Total'!$A$7:$H$331,MATCH('Payment by Source'!$A13,'Payment Total'!$A$7:$A$331,0),5)-I13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1296121</v>
      </c>
      <c r="V13" s="136">
        <f t="shared" si="1"/>
        <v>129612</v>
      </c>
      <c r="W13" s="136">
        <f t="shared" si="2"/>
        <v>1296120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619735</v>
      </c>
      <c r="I14" s="21">
        <f>INDEX(Data[],MATCH($A14,Data[Dist],0),MATCH(I$5,Data[#Headers],0))</f>
        <v>867059</v>
      </c>
      <c r="K14" s="59">
        <f>INDEX('Payment Total'!$A$7:$H$331,MATCH('Payment by Source'!$A14,'Payment Total'!$A$7:$A$331,0),5)-I14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6218560</v>
      </c>
      <c r="V14" s="136">
        <f t="shared" si="1"/>
        <v>621856</v>
      </c>
      <c r="W14" s="136">
        <f t="shared" si="2"/>
        <v>6218560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581578</v>
      </c>
      <c r="I15" s="21">
        <f>INDEX(Data[],MATCH($A15,Data[Dist],0),MATCH(I$5,Data[#Headers],0))</f>
        <v>775361</v>
      </c>
      <c r="K15" s="59">
        <f>INDEX('Payment Total'!$A$7:$H$331,MATCH('Payment by Source'!$A15,'Payment Total'!$A$7:$A$331,0),5)-I15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5832450</v>
      </c>
      <c r="V15" s="136">
        <f t="shared" si="1"/>
        <v>583245</v>
      </c>
      <c r="W15" s="136">
        <f t="shared" si="2"/>
        <v>5832450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267873</v>
      </c>
      <c r="I16" s="21">
        <f>INDEX(Data[],MATCH($A16,Data[Dist],0),MATCH(I$5,Data[#Headers],0))</f>
        <v>356440</v>
      </c>
      <c r="K16" s="59">
        <f>INDEX('Payment Total'!$A$7:$H$331,MATCH('Payment by Source'!$A16,'Payment Total'!$A$7:$A$331,0),5)-I16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2686472</v>
      </c>
      <c r="V16" s="136">
        <f t="shared" si="1"/>
        <v>268647</v>
      </c>
      <c r="W16" s="136">
        <f t="shared" si="2"/>
        <v>2686470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371754</v>
      </c>
      <c r="I17" s="21">
        <f>INDEX(Data[],MATCH($A17,Data[Dist],0),MATCH(I$5,Data[#Headers],0))</f>
        <v>521263</v>
      </c>
      <c r="K17" s="59">
        <f>INDEX('Payment Total'!$A$7:$H$331,MATCH('Payment by Source'!$A17,'Payment Total'!$A$7:$A$331,0),5)-I17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3730162</v>
      </c>
      <c r="V17" s="136">
        <f t="shared" si="1"/>
        <v>373016</v>
      </c>
      <c r="W17" s="136">
        <f t="shared" si="2"/>
        <v>3730160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1954347</v>
      </c>
      <c r="I18" s="21">
        <f>INDEX(Data[],MATCH($A18,Data[Dist],0),MATCH(I$5,Data[#Headers],0))</f>
        <v>2631926</v>
      </c>
      <c r="K18" s="59">
        <f>INDEX('Payment Total'!$A$7:$H$331,MATCH('Payment by Source'!$A18,'Payment Total'!$A$7:$A$331,0),5)-I18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19611741</v>
      </c>
      <c r="V18" s="136">
        <f t="shared" si="1"/>
        <v>1961174</v>
      </c>
      <c r="W18" s="136">
        <f t="shared" si="2"/>
        <v>19611740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733531</v>
      </c>
      <c r="I19" s="21">
        <f>INDEX(Data[],MATCH($A19,Data[Dist],0),MATCH(I$5,Data[#Headers],0))</f>
        <v>945531</v>
      </c>
      <c r="K19" s="59">
        <f>INDEX('Payment Total'!$A$7:$H$331,MATCH('Payment by Source'!$A19,'Payment Total'!$A$7:$A$331,0),5)-I19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7354176</v>
      </c>
      <c r="V19" s="136">
        <f t="shared" si="1"/>
        <v>735418</v>
      </c>
      <c r="W19" s="136">
        <f t="shared" si="2"/>
        <v>7354180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118348</v>
      </c>
      <c r="I20" s="21">
        <f>INDEX(Data[],MATCH($A20,Data[Dist],0),MATCH(I$5,Data[#Headers],0))</f>
        <v>167117</v>
      </c>
      <c r="K20" s="59">
        <f>INDEX('Payment Total'!$A$7:$H$331,MATCH('Payment by Source'!$A20,'Payment Total'!$A$7:$A$331,0),5)-I20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1186820</v>
      </c>
      <c r="V20" s="136">
        <f t="shared" si="1"/>
        <v>118682</v>
      </c>
      <c r="W20" s="136">
        <f t="shared" si="2"/>
        <v>1186820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7030150</v>
      </c>
      <c r="I21" s="21">
        <f>INDEX(Data[],MATCH($A21,Data[Dist],0),MATCH(I$5,Data[#Headers],0))</f>
        <v>8722861</v>
      </c>
      <c r="K21" s="59">
        <f>INDEX('Payment Total'!$A$7:$H$331,MATCH('Payment by Source'!$A21,'Payment Total'!$A$7:$A$331,0),5)-I21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70491274</v>
      </c>
      <c r="V21" s="136">
        <f t="shared" si="1"/>
        <v>7049127</v>
      </c>
      <c r="W21" s="136">
        <f t="shared" si="2"/>
        <v>70491270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474711</v>
      </c>
      <c r="I22" s="21">
        <f>INDEX(Data[],MATCH($A22,Data[Dist],0),MATCH(I$5,Data[#Headers],0))</f>
        <v>607217</v>
      </c>
      <c r="K22" s="59">
        <f>INDEX('Payment Total'!$A$7:$H$331,MATCH('Payment by Source'!$A22,'Payment Total'!$A$7:$A$331,0),5)-I22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4759031</v>
      </c>
      <c r="V22" s="136">
        <f t="shared" si="1"/>
        <v>475903</v>
      </c>
      <c r="W22" s="136">
        <f t="shared" si="2"/>
        <v>4759030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106830</v>
      </c>
      <c r="I23" s="21">
        <f>INDEX(Data[],MATCH($A23,Data[Dist],0),MATCH(I$5,Data[#Headers],0))</f>
        <v>181915</v>
      </c>
      <c r="K23" s="59">
        <f>INDEX('Payment Total'!$A$7:$H$331,MATCH('Payment by Source'!$A23,'Payment Total'!$A$7:$A$331,0),5)-I23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1074269</v>
      </c>
      <c r="V23" s="136">
        <f t="shared" si="1"/>
        <v>107427</v>
      </c>
      <c r="W23" s="136">
        <f t="shared" si="2"/>
        <v>1074270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92712</v>
      </c>
      <c r="I24" s="21">
        <f>INDEX(Data[],MATCH($A24,Data[Dist],0),MATCH(I$5,Data[#Headers],0))</f>
        <v>153331</v>
      </c>
      <c r="K24" s="59">
        <f>INDEX('Payment Total'!$A$7:$H$331,MATCH('Payment by Source'!$A24,'Payment Total'!$A$7:$A$331,0),5)-I24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931510</v>
      </c>
      <c r="V24" s="136">
        <f t="shared" si="1"/>
        <v>93151</v>
      </c>
      <c r="W24" s="136">
        <f t="shared" si="2"/>
        <v>931510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903283</v>
      </c>
      <c r="I25" s="21">
        <f>INDEX(Data[],MATCH($A25,Data[Dist],0),MATCH(I$5,Data[#Headers],0))</f>
        <v>1121961</v>
      </c>
      <c r="K25" s="59">
        <f>INDEX('Payment Total'!$A$7:$H$331,MATCH('Payment by Source'!$A25,'Payment Total'!$A$7:$A$331,0),5)-I25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9054060</v>
      </c>
      <c r="V25" s="136">
        <f t="shared" si="1"/>
        <v>905406</v>
      </c>
      <c r="W25" s="136">
        <f t="shared" si="2"/>
        <v>9054060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233918</v>
      </c>
      <c r="I26" s="21">
        <f>INDEX(Data[],MATCH($A26,Data[Dist],0),MATCH(I$5,Data[#Headers],0))</f>
        <v>325673</v>
      </c>
      <c r="K26" s="59">
        <f>INDEX('Payment Total'!$A$7:$H$331,MATCH('Payment by Source'!$A26,'Payment Total'!$A$7:$A$331,0),5)-I26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2346847</v>
      </c>
      <c r="V26" s="136">
        <f t="shared" si="1"/>
        <v>234685</v>
      </c>
      <c r="W26" s="136">
        <f t="shared" si="2"/>
        <v>2346850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303923</v>
      </c>
      <c r="I27" s="21">
        <f>INDEX(Data[],MATCH($A27,Data[Dist],0),MATCH(I$5,Data[#Headers],0))</f>
        <v>430300</v>
      </c>
      <c r="K27" s="59">
        <f>INDEX('Payment Total'!$A$7:$H$331,MATCH('Payment by Source'!$A27,'Payment Total'!$A$7:$A$331,0),5)-I27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3050946</v>
      </c>
      <c r="V27" s="136">
        <f t="shared" si="1"/>
        <v>305095</v>
      </c>
      <c r="W27" s="136">
        <f t="shared" si="2"/>
        <v>3050950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1076919</v>
      </c>
      <c r="I28" s="21">
        <f>INDEX(Data[],MATCH($A28,Data[Dist],0),MATCH(I$5,Data[#Headers],0))</f>
        <v>1347705</v>
      </c>
      <c r="K28" s="59">
        <f>INDEX('Payment Total'!$A$7:$H$331,MATCH('Payment by Source'!$A28,'Payment Total'!$A$7:$A$331,0),5)-I28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10795219</v>
      </c>
      <c r="V28" s="136">
        <f t="shared" si="1"/>
        <v>1079522</v>
      </c>
      <c r="W28" s="136">
        <f t="shared" si="2"/>
        <v>10795220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206798</v>
      </c>
      <c r="I29" s="21">
        <f>INDEX(Data[],MATCH($A29,Data[Dist],0),MATCH(I$5,Data[#Headers],0))</f>
        <v>281383</v>
      </c>
      <c r="K29" s="59">
        <f>INDEX('Payment Total'!$A$7:$H$331,MATCH('Payment by Source'!$A29,'Payment Total'!$A$7:$A$331,0),5)-I29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2073077</v>
      </c>
      <c r="V29" s="136">
        <f t="shared" si="1"/>
        <v>207308</v>
      </c>
      <c r="W29" s="136">
        <f t="shared" si="2"/>
        <v>2073080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187735</v>
      </c>
      <c r="I30" s="21">
        <f>INDEX(Data[],MATCH($A30,Data[Dist],0),MATCH(I$5,Data[#Headers],0))</f>
        <v>272107</v>
      </c>
      <c r="K30" s="59">
        <f>INDEX('Payment Total'!$A$7:$H$331,MATCH('Payment by Source'!$A30,'Payment Total'!$A$7:$A$331,0),5)-I30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1884039</v>
      </c>
      <c r="V30" s="136">
        <f t="shared" si="1"/>
        <v>188404</v>
      </c>
      <c r="W30" s="136">
        <f t="shared" si="2"/>
        <v>1884040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264472</v>
      </c>
      <c r="I31" s="21">
        <f>INDEX(Data[],MATCH($A31,Data[Dist],0),MATCH(I$5,Data[#Headers],0))</f>
        <v>351210</v>
      </c>
      <c r="K31" s="59">
        <f>INDEX('Payment Total'!$A$7:$H$331,MATCH('Payment by Source'!$A31,'Payment Total'!$A$7:$A$331,0),5)-I31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2652388</v>
      </c>
      <c r="V31" s="136">
        <f t="shared" si="1"/>
        <v>265239</v>
      </c>
      <c r="W31" s="136">
        <f t="shared" si="2"/>
        <v>2652390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284595</v>
      </c>
      <c r="I32" s="21">
        <f>INDEX(Data[],MATCH($A32,Data[Dist],0),MATCH(I$5,Data[#Headers],0))</f>
        <v>373421</v>
      </c>
      <c r="K32" s="59">
        <f>INDEX('Payment Total'!$A$7:$H$331,MATCH('Payment by Source'!$A32,'Payment Total'!$A$7:$A$331,0),5)-I32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2853071</v>
      </c>
      <c r="V32" s="136">
        <f t="shared" si="1"/>
        <v>285307</v>
      </c>
      <c r="W32" s="136">
        <f t="shared" si="2"/>
        <v>2853070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301306</v>
      </c>
      <c r="I33" s="21">
        <f>INDEX(Data[],MATCH($A33,Data[Dist],0),MATCH(I$5,Data[#Headers],0))</f>
        <v>421780</v>
      </c>
      <c r="K33" s="59">
        <f>INDEX('Payment Total'!$A$7:$H$331,MATCH('Payment by Source'!$A33,'Payment Total'!$A$7:$A$331,0),5)-I33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3022395</v>
      </c>
      <c r="V33" s="136">
        <f t="shared" si="1"/>
        <v>302240</v>
      </c>
      <c r="W33" s="136">
        <f t="shared" si="2"/>
        <v>3022400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412861</v>
      </c>
      <c r="I34" s="21">
        <f>INDEX(Data[],MATCH($A34,Data[Dist],0),MATCH(I$5,Data[#Headers],0))</f>
        <v>527494</v>
      </c>
      <c r="K34" s="59">
        <f>INDEX('Payment Total'!$A$7:$H$331,MATCH('Payment by Source'!$A34,'Payment Total'!$A$7:$A$331,0),5)-I34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4139823</v>
      </c>
      <c r="V34" s="136">
        <f t="shared" si="1"/>
        <v>413982</v>
      </c>
      <c r="W34" s="136">
        <f t="shared" si="2"/>
        <v>4139820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69566</v>
      </c>
      <c r="I35" s="21">
        <f>INDEX(Data[],MATCH($A35,Data[Dist],0),MATCH(I$5,Data[#Headers],0))</f>
        <v>100606</v>
      </c>
      <c r="K35" s="59">
        <f>INDEX('Payment Total'!$A$7:$H$331,MATCH('Payment by Source'!$A35,'Payment Total'!$A$7:$A$331,0),5)-I35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698070</v>
      </c>
      <c r="V35" s="136">
        <f t="shared" si="1"/>
        <v>69807</v>
      </c>
      <c r="W35" s="136">
        <f t="shared" si="2"/>
        <v>698070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711166</v>
      </c>
      <c r="I36" s="21">
        <f>INDEX(Data[],MATCH($A36,Data[Dist],0),MATCH(I$5,Data[#Headers],0))</f>
        <v>952967</v>
      </c>
      <c r="K36" s="59">
        <f>INDEX('Payment Total'!$A$7:$H$331,MATCH('Payment by Source'!$A36,'Payment Total'!$A$7:$A$331,0),5)-I36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7133897</v>
      </c>
      <c r="V36" s="136">
        <f t="shared" si="1"/>
        <v>713390</v>
      </c>
      <c r="W36" s="136">
        <f t="shared" si="2"/>
        <v>7133900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2203888</v>
      </c>
      <c r="I37" s="21">
        <f>INDEX(Data[],MATCH($A37,Data[Dist],0),MATCH(I$5,Data[#Headers],0))</f>
        <v>2797319</v>
      </c>
      <c r="K37" s="59">
        <f>INDEX('Payment Total'!$A$7:$H$331,MATCH('Payment by Source'!$A37,'Payment Total'!$A$7:$A$331,0),5)-I37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22098235</v>
      </c>
      <c r="V37" s="136">
        <f t="shared" si="1"/>
        <v>2209824</v>
      </c>
      <c r="W37" s="136">
        <f t="shared" si="2"/>
        <v>22098240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314509</v>
      </c>
      <c r="I38" s="21">
        <f>INDEX(Data[],MATCH($A38,Data[Dist],0),MATCH(I$5,Data[#Headers],0))</f>
        <v>467784</v>
      </c>
      <c r="K38" s="59">
        <f>INDEX('Payment Total'!$A$7:$H$331,MATCH('Payment by Source'!$A38,'Payment Total'!$A$7:$A$331,0),5)-I38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3157033</v>
      </c>
      <c r="V38" s="136">
        <f t="shared" si="1"/>
        <v>315703</v>
      </c>
      <c r="W38" s="136">
        <f t="shared" si="2"/>
        <v>3157030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1554219</v>
      </c>
      <c r="I39" s="21">
        <f>INDEX(Data[],MATCH($A39,Data[Dist],0),MATCH(I$5,Data[#Headers],0))</f>
        <v>1918217</v>
      </c>
      <c r="K39" s="59">
        <f>INDEX('Payment Total'!$A$7:$H$331,MATCH('Payment by Source'!$A39,'Payment Total'!$A$7:$A$331,0),5)-I39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15580619</v>
      </c>
      <c r="V39" s="136">
        <f t="shared" si="1"/>
        <v>1558062</v>
      </c>
      <c r="W39" s="136">
        <f t="shared" si="2"/>
        <v>15580620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1344876</v>
      </c>
      <c r="I40" s="21">
        <f>INDEX(Data[],MATCH($A40,Data[Dist],0),MATCH(I$5,Data[#Headers],0))</f>
        <v>1644406</v>
      </c>
      <c r="K40" s="59">
        <f>INDEX('Payment Total'!$A$7:$H$331,MATCH('Payment by Source'!$A40,'Payment Total'!$A$7:$A$331,0),5)-I40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13478743</v>
      </c>
      <c r="V40" s="136">
        <f t="shared" si="1"/>
        <v>1347874</v>
      </c>
      <c r="W40" s="136">
        <f t="shared" si="2"/>
        <v>13478740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302471</v>
      </c>
      <c r="I41" s="21">
        <f>INDEX(Data[],MATCH($A41,Data[Dist],0),MATCH(I$5,Data[#Headers],0))</f>
        <v>441805</v>
      </c>
      <c r="K41" s="59">
        <f>INDEX('Payment Total'!$A$7:$H$331,MATCH('Payment by Source'!$A41,'Payment Total'!$A$7:$A$331,0),5)-I41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3033181</v>
      </c>
      <c r="V41" s="136">
        <f t="shared" si="1"/>
        <v>303318</v>
      </c>
      <c r="W41" s="136">
        <f t="shared" si="2"/>
        <v>3033180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270404</v>
      </c>
      <c r="I42" s="21">
        <f>INDEX(Data[],MATCH($A42,Data[Dist],0),MATCH(I$5,Data[#Headers],0))</f>
        <v>369597</v>
      </c>
      <c r="K42" s="59">
        <f>INDEX('Payment Total'!$A$7:$H$331,MATCH('Payment by Source'!$A42,'Payment Total'!$A$7:$A$331,0),5)-I42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2712766</v>
      </c>
      <c r="V42" s="136">
        <f t="shared" si="1"/>
        <v>271277</v>
      </c>
      <c r="W42" s="136">
        <f t="shared" si="2"/>
        <v>2712770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276373</v>
      </c>
      <c r="I43" s="21">
        <f>INDEX(Data[],MATCH($A43,Data[Dist],0),MATCH(I$5,Data[#Headers],0))</f>
        <v>362417</v>
      </c>
      <c r="K43" s="59">
        <f>INDEX('Payment Total'!$A$7:$H$331,MATCH('Payment by Source'!$A43,'Payment Total'!$A$7:$A$331,0),5)-I43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2771428</v>
      </c>
      <c r="V43" s="136">
        <f t="shared" si="1"/>
        <v>277143</v>
      </c>
      <c r="W43" s="136">
        <f t="shared" si="2"/>
        <v>2771430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161293</v>
      </c>
      <c r="I44" s="21">
        <f>INDEX(Data[],MATCH($A44,Data[Dist],0),MATCH(I$5,Data[#Headers],0))</f>
        <v>241854</v>
      </c>
      <c r="K44" s="59">
        <f>INDEX('Payment Total'!$A$7:$H$331,MATCH('Payment by Source'!$A44,'Payment Total'!$A$7:$A$331,0),5)-I44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1620026</v>
      </c>
      <c r="V44" s="136">
        <f t="shared" si="1"/>
        <v>162003</v>
      </c>
      <c r="W44" s="136">
        <f t="shared" si="2"/>
        <v>1620030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2460604</v>
      </c>
      <c r="I45" s="21">
        <f>INDEX(Data[],MATCH($A45,Data[Dist],0),MATCH(I$5,Data[#Headers],0))</f>
        <v>3031595</v>
      </c>
      <c r="K45" s="59">
        <f>INDEX('Payment Total'!$A$7:$H$331,MATCH('Payment by Source'!$A45,'Payment Total'!$A$7:$A$331,0),5)-I45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25710789</v>
      </c>
      <c r="V45" s="136">
        <f t="shared" si="1"/>
        <v>2571079</v>
      </c>
      <c r="W45" s="136">
        <f t="shared" si="2"/>
        <v>25710790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110179</v>
      </c>
      <c r="I46" s="21">
        <f>INDEX(Data[],MATCH($A46,Data[Dist],0),MATCH(I$5,Data[#Headers],0))</f>
        <v>212780</v>
      </c>
      <c r="K46" s="59">
        <f>INDEX('Payment Total'!$A$7:$H$331,MATCH('Payment by Source'!$A46,'Payment Total'!$A$7:$A$331,0),5)-I46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1108506</v>
      </c>
      <c r="V46" s="136">
        <f t="shared" si="1"/>
        <v>110851</v>
      </c>
      <c r="W46" s="136">
        <f t="shared" si="2"/>
        <v>1108510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150579</v>
      </c>
      <c r="I47" s="21">
        <f>INDEX(Data[],MATCH($A47,Data[Dist],0),MATCH(I$5,Data[#Headers],0))</f>
        <v>208241</v>
      </c>
      <c r="K47" s="59">
        <f>INDEX('Payment Total'!$A$7:$H$331,MATCH('Payment by Source'!$A47,'Payment Total'!$A$7:$A$331,0),5)-I47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1510088</v>
      </c>
      <c r="V47" s="136">
        <f t="shared" si="1"/>
        <v>151009</v>
      </c>
      <c r="W47" s="136">
        <f t="shared" si="2"/>
        <v>1510090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186163</v>
      </c>
      <c r="I48" s="21">
        <f>INDEX(Data[],MATCH($A48,Data[Dist],0),MATCH(I$5,Data[#Headers],0))</f>
        <v>253692</v>
      </c>
      <c r="K48" s="59">
        <f>INDEX('Payment Total'!$A$7:$H$331,MATCH('Payment by Source'!$A48,'Payment Total'!$A$7:$A$331,0),5)-I48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1867075</v>
      </c>
      <c r="V48" s="136">
        <f t="shared" si="1"/>
        <v>186708</v>
      </c>
      <c r="W48" s="136">
        <f t="shared" si="2"/>
        <v>1867080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450213</v>
      </c>
      <c r="I49" s="21">
        <f>INDEX(Data[],MATCH($A49,Data[Dist],0),MATCH(I$5,Data[#Headers],0))</f>
        <v>606403</v>
      </c>
      <c r="K49" s="59">
        <f>INDEX('Payment Total'!$A$7:$H$331,MATCH('Payment by Source'!$A49,'Payment Total'!$A$7:$A$331,0),5)-I49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4514489</v>
      </c>
      <c r="V49" s="136">
        <f t="shared" si="1"/>
        <v>451449</v>
      </c>
      <c r="W49" s="136">
        <f t="shared" si="2"/>
        <v>4514490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343189</v>
      </c>
      <c r="I50" s="21">
        <f>INDEX(Data[],MATCH($A50,Data[Dist],0),MATCH(I$5,Data[#Headers],0))</f>
        <v>477300</v>
      </c>
      <c r="K50" s="59">
        <f>INDEX('Payment Total'!$A$7:$H$331,MATCH('Payment by Source'!$A50,'Payment Total'!$A$7:$A$331,0),5)-I50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3439992</v>
      </c>
      <c r="V50" s="136">
        <f t="shared" si="1"/>
        <v>343999</v>
      </c>
      <c r="W50" s="136">
        <f t="shared" si="2"/>
        <v>3439990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1390527</v>
      </c>
      <c r="I51" s="21">
        <f>INDEX(Data[],MATCH($A51,Data[Dist],0),MATCH(I$5,Data[#Headers],0))</f>
        <v>1679336</v>
      </c>
      <c r="K51" s="59">
        <f>INDEX('Payment Total'!$A$7:$H$331,MATCH('Payment by Source'!$A51,'Payment Total'!$A$7:$A$331,0),5)-I51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13935087</v>
      </c>
      <c r="V51" s="136">
        <f t="shared" si="1"/>
        <v>1393509</v>
      </c>
      <c r="W51" s="136">
        <f t="shared" si="2"/>
        <v>13935090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731955</v>
      </c>
      <c r="I52" s="21">
        <f>INDEX(Data[],MATCH($A52,Data[Dist],0),MATCH(I$5,Data[#Headers],0))</f>
        <v>1044489</v>
      </c>
      <c r="K52" s="59">
        <f>INDEX('Payment Total'!$A$7:$H$331,MATCH('Payment by Source'!$A52,'Payment Total'!$A$7:$A$331,0),5)-I52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7343793</v>
      </c>
      <c r="V52" s="136">
        <f t="shared" si="1"/>
        <v>734379</v>
      </c>
      <c r="W52" s="136">
        <f t="shared" si="2"/>
        <v>7343790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3275848</v>
      </c>
      <c r="I53" s="21">
        <f>INDEX(Data[],MATCH($A53,Data[Dist],0),MATCH(I$5,Data[#Headers],0))</f>
        <v>4046385</v>
      </c>
      <c r="K53" s="59">
        <f>INDEX('Payment Total'!$A$7:$H$331,MATCH('Payment by Source'!$A53,'Payment Total'!$A$7:$A$331,0),5)-I53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32841449</v>
      </c>
      <c r="V53" s="136">
        <f t="shared" si="1"/>
        <v>3284145</v>
      </c>
      <c r="W53" s="136">
        <f t="shared" si="2"/>
        <v>32841450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10133565</v>
      </c>
      <c r="I54" s="21">
        <f>INDEX(Data[],MATCH($A54,Data[Dist],0),MATCH(I$5,Data[#Headers],0))</f>
        <v>12498070</v>
      </c>
      <c r="K54" s="59">
        <f>INDEX('Payment Total'!$A$7:$H$331,MATCH('Payment by Source'!$A54,'Payment Total'!$A$7:$A$331,0),5)-I54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101578017</v>
      </c>
      <c r="V54" s="136">
        <f t="shared" si="1"/>
        <v>10157802</v>
      </c>
      <c r="W54" s="136">
        <f t="shared" si="2"/>
        <v>101578020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720739</v>
      </c>
      <c r="I55" s="21">
        <f>INDEX(Data[],MATCH($A55,Data[Dist],0),MATCH(I$5,Data[#Headers],0))</f>
        <v>906703</v>
      </c>
      <c r="K55" s="59">
        <f>INDEX('Payment Total'!$A$7:$H$331,MATCH('Payment by Source'!$A55,'Payment Total'!$A$7:$A$331,0),5)-I55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7225020</v>
      </c>
      <c r="V55" s="136">
        <f t="shared" si="1"/>
        <v>722502</v>
      </c>
      <c r="W55" s="136">
        <f t="shared" si="2"/>
        <v>7225020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944608</v>
      </c>
      <c r="I56" s="21">
        <f>INDEX(Data[],MATCH($A56,Data[Dist],0),MATCH(I$5,Data[#Headers],0))</f>
        <v>1145045</v>
      </c>
      <c r="K56" s="59">
        <f>INDEX('Payment Total'!$A$7:$H$331,MATCH('Payment by Source'!$A56,'Payment Total'!$A$7:$A$331,0),5)-I56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9466057</v>
      </c>
      <c r="V56" s="136">
        <f t="shared" si="1"/>
        <v>946606</v>
      </c>
      <c r="W56" s="136">
        <f t="shared" si="2"/>
        <v>9466060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411586</v>
      </c>
      <c r="I57" s="21">
        <f>INDEX(Data[],MATCH($A57,Data[Dist],0),MATCH(I$5,Data[#Headers],0))</f>
        <v>556653</v>
      </c>
      <c r="K57" s="59">
        <f>INDEX('Payment Total'!$A$7:$H$331,MATCH('Payment by Source'!$A57,'Payment Total'!$A$7:$A$331,0),5)-I57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4128042</v>
      </c>
      <c r="V57" s="136">
        <f t="shared" si="1"/>
        <v>412804</v>
      </c>
      <c r="W57" s="136">
        <f t="shared" si="2"/>
        <v>4128040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269465</v>
      </c>
      <c r="I58" s="21">
        <f>INDEX(Data[],MATCH($A58,Data[Dist],0),MATCH(I$5,Data[#Headers],0))</f>
        <v>352791</v>
      </c>
      <c r="K58" s="59">
        <f>INDEX('Payment Total'!$A$7:$H$331,MATCH('Payment by Source'!$A58,'Payment Total'!$A$7:$A$331,0),5)-I58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2701667</v>
      </c>
      <c r="V58" s="136">
        <f t="shared" si="1"/>
        <v>270167</v>
      </c>
      <c r="W58" s="136">
        <f t="shared" si="2"/>
        <v>2701670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847107</v>
      </c>
      <c r="I59" s="21">
        <f>INDEX(Data[],MATCH($A59,Data[Dist],0),MATCH(I$5,Data[#Headers],0))</f>
        <v>1108183</v>
      </c>
      <c r="K59" s="59">
        <f>INDEX('Payment Total'!$A$7:$H$331,MATCH('Payment by Source'!$A59,'Payment Total'!$A$7:$A$331,0),5)-I59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8493181</v>
      </c>
      <c r="V59" s="136">
        <f t="shared" si="1"/>
        <v>849318</v>
      </c>
      <c r="W59" s="136">
        <f t="shared" si="2"/>
        <v>8493180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244554</v>
      </c>
      <c r="I60" s="21">
        <f>INDEX(Data[],MATCH($A60,Data[Dist],0),MATCH(I$5,Data[#Headers],0))</f>
        <v>327593</v>
      </c>
      <c r="K60" s="59">
        <f>INDEX('Payment Total'!$A$7:$H$331,MATCH('Payment by Source'!$A60,'Payment Total'!$A$7:$A$331,0),5)-I60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2451870</v>
      </c>
      <c r="V60" s="136">
        <f t="shared" si="1"/>
        <v>245187</v>
      </c>
      <c r="W60" s="136">
        <f t="shared" si="2"/>
        <v>2451870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471975</v>
      </c>
      <c r="I61" s="21">
        <f>INDEX(Data[],MATCH($A61,Data[Dist],0),MATCH(I$5,Data[#Headers],0))</f>
        <v>581388</v>
      </c>
      <c r="K61" s="59">
        <f>INDEX('Payment Total'!$A$7:$H$331,MATCH('Payment by Source'!$A61,'Payment Total'!$A$7:$A$331,0),5)-I61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4729233</v>
      </c>
      <c r="V61" s="136">
        <f t="shared" si="1"/>
        <v>472923</v>
      </c>
      <c r="W61" s="136">
        <f t="shared" si="2"/>
        <v>4729230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402365</v>
      </c>
      <c r="I62" s="21">
        <f>INDEX(Data[],MATCH($A62,Data[Dist],0),MATCH(I$5,Data[#Headers],0))</f>
        <v>553748</v>
      </c>
      <c r="K62" s="59">
        <f>INDEX('Payment Total'!$A$7:$H$331,MATCH('Payment by Source'!$A62,'Payment Total'!$A$7:$A$331,0),5)-I62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4035048</v>
      </c>
      <c r="V62" s="136">
        <f t="shared" si="1"/>
        <v>403505</v>
      </c>
      <c r="W62" s="136">
        <f t="shared" si="2"/>
        <v>4035050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871591</v>
      </c>
      <c r="I63" s="21">
        <f>INDEX(Data[],MATCH($A63,Data[Dist],0),MATCH(I$5,Data[#Headers],0))</f>
        <v>1063608</v>
      </c>
      <c r="K63" s="59">
        <f>INDEX('Payment Total'!$A$7:$H$331,MATCH('Payment by Source'!$A63,'Payment Total'!$A$7:$A$331,0),5)-I63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8735596</v>
      </c>
      <c r="V63" s="136">
        <f t="shared" si="1"/>
        <v>873560</v>
      </c>
      <c r="W63" s="136">
        <f t="shared" si="2"/>
        <v>8735600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929632</v>
      </c>
      <c r="I64" s="21">
        <f>INDEX(Data[],MATCH($A64,Data[Dist],0),MATCH(I$5,Data[#Headers],0))</f>
        <v>1154911</v>
      </c>
      <c r="K64" s="59">
        <f>INDEX('Payment Total'!$A$7:$H$331,MATCH('Payment by Source'!$A64,'Payment Total'!$A$7:$A$331,0),5)-I64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9318376</v>
      </c>
      <c r="V64" s="136">
        <f t="shared" si="1"/>
        <v>931838</v>
      </c>
      <c r="W64" s="136">
        <f t="shared" si="2"/>
        <v>9318380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124515</v>
      </c>
      <c r="I65" s="21">
        <f>INDEX(Data[],MATCH($A65,Data[Dist],0),MATCH(I$5,Data[#Headers],0))</f>
        <v>176696</v>
      </c>
      <c r="K65" s="59">
        <f>INDEX('Payment Total'!$A$7:$H$331,MATCH('Payment by Source'!$A65,'Payment Total'!$A$7:$A$331,0),5)-I65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1249339</v>
      </c>
      <c r="V65" s="136">
        <f t="shared" si="1"/>
        <v>124934</v>
      </c>
      <c r="W65" s="136">
        <f t="shared" si="2"/>
        <v>1249340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662683</v>
      </c>
      <c r="I66" s="21">
        <f>INDEX(Data[],MATCH($A66,Data[Dist],0),MATCH(I$5,Data[#Headers],0))</f>
        <v>815238</v>
      </c>
      <c r="K66" s="59">
        <f>INDEX('Payment Total'!$A$7:$H$331,MATCH('Payment by Source'!$A66,'Payment Total'!$A$7:$A$331,0),5)-I66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6642440</v>
      </c>
      <c r="V66" s="136">
        <f t="shared" si="1"/>
        <v>664244</v>
      </c>
      <c r="W66" s="136">
        <f t="shared" si="2"/>
        <v>6642440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574545</v>
      </c>
      <c r="I67" s="21">
        <f>INDEX(Data[],MATCH($A67,Data[Dist],0),MATCH(I$5,Data[#Headers],0))</f>
        <v>722957</v>
      </c>
      <c r="K67" s="59">
        <f>INDEX('Payment Total'!$A$7:$H$331,MATCH('Payment by Source'!$A67,'Payment Total'!$A$7:$A$331,0),5)-I67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5759845</v>
      </c>
      <c r="V67" s="136">
        <f t="shared" si="1"/>
        <v>575985</v>
      </c>
      <c r="W67" s="136">
        <f t="shared" si="2"/>
        <v>5759850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463014</v>
      </c>
      <c r="I68" s="21">
        <f>INDEX(Data[],MATCH($A68,Data[Dist],0),MATCH(I$5,Data[#Headers],0))</f>
        <v>614172</v>
      </c>
      <c r="K68" s="59">
        <f>INDEX('Payment Total'!$A$7:$H$331,MATCH('Payment by Source'!$A68,'Payment Total'!$A$7:$A$331,0),5)-I68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4644804</v>
      </c>
      <c r="V68" s="136">
        <f t="shared" si="1"/>
        <v>464480</v>
      </c>
      <c r="W68" s="136">
        <f t="shared" si="2"/>
        <v>4644800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1002693</v>
      </c>
      <c r="I69" s="21">
        <f>INDEX(Data[],MATCH($A69,Data[Dist],0),MATCH(I$5,Data[#Headers],0))</f>
        <v>1211421</v>
      </c>
      <c r="K69" s="59">
        <f>INDEX('Payment Total'!$A$7:$H$331,MATCH('Payment by Source'!$A69,'Payment Total'!$A$7:$A$331,0),5)-I69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10048386</v>
      </c>
      <c r="V69" s="136">
        <f t="shared" si="1"/>
        <v>1004839</v>
      </c>
      <c r="W69" s="136">
        <f t="shared" si="2"/>
        <v>10048390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177798</v>
      </c>
      <c r="I70" s="21">
        <f>INDEX(Data[],MATCH($A70,Data[Dist],0),MATCH(I$5,Data[#Headers],0))</f>
        <v>238427</v>
      </c>
      <c r="K70" s="59">
        <f>INDEX('Payment Total'!$A$7:$H$331,MATCH('Payment by Source'!$A70,'Payment Total'!$A$7:$A$331,0),5)-I70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1782186</v>
      </c>
      <c r="V70" s="136">
        <f t="shared" si="1"/>
        <v>178219</v>
      </c>
      <c r="W70" s="136">
        <f t="shared" si="2"/>
        <v>1782190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46247</v>
      </c>
      <c r="I71" s="21">
        <f>INDEX(Data[],MATCH($A71,Data[Dist],0),MATCH(I$5,Data[#Headers],0))</f>
        <v>96522</v>
      </c>
      <c r="K71" s="59">
        <f>INDEX('Payment Total'!$A$7:$H$331,MATCH('Payment by Source'!$A71,'Payment Total'!$A$7:$A$331,0),5)-I71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466452</v>
      </c>
      <c r="V71" s="136">
        <f t="shared" ref="V71:V134" si="4">ROUND(U71/10,0)</f>
        <v>46645</v>
      </c>
      <c r="W71" s="136">
        <f t="shared" ref="W71:W134" si="5">V71*10</f>
        <v>466450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1668163</v>
      </c>
      <c r="I72" s="21">
        <f>INDEX(Data[],MATCH($A72,Data[Dist],0),MATCH(I$5,Data[#Headers],0))</f>
        <v>2113071</v>
      </c>
      <c r="K72" s="59">
        <f>INDEX('Payment Total'!$A$7:$H$331,MATCH('Payment by Source'!$A72,'Payment Total'!$A$7:$A$331,0),5)-I72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16727227</v>
      </c>
      <c r="V72" s="136">
        <f t="shared" si="4"/>
        <v>1672723</v>
      </c>
      <c r="W72" s="136">
        <f t="shared" si="5"/>
        <v>16727230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313344</v>
      </c>
      <c r="I73" s="21">
        <f>INDEX(Data[],MATCH($A73,Data[Dist],0),MATCH(I$5,Data[#Headers],0))</f>
        <v>488571</v>
      </c>
      <c r="K73" s="59">
        <f>INDEX('Payment Total'!$A$7:$H$331,MATCH('Payment by Source'!$A73,'Payment Total'!$A$7:$A$331,0),5)-I73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3150857</v>
      </c>
      <c r="V73" s="136">
        <f t="shared" si="4"/>
        <v>315086</v>
      </c>
      <c r="W73" s="136">
        <f t="shared" si="5"/>
        <v>3150860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2677574</v>
      </c>
      <c r="I74" s="21">
        <f>INDEX(Data[],MATCH($A74,Data[Dist],0),MATCH(I$5,Data[#Headers],0))</f>
        <v>3206415</v>
      </c>
      <c r="K74" s="59">
        <f>INDEX('Payment Total'!$A$7:$H$331,MATCH('Payment by Source'!$A74,'Payment Total'!$A$7:$A$331,0),5)-I74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26829175</v>
      </c>
      <c r="V74" s="136">
        <f t="shared" si="4"/>
        <v>2682918</v>
      </c>
      <c r="W74" s="136">
        <f t="shared" si="5"/>
        <v>26829180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417056</v>
      </c>
      <c r="I75" s="21">
        <f>INDEX(Data[],MATCH($A75,Data[Dist],0),MATCH(I$5,Data[#Headers],0))</f>
        <v>536473</v>
      </c>
      <c r="K75" s="59">
        <f>INDEX('Payment Total'!$A$7:$H$331,MATCH('Payment by Source'!$A75,'Payment Total'!$A$7:$A$331,0),5)-I75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4181235</v>
      </c>
      <c r="V75" s="136">
        <f t="shared" si="4"/>
        <v>418124</v>
      </c>
      <c r="W75" s="136">
        <f t="shared" si="5"/>
        <v>4181240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2611733</v>
      </c>
      <c r="I76" s="21">
        <f>INDEX(Data[],MATCH($A76,Data[Dist],0),MATCH(I$5,Data[#Headers],0))</f>
        <v>3359471</v>
      </c>
      <c r="K76" s="59">
        <f>INDEX('Payment Total'!$A$7:$H$331,MATCH('Payment by Source'!$A76,'Payment Total'!$A$7:$A$331,0),5)-I76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26193540</v>
      </c>
      <c r="V76" s="136">
        <f t="shared" si="4"/>
        <v>2619354</v>
      </c>
      <c r="W76" s="136">
        <f t="shared" si="5"/>
        <v>26193540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257797</v>
      </c>
      <c r="I77" s="21">
        <f>INDEX(Data[],MATCH($A77,Data[Dist],0),MATCH(I$5,Data[#Headers],0))</f>
        <v>339002</v>
      </c>
      <c r="K77" s="59">
        <f>INDEX('Payment Total'!$A$7:$H$331,MATCH('Payment by Source'!$A77,'Payment Total'!$A$7:$A$331,0),5)-I77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2584604</v>
      </c>
      <c r="V77" s="136">
        <f t="shared" si="4"/>
        <v>258460</v>
      </c>
      <c r="W77" s="136">
        <f t="shared" si="5"/>
        <v>2584600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176872</v>
      </c>
      <c r="I78" s="21">
        <f>INDEX(Data[],MATCH($A78,Data[Dist],0),MATCH(I$5,Data[#Headers],0))</f>
        <v>258159</v>
      </c>
      <c r="K78" s="59">
        <f>INDEX('Payment Total'!$A$7:$H$331,MATCH('Payment by Source'!$A78,'Payment Total'!$A$7:$A$331,0),5)-I78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1775551</v>
      </c>
      <c r="V78" s="136">
        <f t="shared" si="4"/>
        <v>177555</v>
      </c>
      <c r="W78" s="136">
        <f t="shared" si="5"/>
        <v>1775550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495808</v>
      </c>
      <c r="I79" s="21">
        <f>INDEX(Data[],MATCH($A79,Data[Dist],0),MATCH(I$5,Data[#Headers],0))</f>
        <v>634616</v>
      </c>
      <c r="K79" s="59">
        <f>INDEX('Payment Total'!$A$7:$H$331,MATCH('Payment by Source'!$A79,'Payment Total'!$A$7:$A$331,0),5)-I79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4969452</v>
      </c>
      <c r="V79" s="136">
        <f t="shared" si="4"/>
        <v>496945</v>
      </c>
      <c r="W79" s="136">
        <f t="shared" si="5"/>
        <v>4969450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236776</v>
      </c>
      <c r="I80" s="21">
        <f>INDEX(Data[],MATCH($A80,Data[Dist],0),MATCH(I$5,Data[#Headers],0))</f>
        <v>312620</v>
      </c>
      <c r="K80" s="59">
        <f>INDEX('Payment Total'!$A$7:$H$331,MATCH('Payment by Source'!$A80,'Payment Total'!$A$7:$A$331,0),5)-I80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2374299</v>
      </c>
      <c r="V80" s="136">
        <f t="shared" si="4"/>
        <v>237430</v>
      </c>
      <c r="W80" s="136">
        <f t="shared" si="5"/>
        <v>2374300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124714</v>
      </c>
      <c r="I81" s="21">
        <f>INDEX(Data[],MATCH($A81,Data[Dist],0),MATCH(I$5,Data[#Headers],0))</f>
        <v>194429</v>
      </c>
      <c r="K81" s="59">
        <f>INDEX('Payment Total'!$A$7:$H$331,MATCH('Payment by Source'!$A81,'Payment Total'!$A$7:$A$331,0),5)-I81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1252798</v>
      </c>
      <c r="V81" s="136">
        <f t="shared" si="4"/>
        <v>125280</v>
      </c>
      <c r="W81" s="136">
        <f t="shared" si="5"/>
        <v>1252800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6564176</v>
      </c>
      <c r="I82" s="21">
        <f>INDEX(Data[],MATCH($A82,Data[Dist],0),MATCH(I$5,Data[#Headers],0))</f>
        <v>7812883</v>
      </c>
      <c r="K82" s="59">
        <f>INDEX('Payment Total'!$A$7:$H$331,MATCH('Payment by Source'!$A82,'Payment Total'!$A$7:$A$331,0),5)-I82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65771395</v>
      </c>
      <c r="V82" s="136">
        <f t="shared" si="4"/>
        <v>6577140</v>
      </c>
      <c r="W82" s="136">
        <f t="shared" si="5"/>
        <v>65771400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840092</v>
      </c>
      <c r="I83" s="21">
        <f>INDEX(Data[],MATCH($A83,Data[Dist],0),MATCH(I$5,Data[#Headers],0))</f>
        <v>1060209</v>
      </c>
      <c r="K83" s="59">
        <f>INDEX('Payment Total'!$A$7:$H$331,MATCH('Payment by Source'!$A83,'Payment Total'!$A$7:$A$331,0),5)-I83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8421503</v>
      </c>
      <c r="V83" s="136">
        <f t="shared" si="4"/>
        <v>842150</v>
      </c>
      <c r="W83" s="136">
        <f t="shared" si="5"/>
        <v>8421500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1978837</v>
      </c>
      <c r="I84" s="21">
        <f>INDEX(Data[],MATCH($A84,Data[Dist],0),MATCH(I$5,Data[#Headers],0))</f>
        <v>2475730</v>
      </c>
      <c r="K84" s="59">
        <f>INDEX('Payment Total'!$A$7:$H$331,MATCH('Payment by Source'!$A84,'Payment Total'!$A$7:$A$331,0),5)-I84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19840947</v>
      </c>
      <c r="V84" s="136">
        <f t="shared" si="4"/>
        <v>1984095</v>
      </c>
      <c r="W84" s="136">
        <f t="shared" si="5"/>
        <v>19840950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257656</v>
      </c>
      <c r="I85" s="21">
        <f>INDEX(Data[],MATCH($A85,Data[Dist],0),MATCH(I$5,Data[#Headers],0))</f>
        <v>341030</v>
      </c>
      <c r="K85" s="59">
        <f>INDEX('Payment Total'!$A$7:$H$331,MATCH('Payment by Source'!$A85,'Payment Total'!$A$7:$A$331,0),5)-I85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2583209</v>
      </c>
      <c r="V85" s="136">
        <f t="shared" si="4"/>
        <v>258321</v>
      </c>
      <c r="W85" s="136">
        <f t="shared" si="5"/>
        <v>2583210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8838772</v>
      </c>
      <c r="I86" s="21">
        <f>INDEX(Data[],MATCH($A86,Data[Dist],0),MATCH(I$5,Data[#Headers],0))</f>
        <v>10935401</v>
      </c>
      <c r="K86" s="59">
        <f>INDEX('Payment Total'!$A$7:$H$331,MATCH('Payment by Source'!$A86,'Payment Total'!$A$7:$A$331,0),5)-I86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88594758</v>
      </c>
      <c r="V86" s="136">
        <f t="shared" si="4"/>
        <v>8859476</v>
      </c>
      <c r="W86" s="136">
        <f t="shared" si="5"/>
        <v>88594760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662865</v>
      </c>
      <c r="I87" s="21">
        <f>INDEX(Data[],MATCH($A87,Data[Dist],0),MATCH(I$5,Data[#Headers],0))</f>
        <v>826519</v>
      </c>
      <c r="K87" s="59">
        <f>INDEX('Payment Total'!$A$7:$H$331,MATCH('Payment by Source'!$A87,'Payment Total'!$A$7:$A$331,0),5)-I87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6645442</v>
      </c>
      <c r="V87" s="136">
        <f t="shared" si="4"/>
        <v>664544</v>
      </c>
      <c r="W87" s="136">
        <f t="shared" si="5"/>
        <v>6645440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719596</v>
      </c>
      <c r="I88" s="21">
        <f>INDEX(Data[],MATCH($A88,Data[Dist],0),MATCH(I$5,Data[#Headers],0))</f>
        <v>969449</v>
      </c>
      <c r="K88" s="59">
        <f>INDEX('Payment Total'!$A$7:$H$331,MATCH('Payment by Source'!$A88,'Payment Total'!$A$7:$A$331,0),5)-I88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7218615</v>
      </c>
      <c r="V88" s="136">
        <f t="shared" si="4"/>
        <v>721862</v>
      </c>
      <c r="W88" s="136">
        <f t="shared" si="5"/>
        <v>7218620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103441</v>
      </c>
      <c r="I89" s="21">
        <f>INDEX(Data[],MATCH($A89,Data[Dist],0),MATCH(I$5,Data[#Headers],0))</f>
        <v>142809</v>
      </c>
      <c r="K89" s="59">
        <f>INDEX('Payment Total'!$A$7:$H$331,MATCH('Payment by Source'!$A89,'Payment Total'!$A$7:$A$331,0),5)-I89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1037150</v>
      </c>
      <c r="V89" s="136">
        <f t="shared" si="4"/>
        <v>103715</v>
      </c>
      <c r="W89" s="136">
        <f t="shared" si="5"/>
        <v>1037150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1399609</v>
      </c>
      <c r="I90" s="21">
        <f>INDEX(Data[],MATCH($A90,Data[Dist],0),MATCH(I$5,Data[#Headers],0))</f>
        <v>1710026</v>
      </c>
      <c r="K90" s="59">
        <f>INDEX('Payment Total'!$A$7:$H$331,MATCH('Payment by Source'!$A90,'Payment Total'!$A$7:$A$331,0),5)-I90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14151364</v>
      </c>
      <c r="V90" s="136">
        <f t="shared" si="4"/>
        <v>1415136</v>
      </c>
      <c r="W90" s="136">
        <f t="shared" si="5"/>
        <v>14151360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548967</v>
      </c>
      <c r="I91" s="21">
        <f>INDEX(Data[],MATCH($A91,Data[Dist],0),MATCH(I$5,Data[#Headers],0))</f>
        <v>687711</v>
      </c>
      <c r="K91" s="59">
        <f>INDEX('Payment Total'!$A$7:$H$331,MATCH('Payment by Source'!$A91,'Payment Total'!$A$7:$A$331,0),5)-I91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5502654</v>
      </c>
      <c r="V91" s="136">
        <f t="shared" si="4"/>
        <v>550265</v>
      </c>
      <c r="W91" s="136">
        <f t="shared" si="5"/>
        <v>5502650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22611231</v>
      </c>
      <c r="I92" s="21">
        <f>INDEX(Data[],MATCH($A92,Data[Dist],0),MATCH(I$5,Data[#Headers],0))</f>
        <v>27212694</v>
      </c>
      <c r="K92" s="59">
        <f>INDEX('Payment Total'!$A$7:$H$331,MATCH('Payment by Source'!$A92,'Payment Total'!$A$7:$A$331,0),5)-I92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226574852</v>
      </c>
      <c r="V92" s="136">
        <f t="shared" si="4"/>
        <v>22657485</v>
      </c>
      <c r="W92" s="136">
        <f t="shared" si="5"/>
        <v>226574850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51695</v>
      </c>
      <c r="I93" s="21">
        <f>INDEX(Data[],MATCH($A93,Data[Dist],0),MATCH(I$5,Data[#Headers],0))</f>
        <v>85785</v>
      </c>
      <c r="K93" s="59">
        <f>INDEX('Payment Total'!$A$7:$H$331,MATCH('Payment by Source'!$A93,'Payment Total'!$A$7:$A$331,0),5)-I93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518259</v>
      </c>
      <c r="V93" s="136">
        <f t="shared" si="4"/>
        <v>51826</v>
      </c>
      <c r="W93" s="136">
        <f t="shared" si="5"/>
        <v>518260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530517</v>
      </c>
      <c r="I94" s="21">
        <f>INDEX(Data[],MATCH($A94,Data[Dist],0),MATCH(I$5,Data[#Headers],0))</f>
        <v>672241</v>
      </c>
      <c r="K94" s="59">
        <f>INDEX('Payment Total'!$A$7:$H$331,MATCH('Payment by Source'!$A94,'Payment Total'!$A$7:$A$331,0),5)-I94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5318276</v>
      </c>
      <c r="V94" s="136">
        <f t="shared" si="4"/>
        <v>531828</v>
      </c>
      <c r="W94" s="136">
        <f t="shared" si="5"/>
        <v>5318280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6190359</v>
      </c>
      <c r="I95" s="21">
        <f>INDEX(Data[],MATCH($A95,Data[Dist],0),MATCH(I$5,Data[#Headers],0))</f>
        <v>7898003</v>
      </c>
      <c r="K95" s="59">
        <f>INDEX('Payment Total'!$A$7:$H$331,MATCH('Payment by Source'!$A95,'Payment Total'!$A$7:$A$331,0),5)-I95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62053705</v>
      </c>
      <c r="V95" s="136">
        <f t="shared" si="4"/>
        <v>6205371</v>
      </c>
      <c r="W95" s="136">
        <f t="shared" si="5"/>
        <v>62053710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201396</v>
      </c>
      <c r="I96" s="21">
        <f>INDEX(Data[],MATCH($A96,Data[Dist],0),MATCH(I$5,Data[#Headers],0))</f>
        <v>272964</v>
      </c>
      <c r="K96" s="59">
        <f>INDEX('Payment Total'!$A$7:$H$331,MATCH('Payment by Source'!$A96,'Payment Total'!$A$7:$A$331,0),5)-I96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2019360</v>
      </c>
      <c r="V96" s="136">
        <f t="shared" si="4"/>
        <v>201936</v>
      </c>
      <c r="W96" s="136">
        <f t="shared" si="5"/>
        <v>2019360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155069</v>
      </c>
      <c r="I97" s="21">
        <f>INDEX(Data[],MATCH($A97,Data[Dist],0),MATCH(I$5,Data[#Headers],0))</f>
        <v>227806</v>
      </c>
      <c r="K97" s="59">
        <f>INDEX('Payment Total'!$A$7:$H$331,MATCH('Payment by Source'!$A97,'Payment Total'!$A$7:$A$331,0),5)-I97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1556493</v>
      </c>
      <c r="V97" s="136">
        <f t="shared" si="4"/>
        <v>155649</v>
      </c>
      <c r="W97" s="136">
        <f t="shared" si="5"/>
        <v>1556490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244124</v>
      </c>
      <c r="I98" s="21">
        <f>INDEX(Data[],MATCH($A98,Data[Dist],0),MATCH(I$5,Data[#Headers],0))</f>
        <v>328058</v>
      </c>
      <c r="K98" s="59">
        <f>INDEX('Payment Total'!$A$7:$H$331,MATCH('Payment by Source'!$A98,'Payment Total'!$A$7:$A$331,0),5)-I98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2448600</v>
      </c>
      <c r="V98" s="136">
        <f t="shared" si="4"/>
        <v>244860</v>
      </c>
      <c r="W98" s="136">
        <f t="shared" si="5"/>
        <v>2448600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519320</v>
      </c>
      <c r="I99" s="21">
        <f>INDEX(Data[],MATCH($A99,Data[Dist],0),MATCH(I$5,Data[#Headers],0))</f>
        <v>668115</v>
      </c>
      <c r="K99" s="59">
        <f>INDEX('Payment Total'!$A$7:$H$331,MATCH('Payment by Source'!$A99,'Payment Total'!$A$7:$A$331,0),5)-I99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5207409</v>
      </c>
      <c r="V99" s="136">
        <f t="shared" si="4"/>
        <v>520741</v>
      </c>
      <c r="W99" s="136">
        <f t="shared" si="5"/>
        <v>5207410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626764</v>
      </c>
      <c r="I100" s="21">
        <f>INDEX(Data[],MATCH($A100,Data[Dist],0),MATCH(I$5,Data[#Headers],0))</f>
        <v>798118</v>
      </c>
      <c r="K100" s="59">
        <f>INDEX('Payment Total'!$A$7:$H$331,MATCH('Payment by Source'!$A100,'Payment Total'!$A$7:$A$331,0),5)-I100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6282363</v>
      </c>
      <c r="V100" s="136">
        <f t="shared" si="4"/>
        <v>628236</v>
      </c>
      <c r="W100" s="136">
        <f t="shared" si="5"/>
        <v>6282360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321414</v>
      </c>
      <c r="I101" s="21">
        <f>INDEX(Data[],MATCH($A101,Data[Dist],0),MATCH(I$5,Data[#Headers],0))</f>
        <v>440607</v>
      </c>
      <c r="K101" s="59">
        <f>INDEX('Payment Total'!$A$7:$H$331,MATCH('Payment by Source'!$A101,'Payment Total'!$A$7:$A$331,0),5)-I101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3222802</v>
      </c>
      <c r="V101" s="136">
        <f t="shared" si="4"/>
        <v>322280</v>
      </c>
      <c r="W101" s="136">
        <f t="shared" si="5"/>
        <v>3222800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314746</v>
      </c>
      <c r="I102" s="21">
        <f>INDEX(Data[],MATCH($A102,Data[Dist],0),MATCH(I$5,Data[#Headers],0))</f>
        <v>405556</v>
      </c>
      <c r="K102" s="59">
        <f>INDEX('Payment Total'!$A$7:$H$331,MATCH('Payment by Source'!$A102,'Payment Total'!$A$7:$A$331,0),5)-I102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3155490</v>
      </c>
      <c r="V102" s="136">
        <f t="shared" si="4"/>
        <v>315549</v>
      </c>
      <c r="W102" s="136">
        <f t="shared" si="5"/>
        <v>3155490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292416</v>
      </c>
      <c r="I103" s="21">
        <f>INDEX(Data[],MATCH($A103,Data[Dist],0),MATCH(I$5,Data[#Headers],0))</f>
        <v>402376</v>
      </c>
      <c r="K103" s="59">
        <f>INDEX('Payment Total'!$A$7:$H$331,MATCH('Payment by Source'!$A103,'Payment Total'!$A$7:$A$331,0),5)-I103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3042133</v>
      </c>
      <c r="V103" s="136">
        <f t="shared" si="4"/>
        <v>304213</v>
      </c>
      <c r="W103" s="136">
        <f t="shared" si="5"/>
        <v>3042130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257679</v>
      </c>
      <c r="I104" s="21">
        <f>INDEX(Data[],MATCH($A104,Data[Dist],0),MATCH(I$5,Data[#Headers],0))</f>
        <v>350299</v>
      </c>
      <c r="K104" s="59">
        <f>INDEX('Payment Total'!$A$7:$H$331,MATCH('Payment by Source'!$A104,'Payment Total'!$A$7:$A$331,0),5)-I104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2583345</v>
      </c>
      <c r="V104" s="136">
        <f t="shared" si="4"/>
        <v>258335</v>
      </c>
      <c r="W104" s="136">
        <f t="shared" si="5"/>
        <v>2583350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111952</v>
      </c>
      <c r="I105" s="21">
        <f>INDEX(Data[],MATCH($A105,Data[Dist],0),MATCH(I$5,Data[#Headers],0))</f>
        <v>186006</v>
      </c>
      <c r="K105" s="59">
        <f>INDEX('Payment Total'!$A$7:$H$331,MATCH('Payment by Source'!$A105,'Payment Total'!$A$7:$A$331,0),5)-I105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1124059</v>
      </c>
      <c r="V105" s="136">
        <f t="shared" si="4"/>
        <v>112406</v>
      </c>
      <c r="W105" s="136">
        <f t="shared" si="5"/>
        <v>1124060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183171</v>
      </c>
      <c r="I106" s="21">
        <f>INDEX(Data[],MATCH($A106,Data[Dist],0),MATCH(I$5,Data[#Headers],0))</f>
        <v>248505</v>
      </c>
      <c r="K106" s="59">
        <f>INDEX('Payment Total'!$A$7:$H$331,MATCH('Payment by Source'!$A106,'Payment Total'!$A$7:$A$331,0),5)-I106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1837276</v>
      </c>
      <c r="V106" s="136">
        <f t="shared" si="4"/>
        <v>183728</v>
      </c>
      <c r="W106" s="136">
        <f t="shared" si="5"/>
        <v>1837280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202001</v>
      </c>
      <c r="I107" s="21">
        <f>INDEX(Data[],MATCH($A107,Data[Dist],0),MATCH(I$5,Data[#Headers],0))</f>
        <v>290477</v>
      </c>
      <c r="K107" s="59">
        <f>INDEX('Payment Total'!$A$7:$H$331,MATCH('Payment by Source'!$A107,'Payment Total'!$A$7:$A$331,0),5)-I107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2025886</v>
      </c>
      <c r="V107" s="136">
        <f t="shared" si="4"/>
        <v>202589</v>
      </c>
      <c r="W107" s="136">
        <f t="shared" si="5"/>
        <v>2025890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332589</v>
      </c>
      <c r="I108" s="21">
        <f>INDEX(Data[],MATCH($A108,Data[Dist],0),MATCH(I$5,Data[#Headers],0))</f>
        <v>424216</v>
      </c>
      <c r="K108" s="59">
        <f>INDEX('Payment Total'!$A$7:$H$331,MATCH('Payment by Source'!$A108,'Payment Total'!$A$7:$A$331,0),5)-I108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3334006</v>
      </c>
      <c r="V108" s="136">
        <f t="shared" si="4"/>
        <v>333401</v>
      </c>
      <c r="W108" s="136">
        <f t="shared" si="5"/>
        <v>3334010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290714</v>
      </c>
      <c r="I109" s="21">
        <f>INDEX(Data[],MATCH($A109,Data[Dist],0),MATCH(I$5,Data[#Headers],0))</f>
        <v>404983</v>
      </c>
      <c r="K109" s="59">
        <f>INDEX('Payment Total'!$A$7:$H$331,MATCH('Payment by Source'!$A109,'Payment Total'!$A$7:$A$331,0),5)-I109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2916789</v>
      </c>
      <c r="V109" s="136">
        <f t="shared" si="4"/>
        <v>291679</v>
      </c>
      <c r="W109" s="136">
        <f t="shared" si="5"/>
        <v>2916790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231027</v>
      </c>
      <c r="I110" s="21">
        <f>INDEX(Data[],MATCH($A110,Data[Dist],0),MATCH(I$5,Data[#Headers],0))</f>
        <v>312168</v>
      </c>
      <c r="K110" s="59">
        <f>INDEX('Payment Total'!$A$7:$H$331,MATCH('Payment by Source'!$A110,'Payment Total'!$A$7:$A$331,0),5)-I110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2317031</v>
      </c>
      <c r="V110" s="136">
        <f t="shared" si="4"/>
        <v>231703</v>
      </c>
      <c r="W110" s="136">
        <f t="shared" si="5"/>
        <v>2317030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91692</v>
      </c>
      <c r="I111" s="21">
        <f>INDEX(Data[],MATCH($A111,Data[Dist],0),MATCH(I$5,Data[#Headers],0))</f>
        <v>135798</v>
      </c>
      <c r="K111" s="59">
        <f>INDEX('Payment Total'!$A$7:$H$331,MATCH('Payment by Source'!$A111,'Payment Total'!$A$7:$A$331,0),5)-I111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919560</v>
      </c>
      <c r="V111" s="136">
        <f t="shared" si="4"/>
        <v>91956</v>
      </c>
      <c r="W111" s="136">
        <f t="shared" si="5"/>
        <v>919560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726918</v>
      </c>
      <c r="I112" s="21">
        <f>INDEX(Data[],MATCH($A112,Data[Dist],0),MATCH(I$5,Data[#Headers],0))</f>
        <v>921431</v>
      </c>
      <c r="K112" s="59">
        <f>INDEX('Payment Total'!$A$7:$H$331,MATCH('Payment by Source'!$A112,'Payment Total'!$A$7:$A$331,0),5)-I112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7286726</v>
      </c>
      <c r="V112" s="136">
        <f t="shared" si="4"/>
        <v>728673</v>
      </c>
      <c r="W112" s="136">
        <f t="shared" si="5"/>
        <v>7286730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197601</v>
      </c>
      <c r="I113" s="21">
        <f>INDEX(Data[],MATCH($A113,Data[Dist],0),MATCH(I$5,Data[#Headers],0))</f>
        <v>278436</v>
      </c>
      <c r="K113" s="59">
        <f>INDEX('Payment Total'!$A$7:$H$331,MATCH('Payment by Source'!$A113,'Payment Total'!$A$7:$A$331,0),5)-I113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1982271</v>
      </c>
      <c r="V113" s="136">
        <f t="shared" si="4"/>
        <v>198227</v>
      </c>
      <c r="W113" s="136">
        <f t="shared" si="5"/>
        <v>1982270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744221</v>
      </c>
      <c r="I114" s="21">
        <f>INDEX(Data[],MATCH($A114,Data[Dist],0),MATCH(I$5,Data[#Headers],0))</f>
        <v>1011980</v>
      </c>
      <c r="K114" s="59">
        <f>INDEX('Payment Total'!$A$7:$H$331,MATCH('Payment by Source'!$A114,'Payment Total'!$A$7:$A$331,0),5)-I114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7465116</v>
      </c>
      <c r="V114" s="136">
        <f t="shared" si="4"/>
        <v>746512</v>
      </c>
      <c r="W114" s="136">
        <f t="shared" si="5"/>
        <v>7465120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603650</v>
      </c>
      <c r="I115" s="21">
        <f>INDEX(Data[],MATCH($A115,Data[Dist],0),MATCH(I$5,Data[#Headers],0))</f>
        <v>780354</v>
      </c>
      <c r="K115" s="59">
        <f>INDEX('Payment Total'!$A$7:$H$331,MATCH('Payment by Source'!$A115,'Payment Total'!$A$7:$A$331,0),5)-I115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6052353</v>
      </c>
      <c r="V115" s="136">
        <f t="shared" si="4"/>
        <v>605235</v>
      </c>
      <c r="W115" s="136">
        <f t="shared" si="5"/>
        <v>6052350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2334068</v>
      </c>
      <c r="I116" s="21">
        <f>INDEX(Data[],MATCH($A116,Data[Dist],0),MATCH(I$5,Data[#Headers],0))</f>
        <v>2926638</v>
      </c>
      <c r="K116" s="59">
        <f>INDEX('Payment Total'!$A$7:$H$331,MATCH('Payment by Source'!$A116,'Payment Total'!$A$7:$A$331,0),5)-I116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23393565</v>
      </c>
      <c r="V116" s="136">
        <f t="shared" si="4"/>
        <v>2339357</v>
      </c>
      <c r="W116" s="136">
        <f t="shared" si="5"/>
        <v>23393570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1266223</v>
      </c>
      <c r="I117" s="21">
        <f>INDEX(Data[],MATCH($A117,Data[Dist],0),MATCH(I$5,Data[#Headers],0))</f>
        <v>1564219</v>
      </c>
      <c r="K117" s="59">
        <f>INDEX('Payment Total'!$A$7:$H$331,MATCH('Payment by Source'!$A117,'Payment Total'!$A$7:$A$331,0),5)-I117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12693230</v>
      </c>
      <c r="V117" s="136">
        <f t="shared" si="4"/>
        <v>1269323</v>
      </c>
      <c r="W117" s="136">
        <f t="shared" si="5"/>
        <v>12693230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249250</v>
      </c>
      <c r="I118" s="21">
        <f>INDEX(Data[],MATCH($A118,Data[Dist],0),MATCH(I$5,Data[#Headers],0))</f>
        <v>330211</v>
      </c>
      <c r="K118" s="59">
        <f>INDEX('Payment Total'!$A$7:$H$331,MATCH('Payment by Source'!$A118,'Payment Total'!$A$7:$A$331,0),5)-I118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2499185</v>
      </c>
      <c r="V118" s="136">
        <f t="shared" si="4"/>
        <v>249919</v>
      </c>
      <c r="W118" s="136">
        <f t="shared" si="5"/>
        <v>2499190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198368</v>
      </c>
      <c r="I119" s="21">
        <f>INDEX(Data[],MATCH($A119,Data[Dist],0),MATCH(I$5,Data[#Headers],0))</f>
        <v>286027</v>
      </c>
      <c r="K119" s="59">
        <f>INDEX('Payment Total'!$A$7:$H$331,MATCH('Payment by Source'!$A119,'Payment Total'!$A$7:$A$331,0),5)-I119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1990558</v>
      </c>
      <c r="V119" s="136">
        <f t="shared" si="4"/>
        <v>199056</v>
      </c>
      <c r="W119" s="136">
        <f t="shared" si="5"/>
        <v>1990560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296127</v>
      </c>
      <c r="I120" s="21">
        <f>INDEX(Data[],MATCH($A120,Data[Dist],0),MATCH(I$5,Data[#Headers],0))</f>
        <v>452605</v>
      </c>
      <c r="K120" s="59">
        <f>INDEX('Payment Total'!$A$7:$H$331,MATCH('Payment by Source'!$A120,'Payment Total'!$A$7:$A$331,0),5)-I120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2973958</v>
      </c>
      <c r="V120" s="136">
        <f t="shared" si="4"/>
        <v>297396</v>
      </c>
      <c r="W120" s="136">
        <f t="shared" si="5"/>
        <v>2973960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210484</v>
      </c>
      <c r="I121" s="21">
        <f>INDEX(Data[],MATCH($A121,Data[Dist],0),MATCH(I$5,Data[#Headers],0))</f>
        <v>293206</v>
      </c>
      <c r="K121" s="59">
        <f>INDEX('Payment Total'!$A$7:$H$331,MATCH('Payment by Source'!$A121,'Payment Total'!$A$7:$A$331,0),5)-I121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2111663</v>
      </c>
      <c r="V121" s="136">
        <f t="shared" si="4"/>
        <v>211166</v>
      </c>
      <c r="W121" s="136">
        <f t="shared" si="5"/>
        <v>2111660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824284</v>
      </c>
      <c r="I122" s="21">
        <f>INDEX(Data[],MATCH($A122,Data[Dist],0),MATCH(I$5,Data[#Headers],0))</f>
        <v>1049273</v>
      </c>
      <c r="K122" s="59">
        <f>INDEX('Payment Total'!$A$7:$H$331,MATCH('Payment by Source'!$A122,'Payment Total'!$A$7:$A$331,0),5)-I122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8266987</v>
      </c>
      <c r="V122" s="136">
        <f t="shared" si="4"/>
        <v>826699</v>
      </c>
      <c r="W122" s="136">
        <f t="shared" si="5"/>
        <v>8266990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72255</v>
      </c>
      <c r="I123" s="21">
        <f>INDEX(Data[],MATCH($A123,Data[Dist],0),MATCH(I$5,Data[#Headers],0))</f>
        <v>107272</v>
      </c>
      <c r="K123" s="59">
        <f>INDEX('Payment Total'!$A$7:$H$331,MATCH('Payment by Source'!$A123,'Payment Total'!$A$7:$A$331,0),5)-I123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747535</v>
      </c>
      <c r="V123" s="136">
        <f t="shared" si="4"/>
        <v>74754</v>
      </c>
      <c r="W123" s="136">
        <f t="shared" si="5"/>
        <v>747540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314445</v>
      </c>
      <c r="I124" s="21">
        <f>INDEX(Data[],MATCH($A124,Data[Dist],0),MATCH(I$5,Data[#Headers],0))</f>
        <v>421208</v>
      </c>
      <c r="K124" s="59">
        <f>INDEX('Payment Total'!$A$7:$H$331,MATCH('Payment by Source'!$A124,'Payment Total'!$A$7:$A$331,0),5)-I124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3153673</v>
      </c>
      <c r="V124" s="136">
        <f t="shared" si="4"/>
        <v>315367</v>
      </c>
      <c r="W124" s="136">
        <f t="shared" si="5"/>
        <v>3153670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1092774</v>
      </c>
      <c r="I125" s="21">
        <f>INDEX(Data[],MATCH($A125,Data[Dist],0),MATCH(I$5,Data[#Headers],0))</f>
        <v>1357992</v>
      </c>
      <c r="K125" s="59">
        <f>INDEX('Payment Total'!$A$7:$H$331,MATCH('Payment by Source'!$A125,'Payment Total'!$A$7:$A$331,0),5)-I125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10956706</v>
      </c>
      <c r="V125" s="136">
        <f t="shared" si="4"/>
        <v>1095671</v>
      </c>
      <c r="W125" s="136">
        <f t="shared" si="5"/>
        <v>10956710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146665</v>
      </c>
      <c r="I126" s="21">
        <f>INDEX(Data[],MATCH($A126,Data[Dist],0),MATCH(I$5,Data[#Headers],0))</f>
        <v>213053</v>
      </c>
      <c r="K126" s="59">
        <f>INDEX('Payment Total'!$A$7:$H$331,MATCH('Payment by Source'!$A126,'Payment Total'!$A$7:$A$331,0),5)-I126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1471255</v>
      </c>
      <c r="V126" s="136">
        <f t="shared" si="4"/>
        <v>147126</v>
      </c>
      <c r="W126" s="136">
        <f t="shared" si="5"/>
        <v>1471260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141779</v>
      </c>
      <c r="I127" s="21">
        <f>INDEX(Data[],MATCH($A127,Data[Dist],0),MATCH(I$5,Data[#Headers],0))</f>
        <v>208081</v>
      </c>
      <c r="K127" s="59">
        <f>INDEX('Payment Total'!$A$7:$H$331,MATCH('Payment by Source'!$A127,'Payment Total'!$A$7:$A$331,0),5)-I127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1423441</v>
      </c>
      <c r="V127" s="136">
        <f t="shared" si="4"/>
        <v>142344</v>
      </c>
      <c r="W127" s="136">
        <f t="shared" si="5"/>
        <v>1423440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383538</v>
      </c>
      <c r="I128" s="21">
        <f>INDEX(Data[],MATCH($A128,Data[Dist],0),MATCH(I$5,Data[#Headers],0))</f>
        <v>502760</v>
      </c>
      <c r="K128" s="59">
        <f>INDEX('Payment Total'!$A$7:$H$331,MATCH('Payment by Source'!$A128,'Payment Total'!$A$7:$A$331,0),5)-I128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3845349</v>
      </c>
      <c r="V128" s="136">
        <f t="shared" si="4"/>
        <v>384535</v>
      </c>
      <c r="W128" s="136">
        <f t="shared" si="5"/>
        <v>3845350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91663</v>
      </c>
      <c r="I129" s="21">
        <f>INDEX(Data[],MATCH($A129,Data[Dist],0),MATCH(I$5,Data[#Headers],0))</f>
        <v>168754</v>
      </c>
      <c r="K129" s="59">
        <f>INDEX('Payment Total'!$A$7:$H$331,MATCH('Payment by Source'!$A129,'Payment Total'!$A$7:$A$331,0),5)-I129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944302</v>
      </c>
      <c r="V129" s="136">
        <f t="shared" si="4"/>
        <v>94430</v>
      </c>
      <c r="W129" s="136">
        <f t="shared" si="5"/>
        <v>944300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878317</v>
      </c>
      <c r="I130" s="21">
        <f>INDEX(Data[],MATCH($A130,Data[Dist],0),MATCH(I$5,Data[#Headers],0))</f>
        <v>1113616</v>
      </c>
      <c r="K130" s="59">
        <f>INDEX('Payment Total'!$A$7:$H$331,MATCH('Payment by Source'!$A130,'Payment Total'!$A$7:$A$331,0),5)-I130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8805638</v>
      </c>
      <c r="V130" s="136">
        <f t="shared" si="4"/>
        <v>880564</v>
      </c>
      <c r="W130" s="136">
        <f t="shared" si="5"/>
        <v>8805640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229160</v>
      </c>
      <c r="I131" s="21">
        <f>INDEX(Data[],MATCH($A131,Data[Dist],0),MATCH(I$5,Data[#Headers],0))</f>
        <v>316283</v>
      </c>
      <c r="K131" s="59">
        <f>INDEX('Payment Total'!$A$7:$H$331,MATCH('Payment by Source'!$A131,'Payment Total'!$A$7:$A$331,0),5)-I131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2298506</v>
      </c>
      <c r="V131" s="136">
        <f t="shared" si="4"/>
        <v>229851</v>
      </c>
      <c r="W131" s="136">
        <f t="shared" si="5"/>
        <v>2298510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384425</v>
      </c>
      <c r="I132" s="21">
        <f>INDEX(Data[],MATCH($A132,Data[Dist],0),MATCH(I$5,Data[#Headers],0))</f>
        <v>505779</v>
      </c>
      <c r="K132" s="59">
        <f>INDEX('Payment Total'!$A$7:$H$331,MATCH('Payment by Source'!$A132,'Payment Total'!$A$7:$A$331,0),5)-I132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3854316</v>
      </c>
      <c r="V132" s="136">
        <f t="shared" si="4"/>
        <v>385432</v>
      </c>
      <c r="W132" s="136">
        <f t="shared" si="5"/>
        <v>3854320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205426</v>
      </c>
      <c r="I133" s="21">
        <f>INDEX(Data[],MATCH($A133,Data[Dist],0),MATCH(I$5,Data[#Headers],0))</f>
        <v>285772</v>
      </c>
      <c r="K133" s="59">
        <f>INDEX('Payment Total'!$A$7:$H$331,MATCH('Payment by Source'!$A133,'Payment Total'!$A$7:$A$331,0),5)-I133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2060188</v>
      </c>
      <c r="V133" s="136">
        <f t="shared" si="4"/>
        <v>206019</v>
      </c>
      <c r="W133" s="136">
        <f t="shared" si="5"/>
        <v>2060190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290800</v>
      </c>
      <c r="I134" s="21">
        <f>INDEX(Data[],MATCH($A134,Data[Dist],0),MATCH(I$5,Data[#Headers],0))</f>
        <v>396086</v>
      </c>
      <c r="K134" s="59">
        <f>INDEX('Payment Total'!$A$7:$H$331,MATCH('Payment by Source'!$A134,'Payment Total'!$A$7:$A$331,0),5)-I134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2917449</v>
      </c>
      <c r="V134" s="136">
        <f t="shared" si="4"/>
        <v>291745</v>
      </c>
      <c r="W134" s="136">
        <f t="shared" si="5"/>
        <v>2917450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158823</v>
      </c>
      <c r="I135" s="21">
        <f>INDEX(Data[],MATCH($A135,Data[Dist],0),MATCH(I$5,Data[#Headers],0))</f>
        <v>221013</v>
      </c>
      <c r="K135" s="59">
        <f>INDEX('Payment Total'!$A$7:$H$331,MATCH('Payment by Source'!$A135,'Payment Total'!$A$7:$A$331,0),5)-I135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1592964</v>
      </c>
      <c r="V135" s="136">
        <f t="shared" ref="V135:V198" si="7">ROUND(U135/10,0)</f>
        <v>159296</v>
      </c>
      <c r="W135" s="136">
        <f t="shared" ref="W135:W198" si="8">V135*10</f>
        <v>1592960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67895</v>
      </c>
      <c r="I136" s="21">
        <f>INDEX(Data[],MATCH($A136,Data[Dist],0),MATCH(I$5,Data[#Headers],0))</f>
        <v>107739</v>
      </c>
      <c r="K136" s="59">
        <f>INDEX('Payment Total'!$A$7:$H$331,MATCH('Payment by Source'!$A136,'Payment Total'!$A$7:$A$331,0),5)-I136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682071</v>
      </c>
      <c r="V136" s="136">
        <f t="shared" si="7"/>
        <v>68207</v>
      </c>
      <c r="W136" s="136">
        <f t="shared" si="8"/>
        <v>682070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658476</v>
      </c>
      <c r="I137" s="21">
        <f>INDEX(Data[],MATCH($A137,Data[Dist],0),MATCH(I$5,Data[#Headers],0))</f>
        <v>826249</v>
      </c>
      <c r="K137" s="59">
        <f>INDEX('Payment Total'!$A$7:$H$331,MATCH('Payment by Source'!$A137,'Payment Total'!$A$7:$A$331,0),5)-I137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6601144</v>
      </c>
      <c r="V137" s="136">
        <f t="shared" si="7"/>
        <v>660114</v>
      </c>
      <c r="W137" s="136">
        <f t="shared" si="8"/>
        <v>6601140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747646</v>
      </c>
      <c r="I138" s="21">
        <f>INDEX(Data[],MATCH($A138,Data[Dist],0),MATCH(I$5,Data[#Headers],0))</f>
        <v>968810</v>
      </c>
      <c r="K138" s="59">
        <f>INDEX('Payment Total'!$A$7:$H$331,MATCH('Payment by Source'!$A138,'Payment Total'!$A$7:$A$331,0),5)-I138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7496953</v>
      </c>
      <c r="V138" s="136">
        <f t="shared" si="7"/>
        <v>749695</v>
      </c>
      <c r="W138" s="136">
        <f t="shared" si="8"/>
        <v>7496950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71789</v>
      </c>
      <c r="I139" s="21">
        <f>INDEX(Data[],MATCH($A139,Data[Dist],0),MATCH(I$5,Data[#Headers],0))</f>
        <v>137256</v>
      </c>
      <c r="K139" s="59">
        <f>INDEX('Payment Total'!$A$7:$H$331,MATCH('Payment by Source'!$A139,'Payment Total'!$A$7:$A$331,0),5)-I139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722379</v>
      </c>
      <c r="V139" s="136">
        <f t="shared" si="7"/>
        <v>72238</v>
      </c>
      <c r="W139" s="136">
        <f t="shared" si="8"/>
        <v>722380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229478</v>
      </c>
      <c r="I140" s="21">
        <f>INDEX(Data[],MATCH($A140,Data[Dist],0),MATCH(I$5,Data[#Headers],0))</f>
        <v>356096</v>
      </c>
      <c r="K140" s="59">
        <f>INDEX('Payment Total'!$A$7:$H$331,MATCH('Payment by Source'!$A140,'Payment Total'!$A$7:$A$331,0),5)-I140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2304351</v>
      </c>
      <c r="V140" s="136">
        <f t="shared" si="7"/>
        <v>230435</v>
      </c>
      <c r="W140" s="136">
        <f t="shared" si="8"/>
        <v>2304350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276202</v>
      </c>
      <c r="I141" s="21">
        <f>INDEX(Data[],MATCH($A141,Data[Dist],0),MATCH(I$5,Data[#Headers],0))</f>
        <v>380739</v>
      </c>
      <c r="K141" s="59">
        <f>INDEX('Payment Total'!$A$7:$H$331,MATCH('Payment by Source'!$A141,'Payment Total'!$A$7:$A$331,0),5)-I141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2770877</v>
      </c>
      <c r="V141" s="136">
        <f t="shared" si="7"/>
        <v>277088</v>
      </c>
      <c r="W141" s="136">
        <f t="shared" si="8"/>
        <v>2770880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299058</v>
      </c>
      <c r="I142" s="21">
        <f>INDEX(Data[],MATCH($A142,Data[Dist],0),MATCH(I$5,Data[#Headers],0))</f>
        <v>394538</v>
      </c>
      <c r="K142" s="59">
        <f>INDEX('Payment Total'!$A$7:$H$331,MATCH('Payment by Source'!$A142,'Payment Total'!$A$7:$A$331,0),5)-I142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2999029</v>
      </c>
      <c r="V142" s="136">
        <f t="shared" si="7"/>
        <v>299903</v>
      </c>
      <c r="W142" s="136">
        <f t="shared" si="8"/>
        <v>2999030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595092</v>
      </c>
      <c r="I143" s="21">
        <f>INDEX(Data[],MATCH($A143,Data[Dist],0),MATCH(I$5,Data[#Headers],0))</f>
        <v>785716</v>
      </c>
      <c r="K143" s="59">
        <f>INDEX('Payment Total'!$A$7:$H$331,MATCH('Payment by Source'!$A143,'Payment Total'!$A$7:$A$331,0),5)-I143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5967961</v>
      </c>
      <c r="V143" s="136">
        <f t="shared" si="7"/>
        <v>596796</v>
      </c>
      <c r="W143" s="136">
        <f t="shared" si="8"/>
        <v>5967960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151088</v>
      </c>
      <c r="I144" s="21">
        <f>INDEX(Data[],MATCH($A144,Data[Dist],0),MATCH(I$5,Data[#Headers],0))</f>
        <v>223662</v>
      </c>
      <c r="K144" s="59">
        <f>INDEX('Payment Total'!$A$7:$H$331,MATCH('Payment by Source'!$A144,'Payment Total'!$A$7:$A$331,0),5)-I144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1517046</v>
      </c>
      <c r="V144" s="136">
        <f t="shared" si="7"/>
        <v>151705</v>
      </c>
      <c r="W144" s="136">
        <f t="shared" si="8"/>
        <v>1517050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474990</v>
      </c>
      <c r="I145" s="21">
        <f>INDEX(Data[],MATCH($A145,Data[Dist],0),MATCH(I$5,Data[#Headers],0))</f>
        <v>597344</v>
      </c>
      <c r="K145" s="59">
        <f>INDEX('Payment Total'!$A$7:$H$331,MATCH('Payment by Source'!$A145,'Payment Total'!$A$7:$A$331,0),5)-I145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4760806</v>
      </c>
      <c r="V145" s="136">
        <f t="shared" si="7"/>
        <v>476081</v>
      </c>
      <c r="W145" s="136">
        <f t="shared" si="8"/>
        <v>4760810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640892</v>
      </c>
      <c r="I146" s="21">
        <f>INDEX(Data[],MATCH($A146,Data[Dist],0),MATCH(I$5,Data[#Headers],0))</f>
        <v>849573</v>
      </c>
      <c r="K146" s="59">
        <f>INDEX('Payment Total'!$A$7:$H$331,MATCH('Payment by Source'!$A146,'Payment Total'!$A$7:$A$331,0),5)-I146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6427159</v>
      </c>
      <c r="V146" s="136">
        <f t="shared" si="7"/>
        <v>642716</v>
      </c>
      <c r="W146" s="136">
        <f t="shared" si="8"/>
        <v>6427160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831647</v>
      </c>
      <c r="I147" s="21">
        <f>INDEX(Data[],MATCH($A147,Data[Dist],0),MATCH(I$5,Data[#Headers],0))</f>
        <v>1060415</v>
      </c>
      <c r="K147" s="59">
        <f>INDEX('Payment Total'!$A$7:$H$331,MATCH('Payment by Source'!$A147,'Payment Total'!$A$7:$A$331,0),5)-I147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8337158</v>
      </c>
      <c r="V147" s="136">
        <f t="shared" si="7"/>
        <v>833716</v>
      </c>
      <c r="W147" s="136">
        <f t="shared" si="8"/>
        <v>8337160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2227364</v>
      </c>
      <c r="I148" s="21">
        <f>INDEX(Data[],MATCH($A148,Data[Dist],0),MATCH(I$5,Data[#Headers],0))</f>
        <v>2713446</v>
      </c>
      <c r="K148" s="59">
        <f>INDEX('Payment Total'!$A$7:$H$331,MATCH('Payment by Source'!$A148,'Payment Total'!$A$7:$A$331,0),5)-I148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22325045</v>
      </c>
      <c r="V148" s="136">
        <f t="shared" si="7"/>
        <v>2232505</v>
      </c>
      <c r="W148" s="136">
        <f t="shared" si="8"/>
        <v>22325050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491688</v>
      </c>
      <c r="I149" s="21">
        <f>INDEX(Data[],MATCH($A149,Data[Dist],0),MATCH(I$5,Data[#Headers],0))</f>
        <v>628109</v>
      </c>
      <c r="K149" s="59">
        <f>INDEX('Payment Total'!$A$7:$H$331,MATCH('Payment by Source'!$A149,'Payment Total'!$A$7:$A$331,0),5)-I149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4929266</v>
      </c>
      <c r="V149" s="136">
        <f t="shared" si="7"/>
        <v>492927</v>
      </c>
      <c r="W149" s="136">
        <f t="shared" si="8"/>
        <v>4929270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7543020</v>
      </c>
      <c r="I150" s="21">
        <f>INDEX(Data[],MATCH($A150,Data[Dist],0),MATCH(I$5,Data[#Headers],0))</f>
        <v>9545219</v>
      </c>
      <c r="K150" s="59">
        <f>INDEX('Payment Total'!$A$7:$H$331,MATCH('Payment by Source'!$A150,'Payment Total'!$A$7:$A$331,0),5)-I150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75646135</v>
      </c>
      <c r="V150" s="136">
        <f t="shared" si="7"/>
        <v>7564614</v>
      </c>
      <c r="W150" s="136">
        <f t="shared" si="8"/>
        <v>75646140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563420</v>
      </c>
      <c r="I151" s="21">
        <f>INDEX(Data[],MATCH($A151,Data[Dist],0),MATCH(I$5,Data[#Headers],0))</f>
        <v>732667</v>
      </c>
      <c r="K151" s="59">
        <f>INDEX('Payment Total'!$A$7:$H$331,MATCH('Payment by Source'!$A151,'Payment Total'!$A$7:$A$331,0),5)-I151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5649268</v>
      </c>
      <c r="V151" s="136">
        <f t="shared" si="7"/>
        <v>564927</v>
      </c>
      <c r="W151" s="136">
        <f t="shared" si="8"/>
        <v>5649270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320498</v>
      </c>
      <c r="I152" s="21">
        <f>INDEX(Data[],MATCH($A152,Data[Dist],0),MATCH(I$5,Data[#Headers],0))</f>
        <v>401594</v>
      </c>
      <c r="K152" s="59">
        <f>INDEX('Payment Total'!$A$7:$H$331,MATCH('Payment by Source'!$A152,'Payment Total'!$A$7:$A$331,0),5)-I152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3212569</v>
      </c>
      <c r="V152" s="136">
        <f t="shared" si="7"/>
        <v>321257</v>
      </c>
      <c r="W152" s="136">
        <f t="shared" si="8"/>
        <v>3212570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292421</v>
      </c>
      <c r="I153" s="21">
        <f>INDEX(Data[],MATCH($A153,Data[Dist],0),MATCH(I$5,Data[#Headers],0))</f>
        <v>407939</v>
      </c>
      <c r="K153" s="59">
        <f>INDEX('Payment Total'!$A$7:$H$331,MATCH('Payment by Source'!$A153,'Payment Total'!$A$7:$A$331,0),5)-I153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2934310</v>
      </c>
      <c r="V153" s="136">
        <f t="shared" si="7"/>
        <v>293431</v>
      </c>
      <c r="W153" s="136">
        <f t="shared" si="8"/>
        <v>2934310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259448</v>
      </c>
      <c r="I154" s="21">
        <f>INDEX(Data[],MATCH($A154,Data[Dist],0),MATCH(I$5,Data[#Headers],0))</f>
        <v>343450</v>
      </c>
      <c r="K154" s="59">
        <f>INDEX('Payment Total'!$A$7:$H$331,MATCH('Payment by Source'!$A154,'Payment Total'!$A$7:$A$331,0),5)-I154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2600925</v>
      </c>
      <c r="V154" s="136">
        <f t="shared" si="7"/>
        <v>260093</v>
      </c>
      <c r="W154" s="136">
        <f t="shared" si="8"/>
        <v>2600930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579293</v>
      </c>
      <c r="I155" s="21">
        <f>INDEX(Data[],MATCH($A155,Data[Dist],0),MATCH(I$5,Data[#Headers],0))</f>
        <v>768588</v>
      </c>
      <c r="K155" s="59">
        <f>INDEX('Payment Total'!$A$7:$H$331,MATCH('Payment by Source'!$A155,'Payment Total'!$A$7:$A$331,0),5)-I155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5810693</v>
      </c>
      <c r="V155" s="136">
        <f t="shared" si="7"/>
        <v>581069</v>
      </c>
      <c r="W155" s="136">
        <f t="shared" si="8"/>
        <v>5810690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522549</v>
      </c>
      <c r="I156" s="21">
        <f>INDEX(Data[],MATCH($A156,Data[Dist],0),MATCH(I$5,Data[#Headers],0))</f>
        <v>679830</v>
      </c>
      <c r="K156" s="59">
        <f>INDEX('Payment Total'!$A$7:$H$331,MATCH('Payment by Source'!$A156,'Payment Total'!$A$7:$A$331,0),5)-I156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5238606</v>
      </c>
      <c r="V156" s="136">
        <f t="shared" si="7"/>
        <v>523861</v>
      </c>
      <c r="W156" s="136">
        <f t="shared" si="8"/>
        <v>5238610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3958534</v>
      </c>
      <c r="I157" s="21">
        <f>INDEX(Data[],MATCH($A157,Data[Dist],0),MATCH(I$5,Data[#Headers],0))</f>
        <v>4896527</v>
      </c>
      <c r="K157" s="59">
        <f>INDEX('Payment Total'!$A$7:$H$331,MATCH('Payment by Source'!$A157,'Payment Total'!$A$7:$A$331,0),5)-I157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39688029</v>
      </c>
      <c r="V157" s="136">
        <f t="shared" si="7"/>
        <v>3968803</v>
      </c>
      <c r="W157" s="136">
        <f t="shared" si="8"/>
        <v>39688030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1400491</v>
      </c>
      <c r="I158" s="21">
        <f>INDEX(Data[],MATCH($A158,Data[Dist],0),MATCH(I$5,Data[#Headers],0))</f>
        <v>1676836</v>
      </c>
      <c r="K158" s="59">
        <f>INDEX('Payment Total'!$A$7:$H$331,MATCH('Payment by Source'!$A158,'Payment Total'!$A$7:$A$331,0),5)-I158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14032310</v>
      </c>
      <c r="V158" s="136">
        <f t="shared" si="7"/>
        <v>1403231</v>
      </c>
      <c r="W158" s="136">
        <f t="shared" si="8"/>
        <v>14032310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172099</v>
      </c>
      <c r="I159" s="21">
        <f>INDEX(Data[],MATCH($A159,Data[Dist],0),MATCH(I$5,Data[#Headers],0))</f>
        <v>249440</v>
      </c>
      <c r="K159" s="59">
        <f>INDEX('Payment Total'!$A$7:$H$331,MATCH('Payment by Source'!$A159,'Payment Total'!$A$7:$A$331,0),5)-I159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1726181</v>
      </c>
      <c r="V159" s="136">
        <f t="shared" si="7"/>
        <v>172618</v>
      </c>
      <c r="W159" s="136">
        <f t="shared" si="8"/>
        <v>1726180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258489</v>
      </c>
      <c r="I160" s="21">
        <f>INDEX(Data[],MATCH($A160,Data[Dist],0),MATCH(I$5,Data[#Headers],0))</f>
        <v>334416</v>
      </c>
      <c r="K160" s="59">
        <f>INDEX('Payment Total'!$A$7:$H$331,MATCH('Payment by Source'!$A160,'Payment Total'!$A$7:$A$331,0),5)-I160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2591868</v>
      </c>
      <c r="V160" s="136">
        <f t="shared" si="7"/>
        <v>259187</v>
      </c>
      <c r="W160" s="136">
        <f t="shared" si="8"/>
        <v>2591870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1133627</v>
      </c>
      <c r="I161" s="21">
        <f>INDEX(Data[],MATCH($A161,Data[Dist],0),MATCH(I$5,Data[#Headers],0))</f>
        <v>1390977</v>
      </c>
      <c r="K161" s="59">
        <f>INDEX('Payment Total'!$A$7:$H$331,MATCH('Payment by Source'!$A161,'Payment Total'!$A$7:$A$331,0),5)-I161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11362056</v>
      </c>
      <c r="V161" s="136">
        <f t="shared" si="7"/>
        <v>1136206</v>
      </c>
      <c r="W161" s="136">
        <f t="shared" si="8"/>
        <v>11362060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274262</v>
      </c>
      <c r="I162" s="21">
        <f>INDEX(Data[],MATCH($A162,Data[Dist],0),MATCH(I$5,Data[#Headers],0))</f>
        <v>369527</v>
      </c>
      <c r="K162" s="59">
        <f>INDEX('Payment Total'!$A$7:$H$331,MATCH('Payment by Source'!$A162,'Payment Total'!$A$7:$A$331,0),5)-I162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2751049</v>
      </c>
      <c r="V162" s="136">
        <f t="shared" si="7"/>
        <v>275105</v>
      </c>
      <c r="W162" s="136">
        <f t="shared" si="8"/>
        <v>2751050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155403</v>
      </c>
      <c r="I163" s="21">
        <f>INDEX(Data[],MATCH($A163,Data[Dist],0),MATCH(I$5,Data[#Headers],0))</f>
        <v>216228</v>
      </c>
      <c r="K163" s="59">
        <f>INDEX('Payment Total'!$A$7:$H$331,MATCH('Payment by Source'!$A163,'Payment Total'!$A$7:$A$331,0),5)-I163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1891557</v>
      </c>
      <c r="V163" s="136">
        <f t="shared" si="7"/>
        <v>189156</v>
      </c>
      <c r="W163" s="136">
        <f t="shared" si="8"/>
        <v>1891560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173277</v>
      </c>
      <c r="I164" s="21">
        <f>INDEX(Data[],MATCH($A164,Data[Dist],0),MATCH(I$5,Data[#Headers],0))</f>
        <v>234656</v>
      </c>
      <c r="K164" s="59">
        <f>INDEX('Payment Total'!$A$7:$H$331,MATCH('Payment by Source'!$A164,'Payment Total'!$A$7:$A$331,0),5)-I164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1737523</v>
      </c>
      <c r="V164" s="136">
        <f t="shared" si="7"/>
        <v>173752</v>
      </c>
      <c r="W164" s="136">
        <f t="shared" si="8"/>
        <v>1737520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332812</v>
      </c>
      <c r="I165" s="21">
        <f>INDEX(Data[],MATCH($A165,Data[Dist],0),MATCH(I$5,Data[#Headers],0))</f>
        <v>438369</v>
      </c>
      <c r="K165" s="59">
        <f>INDEX('Payment Total'!$A$7:$H$331,MATCH('Payment by Source'!$A165,'Payment Total'!$A$7:$A$331,0),5)-I165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3337328</v>
      </c>
      <c r="V165" s="136">
        <f t="shared" si="7"/>
        <v>333733</v>
      </c>
      <c r="W165" s="136">
        <f t="shared" si="8"/>
        <v>3337330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232755</v>
      </c>
      <c r="I166" s="21">
        <f>INDEX(Data[],MATCH($A166,Data[Dist],0),MATCH(I$5,Data[#Headers],0))</f>
        <v>331054</v>
      </c>
      <c r="K166" s="59">
        <f>INDEX('Payment Total'!$A$7:$H$331,MATCH('Payment by Source'!$A166,'Payment Total'!$A$7:$A$331,0),5)-I166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2455018</v>
      </c>
      <c r="V166" s="136">
        <f t="shared" si="7"/>
        <v>245502</v>
      </c>
      <c r="W166" s="136">
        <f t="shared" si="8"/>
        <v>2455020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1271441</v>
      </c>
      <c r="I167" s="21">
        <f>INDEX(Data[],MATCH($A167,Data[Dist],0),MATCH(I$5,Data[#Headers],0))</f>
        <v>1612239</v>
      </c>
      <c r="K167" s="59">
        <f>INDEX('Payment Total'!$A$7:$H$331,MATCH('Payment by Source'!$A167,'Payment Total'!$A$7:$A$331,0),5)-I167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12747429</v>
      </c>
      <c r="V167" s="136">
        <f t="shared" si="7"/>
        <v>1274743</v>
      </c>
      <c r="W167" s="136">
        <f t="shared" si="8"/>
        <v>12747430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271788</v>
      </c>
      <c r="I168" s="21">
        <f>INDEX(Data[],MATCH($A168,Data[Dist],0),MATCH(I$5,Data[#Headers],0))</f>
        <v>361711</v>
      </c>
      <c r="K168" s="59">
        <f>INDEX('Payment Total'!$A$7:$H$331,MATCH('Payment by Source'!$A168,'Payment Total'!$A$7:$A$331,0),5)-I168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2724821</v>
      </c>
      <c r="V168" s="136">
        <f t="shared" si="7"/>
        <v>272482</v>
      </c>
      <c r="W168" s="136">
        <f t="shared" si="8"/>
        <v>2724820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1210865</v>
      </c>
      <c r="I169" s="21">
        <f>INDEX(Data[],MATCH($A169,Data[Dist],0),MATCH(I$5,Data[#Headers],0))</f>
        <v>1587903</v>
      </c>
      <c r="K169" s="59">
        <f>INDEX('Payment Total'!$A$7:$H$331,MATCH('Payment by Source'!$A169,'Payment Total'!$A$7:$A$331,0),5)-I169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12148788</v>
      </c>
      <c r="V169" s="136">
        <f t="shared" si="7"/>
        <v>1214879</v>
      </c>
      <c r="W169" s="136">
        <f t="shared" si="8"/>
        <v>12148790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364586</v>
      </c>
      <c r="I170" s="21">
        <f>INDEX(Data[],MATCH($A170,Data[Dist],0),MATCH(I$5,Data[#Headers],0))</f>
        <v>515343</v>
      </c>
      <c r="K170" s="59">
        <f>INDEX('Payment Total'!$A$7:$H$331,MATCH('Payment by Source'!$A170,'Payment Total'!$A$7:$A$331,0),5)-I170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3656409</v>
      </c>
      <c r="V170" s="136">
        <f t="shared" si="7"/>
        <v>365641</v>
      </c>
      <c r="W170" s="136">
        <f t="shared" si="8"/>
        <v>3656410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4588739</v>
      </c>
      <c r="I171" s="21">
        <f>INDEX(Data[],MATCH($A171,Data[Dist],0),MATCH(I$5,Data[#Headers],0))</f>
        <v>5634262</v>
      </c>
      <c r="K171" s="59">
        <f>INDEX('Payment Total'!$A$7:$H$331,MATCH('Payment by Source'!$A171,'Payment Total'!$A$7:$A$331,0),5)-I171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46001033</v>
      </c>
      <c r="V171" s="136">
        <f t="shared" si="7"/>
        <v>4600103</v>
      </c>
      <c r="W171" s="136">
        <f t="shared" si="8"/>
        <v>46001030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437617</v>
      </c>
      <c r="I172" s="21">
        <f>INDEX(Data[],MATCH($A172,Data[Dist],0),MATCH(I$5,Data[#Headers],0))</f>
        <v>564335</v>
      </c>
      <c r="K172" s="59">
        <f>INDEX('Payment Total'!$A$7:$H$331,MATCH('Payment by Source'!$A172,'Payment Total'!$A$7:$A$331,0),5)-I172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4386417</v>
      </c>
      <c r="V172" s="136">
        <f t="shared" si="7"/>
        <v>438642</v>
      </c>
      <c r="W172" s="136">
        <f t="shared" si="8"/>
        <v>4386420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333220</v>
      </c>
      <c r="I173" s="21">
        <f>INDEX(Data[],MATCH($A173,Data[Dist],0),MATCH(I$5,Data[#Headers],0))</f>
        <v>442231</v>
      </c>
      <c r="K173" s="59">
        <f>INDEX('Payment Total'!$A$7:$H$331,MATCH('Payment by Source'!$A173,'Payment Total'!$A$7:$A$331,0),5)-I173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3341041</v>
      </c>
      <c r="V173" s="136">
        <f t="shared" si="7"/>
        <v>334104</v>
      </c>
      <c r="W173" s="136">
        <f t="shared" si="8"/>
        <v>3341040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124116</v>
      </c>
      <c r="I174" s="21">
        <f>INDEX(Data[],MATCH($A174,Data[Dist],0),MATCH(I$5,Data[#Headers],0))</f>
        <v>207891</v>
      </c>
      <c r="K174" s="59">
        <f>INDEX('Payment Total'!$A$7:$H$331,MATCH('Payment by Source'!$A174,'Payment Total'!$A$7:$A$331,0),5)-I174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1257052</v>
      </c>
      <c r="V174" s="136">
        <f t="shared" si="7"/>
        <v>125705</v>
      </c>
      <c r="W174" s="136">
        <f t="shared" si="8"/>
        <v>1257050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376096</v>
      </c>
      <c r="I175" s="21">
        <f>INDEX(Data[],MATCH($A175,Data[Dist],0),MATCH(I$5,Data[#Headers],0))</f>
        <v>493332</v>
      </c>
      <c r="K175" s="59">
        <f>INDEX('Payment Total'!$A$7:$H$331,MATCH('Payment by Source'!$A175,'Payment Total'!$A$7:$A$331,0),5)-I175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3771083</v>
      </c>
      <c r="V175" s="136">
        <f t="shared" si="7"/>
        <v>377108</v>
      </c>
      <c r="W175" s="136">
        <f t="shared" si="8"/>
        <v>3771080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211194</v>
      </c>
      <c r="I176" s="21">
        <f>INDEX(Data[],MATCH($A176,Data[Dist],0),MATCH(I$5,Data[#Headers],0))</f>
        <v>300027</v>
      </c>
      <c r="K176" s="59">
        <f>INDEX('Payment Total'!$A$7:$H$331,MATCH('Payment by Source'!$A176,'Payment Total'!$A$7:$A$331,0),5)-I176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2118516</v>
      </c>
      <c r="V176" s="136">
        <f t="shared" si="7"/>
        <v>211852</v>
      </c>
      <c r="W176" s="136">
        <f t="shared" si="8"/>
        <v>2118520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420059</v>
      </c>
      <c r="I177" s="21">
        <f>INDEX(Data[],MATCH($A177,Data[Dist],0),MATCH(I$5,Data[#Headers],0))</f>
        <v>525482</v>
      </c>
      <c r="K177" s="59">
        <f>INDEX('Payment Total'!$A$7:$H$331,MATCH('Payment by Source'!$A177,'Payment Total'!$A$7:$A$331,0),5)-I177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4210260</v>
      </c>
      <c r="V177" s="136">
        <f t="shared" si="7"/>
        <v>421026</v>
      </c>
      <c r="W177" s="136">
        <f t="shared" si="8"/>
        <v>4210260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255516</v>
      </c>
      <c r="I178" s="21">
        <f>INDEX(Data[],MATCH($A178,Data[Dist],0),MATCH(I$5,Data[#Headers],0))</f>
        <v>354905</v>
      </c>
      <c r="K178" s="59">
        <f>INDEX('Payment Total'!$A$7:$H$331,MATCH('Payment by Source'!$A178,'Payment Total'!$A$7:$A$331,0),5)-I178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2563296</v>
      </c>
      <c r="V178" s="136">
        <f t="shared" si="7"/>
        <v>256330</v>
      </c>
      <c r="W178" s="136">
        <f t="shared" si="8"/>
        <v>2563300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271292</v>
      </c>
      <c r="I179" s="21">
        <f>INDEX(Data[],MATCH($A179,Data[Dist],0),MATCH(I$5,Data[#Headers],0))</f>
        <v>387878</v>
      </c>
      <c r="K179" s="59">
        <f>INDEX('Payment Total'!$A$7:$H$331,MATCH('Payment by Source'!$A179,'Payment Total'!$A$7:$A$331,0),5)-I179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2722860</v>
      </c>
      <c r="V179" s="136">
        <f t="shared" si="7"/>
        <v>272286</v>
      </c>
      <c r="W179" s="136">
        <f t="shared" si="8"/>
        <v>2722860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216024</v>
      </c>
      <c r="I180" s="21">
        <f>INDEX(Data[],MATCH($A180,Data[Dist],0),MATCH(I$5,Data[#Headers],0))</f>
        <v>316713</v>
      </c>
      <c r="K180" s="59">
        <f>INDEX('Payment Total'!$A$7:$H$331,MATCH('Payment by Source'!$A180,'Payment Total'!$A$7:$A$331,0),5)-I180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2168869</v>
      </c>
      <c r="V180" s="136">
        <f t="shared" si="7"/>
        <v>216887</v>
      </c>
      <c r="W180" s="136">
        <f t="shared" si="8"/>
        <v>2168870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835191</v>
      </c>
      <c r="I181" s="21">
        <f>INDEX(Data[],MATCH($A181,Data[Dist],0),MATCH(I$5,Data[#Headers],0))</f>
        <v>1052858</v>
      </c>
      <c r="K181" s="59">
        <f>INDEX('Payment Total'!$A$7:$H$331,MATCH('Payment by Source'!$A181,'Payment Total'!$A$7:$A$331,0),5)-I181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8370455</v>
      </c>
      <c r="V181" s="136">
        <f t="shared" si="7"/>
        <v>837046</v>
      </c>
      <c r="W181" s="136">
        <f t="shared" si="8"/>
        <v>8370460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290858</v>
      </c>
      <c r="I182" s="21">
        <f>INDEX(Data[],MATCH($A182,Data[Dist],0),MATCH(I$5,Data[#Headers],0))</f>
        <v>405866</v>
      </c>
      <c r="K182" s="59">
        <f>INDEX('Payment Total'!$A$7:$H$331,MATCH('Payment by Source'!$A182,'Payment Total'!$A$7:$A$331,0),5)-I182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2918696</v>
      </c>
      <c r="V182" s="136">
        <f t="shared" si="7"/>
        <v>291870</v>
      </c>
      <c r="W182" s="136">
        <f t="shared" si="8"/>
        <v>2918700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148183</v>
      </c>
      <c r="I183" s="21">
        <f>INDEX(Data[],MATCH($A183,Data[Dist],0),MATCH(I$5,Data[#Headers],0))</f>
        <v>236319</v>
      </c>
      <c r="K183" s="59">
        <f>INDEX('Payment Total'!$A$7:$H$331,MATCH('Payment by Source'!$A183,'Payment Total'!$A$7:$A$331,0),5)-I183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1488831</v>
      </c>
      <c r="V183" s="136">
        <f t="shared" si="7"/>
        <v>148883</v>
      </c>
      <c r="W183" s="136">
        <f t="shared" si="8"/>
        <v>1488830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1207949</v>
      </c>
      <c r="I184" s="21">
        <f>INDEX(Data[],MATCH($A184,Data[Dist],0),MATCH(I$5,Data[#Headers],0))</f>
        <v>1487750</v>
      </c>
      <c r="K184" s="59">
        <f>INDEX('Payment Total'!$A$7:$H$331,MATCH('Payment by Source'!$A184,'Payment Total'!$A$7:$A$331,0),5)-I184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12105766</v>
      </c>
      <c r="V184" s="136">
        <f t="shared" si="7"/>
        <v>1210577</v>
      </c>
      <c r="W184" s="136">
        <f t="shared" si="8"/>
        <v>12105770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3997063</v>
      </c>
      <c r="I185" s="21">
        <f>INDEX(Data[],MATCH($A185,Data[Dist],0),MATCH(I$5,Data[#Headers],0))</f>
        <v>4789331</v>
      </c>
      <c r="K185" s="59">
        <f>INDEX('Payment Total'!$A$7:$H$331,MATCH('Payment by Source'!$A185,'Payment Total'!$A$7:$A$331,0),5)-I185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40051014</v>
      </c>
      <c r="V185" s="136">
        <f t="shared" si="7"/>
        <v>4005101</v>
      </c>
      <c r="W185" s="136">
        <f t="shared" si="8"/>
        <v>40051010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266834</v>
      </c>
      <c r="I186" s="21">
        <f>INDEX(Data[],MATCH($A186,Data[Dist],0),MATCH(I$5,Data[#Headers],0))</f>
        <v>355901</v>
      </c>
      <c r="K186" s="59">
        <f>INDEX('Payment Total'!$A$7:$H$331,MATCH('Payment by Source'!$A186,'Payment Total'!$A$7:$A$331,0),5)-I186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2675665</v>
      </c>
      <c r="V186" s="136">
        <f t="shared" si="7"/>
        <v>267567</v>
      </c>
      <c r="W186" s="136">
        <f t="shared" si="8"/>
        <v>2675670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2040878</v>
      </c>
      <c r="I187" s="21">
        <f>INDEX(Data[],MATCH($A187,Data[Dist],0),MATCH(I$5,Data[#Headers],0))</f>
        <v>2558354</v>
      </c>
      <c r="K187" s="59">
        <f>INDEX('Payment Total'!$A$7:$H$331,MATCH('Payment by Source'!$A187,'Payment Total'!$A$7:$A$331,0),5)-I187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20459115</v>
      </c>
      <c r="V187" s="136">
        <f t="shared" si="7"/>
        <v>2045912</v>
      </c>
      <c r="W187" s="136">
        <f t="shared" si="8"/>
        <v>20459120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763151</v>
      </c>
      <c r="I188" s="21">
        <f>INDEX(Data[],MATCH($A188,Data[Dist],0),MATCH(I$5,Data[#Headers],0))</f>
        <v>1016048</v>
      </c>
      <c r="K188" s="59">
        <f>INDEX('Payment Total'!$A$7:$H$331,MATCH('Payment by Source'!$A188,'Payment Total'!$A$7:$A$331,0),5)-I188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7654147</v>
      </c>
      <c r="V188" s="136">
        <f t="shared" si="7"/>
        <v>765415</v>
      </c>
      <c r="W188" s="136">
        <f t="shared" si="8"/>
        <v>7654150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486327</v>
      </c>
      <c r="I189" s="21">
        <f>INDEX(Data[],MATCH($A189,Data[Dist],0),MATCH(I$5,Data[#Headers],0))</f>
        <v>610886</v>
      </c>
      <c r="K189" s="59">
        <f>INDEX('Payment Total'!$A$7:$H$331,MATCH('Payment by Source'!$A189,'Payment Total'!$A$7:$A$331,0),5)-I189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4876563</v>
      </c>
      <c r="V189" s="136">
        <f t="shared" si="7"/>
        <v>487656</v>
      </c>
      <c r="W189" s="136">
        <f t="shared" si="8"/>
        <v>4876560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189679</v>
      </c>
      <c r="I190" s="21">
        <f>INDEX(Data[],MATCH($A190,Data[Dist],0),MATCH(I$5,Data[#Headers],0))</f>
        <v>251963</v>
      </c>
      <c r="K190" s="59">
        <f>INDEX('Payment Total'!$A$7:$H$331,MATCH('Payment by Source'!$A190,'Payment Total'!$A$7:$A$331,0),5)-I190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1901048</v>
      </c>
      <c r="V190" s="136">
        <f t="shared" si="7"/>
        <v>190105</v>
      </c>
      <c r="W190" s="136">
        <f t="shared" si="8"/>
        <v>1901050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252051</v>
      </c>
      <c r="I191" s="21">
        <f>INDEX(Data[],MATCH($A191,Data[Dist],0),MATCH(I$5,Data[#Headers],0))</f>
        <v>330555</v>
      </c>
      <c r="K191" s="59">
        <f>INDEX('Payment Total'!$A$7:$H$331,MATCH('Payment by Source'!$A191,'Payment Total'!$A$7:$A$331,0),5)-I191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2527861</v>
      </c>
      <c r="V191" s="136">
        <f t="shared" si="7"/>
        <v>252786</v>
      </c>
      <c r="W191" s="136">
        <f t="shared" si="8"/>
        <v>2527860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625682</v>
      </c>
      <c r="I192" s="21">
        <f>INDEX(Data[],MATCH($A192,Data[Dist],0),MATCH(I$5,Data[#Headers],0))</f>
        <v>827546</v>
      </c>
      <c r="K192" s="59">
        <f>INDEX('Payment Total'!$A$7:$H$331,MATCH('Payment by Source'!$A192,'Payment Total'!$A$7:$A$331,0),5)-I192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6274758</v>
      </c>
      <c r="V192" s="136">
        <f t="shared" si="7"/>
        <v>627476</v>
      </c>
      <c r="W192" s="136">
        <f t="shared" si="8"/>
        <v>6274760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399423</v>
      </c>
      <c r="I193" s="21">
        <f>INDEX(Data[],MATCH($A193,Data[Dist],0),MATCH(I$5,Data[#Headers],0))</f>
        <v>521065</v>
      </c>
      <c r="K193" s="59">
        <f>INDEX('Payment Total'!$A$7:$H$331,MATCH('Payment by Source'!$A193,'Payment Total'!$A$7:$A$331,0),5)-I193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4005117</v>
      </c>
      <c r="V193" s="136">
        <f t="shared" si="7"/>
        <v>400512</v>
      </c>
      <c r="W193" s="136">
        <f t="shared" si="8"/>
        <v>4005120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498268</v>
      </c>
      <c r="I194" s="21">
        <f>INDEX(Data[],MATCH($A194,Data[Dist],0),MATCH(I$5,Data[#Headers],0))</f>
        <v>630029</v>
      </c>
      <c r="K194" s="59">
        <f>INDEX('Payment Total'!$A$7:$H$331,MATCH('Payment by Source'!$A194,'Payment Total'!$A$7:$A$331,0),5)-I194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4994896</v>
      </c>
      <c r="V194" s="136">
        <f t="shared" si="7"/>
        <v>499490</v>
      </c>
      <c r="W194" s="136">
        <f t="shared" si="8"/>
        <v>4994900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138564</v>
      </c>
      <c r="I195" s="21">
        <f>INDEX(Data[],MATCH($A195,Data[Dist],0),MATCH(I$5,Data[#Headers],0))</f>
        <v>220549</v>
      </c>
      <c r="K195" s="59">
        <f>INDEX('Payment Total'!$A$7:$H$331,MATCH('Payment by Source'!$A195,'Payment Total'!$A$7:$A$331,0),5)-I195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1392640</v>
      </c>
      <c r="V195" s="136">
        <f t="shared" si="7"/>
        <v>139264</v>
      </c>
      <c r="W195" s="136">
        <f t="shared" si="8"/>
        <v>1392640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542575</v>
      </c>
      <c r="I196" s="21">
        <f>INDEX(Data[],MATCH($A196,Data[Dist],0),MATCH(I$5,Data[#Headers],0))</f>
        <v>704873</v>
      </c>
      <c r="K196" s="59">
        <f>INDEX('Payment Total'!$A$7:$H$331,MATCH('Payment by Source'!$A196,'Payment Total'!$A$7:$A$331,0),5)-I196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5440304</v>
      </c>
      <c r="V196" s="136">
        <f t="shared" si="7"/>
        <v>544030</v>
      </c>
      <c r="W196" s="136">
        <f t="shared" si="8"/>
        <v>5440300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183431</v>
      </c>
      <c r="I197" s="21">
        <f>INDEX(Data[],MATCH($A197,Data[Dist],0),MATCH(I$5,Data[#Headers],0))</f>
        <v>255839</v>
      </c>
      <c r="K197" s="59">
        <f>INDEX('Payment Total'!$A$7:$H$331,MATCH('Payment by Source'!$A197,'Payment Total'!$A$7:$A$331,0),5)-I197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1839124</v>
      </c>
      <c r="V197" s="136">
        <f t="shared" si="7"/>
        <v>183912</v>
      </c>
      <c r="W197" s="136">
        <f t="shared" si="8"/>
        <v>1839120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128609</v>
      </c>
      <c r="I198" s="21">
        <f>INDEX(Data[],MATCH($A198,Data[Dist],0),MATCH(I$5,Data[#Headers],0))</f>
        <v>180641</v>
      </c>
      <c r="K198" s="59">
        <f>INDEX('Payment Total'!$A$7:$H$331,MATCH('Payment by Source'!$A198,'Payment Total'!$A$7:$A$331,0),5)-I198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1352303</v>
      </c>
      <c r="V198" s="136">
        <f t="shared" si="7"/>
        <v>135230</v>
      </c>
      <c r="W198" s="136">
        <f t="shared" si="8"/>
        <v>1352300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128915</v>
      </c>
      <c r="I199" s="21">
        <f>INDEX(Data[],MATCH($A199,Data[Dist],0),MATCH(I$5,Data[#Headers],0))</f>
        <v>168144</v>
      </c>
      <c r="K199" s="59">
        <f>INDEX('Payment Total'!$A$7:$H$331,MATCH('Payment by Source'!$A199,'Payment Total'!$A$7:$A$331,0),5)-I199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1292148</v>
      </c>
      <c r="V199" s="136">
        <f t="shared" ref="V199:V262" si="10">ROUND(U199/10,0)</f>
        <v>129215</v>
      </c>
      <c r="W199" s="136">
        <f t="shared" ref="W199:W262" si="11">V199*10</f>
        <v>1292150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111874</v>
      </c>
      <c r="I200" s="21">
        <f>INDEX(Data[],MATCH($A200,Data[Dist],0),MATCH(I$5,Data[#Headers],0))</f>
        <v>154554</v>
      </c>
      <c r="K200" s="59">
        <f>INDEX('Payment Total'!$A$7:$H$331,MATCH('Payment by Source'!$A200,'Payment Total'!$A$7:$A$331,0),5)-I200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1121672</v>
      </c>
      <c r="V200" s="136">
        <f t="shared" si="10"/>
        <v>112167</v>
      </c>
      <c r="W200" s="136">
        <f t="shared" si="11"/>
        <v>1121670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305983</v>
      </c>
      <c r="I201" s="21">
        <f>INDEX(Data[],MATCH($A201,Data[Dist],0),MATCH(I$5,Data[#Headers],0))</f>
        <v>416317</v>
      </c>
      <c r="K201" s="59">
        <f>INDEX('Payment Total'!$A$7:$H$331,MATCH('Payment by Source'!$A201,'Payment Total'!$A$7:$A$331,0),5)-I201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3068820</v>
      </c>
      <c r="V201" s="136">
        <f t="shared" si="10"/>
        <v>306882</v>
      </c>
      <c r="W201" s="136">
        <f t="shared" si="11"/>
        <v>3068820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1046203</v>
      </c>
      <c r="I202" s="21">
        <f>INDEX(Data[],MATCH($A202,Data[Dist],0),MATCH(I$5,Data[#Headers],0))</f>
        <v>1303221</v>
      </c>
      <c r="K202" s="59">
        <f>INDEX('Payment Total'!$A$7:$H$331,MATCH('Payment by Source'!$A202,'Payment Total'!$A$7:$A$331,0),5)-I202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10606357</v>
      </c>
      <c r="V202" s="136">
        <f t="shared" si="10"/>
        <v>1060636</v>
      </c>
      <c r="W202" s="136">
        <f t="shared" si="11"/>
        <v>10606360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642998</v>
      </c>
      <c r="I203" s="21">
        <f>INDEX(Data[],MATCH($A203,Data[Dist],0),MATCH(I$5,Data[#Headers],0))</f>
        <v>814297</v>
      </c>
      <c r="K203" s="59">
        <f>INDEX('Payment Total'!$A$7:$H$331,MATCH('Payment by Source'!$A203,'Payment Total'!$A$7:$A$331,0),5)-I203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6446461</v>
      </c>
      <c r="V203" s="136">
        <f t="shared" si="10"/>
        <v>644646</v>
      </c>
      <c r="W203" s="136">
        <f t="shared" si="11"/>
        <v>6446460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150108</v>
      </c>
      <c r="I204" s="21">
        <f>INDEX(Data[],MATCH($A204,Data[Dist],0),MATCH(I$5,Data[#Headers],0))</f>
        <v>203004</v>
      </c>
      <c r="K204" s="59">
        <f>INDEX('Payment Total'!$A$7:$H$331,MATCH('Payment by Source'!$A204,'Payment Total'!$A$7:$A$331,0),5)-I204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1504391</v>
      </c>
      <c r="V204" s="136">
        <f t="shared" si="10"/>
        <v>150439</v>
      </c>
      <c r="W204" s="136">
        <f t="shared" si="11"/>
        <v>1504390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2844108</v>
      </c>
      <c r="I205" s="21">
        <f>INDEX(Data[],MATCH($A205,Data[Dist],0),MATCH(I$5,Data[#Headers],0))</f>
        <v>3525465</v>
      </c>
      <c r="K205" s="59">
        <f>INDEX('Payment Total'!$A$7:$H$331,MATCH('Payment by Source'!$A205,'Payment Total'!$A$7:$A$331,0),5)-I205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28507492</v>
      </c>
      <c r="V205" s="136">
        <f t="shared" si="10"/>
        <v>2850749</v>
      </c>
      <c r="W205" s="136">
        <f t="shared" si="11"/>
        <v>28507490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320534</v>
      </c>
      <c r="I206" s="21">
        <f>INDEX(Data[],MATCH($A206,Data[Dist],0),MATCH(I$5,Data[#Headers],0))</f>
        <v>420038</v>
      </c>
      <c r="K206" s="59">
        <f>INDEX('Payment Total'!$A$7:$H$331,MATCH('Payment by Source'!$A206,'Payment Total'!$A$7:$A$331,0),5)-I206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3214257</v>
      </c>
      <c r="V206" s="136">
        <f t="shared" si="10"/>
        <v>321426</v>
      </c>
      <c r="W206" s="136">
        <f t="shared" si="11"/>
        <v>3214260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794720</v>
      </c>
      <c r="I207" s="21">
        <f>INDEX(Data[],MATCH($A207,Data[Dist],0),MATCH(I$5,Data[#Headers],0))</f>
        <v>1019023</v>
      </c>
      <c r="K207" s="59">
        <f>INDEX('Payment Total'!$A$7:$H$331,MATCH('Payment by Source'!$A207,'Payment Total'!$A$7:$A$331,0),5)-I207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7968013</v>
      </c>
      <c r="V207" s="136">
        <f t="shared" si="10"/>
        <v>796801</v>
      </c>
      <c r="W207" s="136">
        <f t="shared" si="11"/>
        <v>7968010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211705</v>
      </c>
      <c r="I208" s="21">
        <f>INDEX(Data[],MATCH($A208,Data[Dist],0),MATCH(I$5,Data[#Headers],0))</f>
        <v>300331</v>
      </c>
      <c r="K208" s="59">
        <f>INDEX('Payment Total'!$A$7:$H$331,MATCH('Payment by Source'!$A208,'Payment Total'!$A$7:$A$331,0),5)-I208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2124209</v>
      </c>
      <c r="V208" s="136">
        <f t="shared" si="10"/>
        <v>212421</v>
      </c>
      <c r="W208" s="136">
        <f t="shared" si="11"/>
        <v>2124210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476200</v>
      </c>
      <c r="I209" s="21">
        <f>INDEX(Data[],MATCH($A209,Data[Dist],0),MATCH(I$5,Data[#Headers],0))</f>
        <v>639035</v>
      </c>
      <c r="K209" s="59">
        <f>INDEX('Payment Total'!$A$7:$H$331,MATCH('Payment by Source'!$A209,'Payment Total'!$A$7:$A$331,0),5)-I209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4776583</v>
      </c>
      <c r="V209" s="136">
        <f t="shared" si="10"/>
        <v>477658</v>
      </c>
      <c r="W209" s="136">
        <f t="shared" si="11"/>
        <v>4776580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363874</v>
      </c>
      <c r="I210" s="21">
        <f>INDEX(Data[],MATCH($A210,Data[Dist],0),MATCH(I$5,Data[#Headers],0))</f>
        <v>453748</v>
      </c>
      <c r="K210" s="59">
        <f>INDEX('Payment Total'!$A$7:$H$331,MATCH('Payment by Source'!$A210,'Payment Total'!$A$7:$A$331,0),5)-I210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3646747</v>
      </c>
      <c r="V210" s="136">
        <f t="shared" si="10"/>
        <v>364675</v>
      </c>
      <c r="W210" s="136">
        <f t="shared" si="11"/>
        <v>3646750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1990910</v>
      </c>
      <c r="I211" s="21">
        <f>INDEX(Data[],MATCH($A211,Data[Dist],0),MATCH(I$5,Data[#Headers],0))</f>
        <v>2409438</v>
      </c>
      <c r="K211" s="59">
        <f>INDEX('Payment Total'!$A$7:$H$331,MATCH('Payment by Source'!$A211,'Payment Total'!$A$7:$A$331,0),5)-I211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19952827</v>
      </c>
      <c r="V211" s="136">
        <f t="shared" si="10"/>
        <v>1995283</v>
      </c>
      <c r="W211" s="136">
        <f t="shared" si="11"/>
        <v>19952830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390132</v>
      </c>
      <c r="I212" s="21">
        <f>INDEX(Data[],MATCH($A212,Data[Dist],0),MATCH(I$5,Data[#Headers],0))</f>
        <v>522835</v>
      </c>
      <c r="K212" s="59">
        <f>INDEX('Payment Total'!$A$7:$H$331,MATCH('Payment by Source'!$A212,'Payment Total'!$A$7:$A$331,0),5)-I212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3913069</v>
      </c>
      <c r="V212" s="136">
        <f t="shared" si="10"/>
        <v>391307</v>
      </c>
      <c r="W212" s="136">
        <f t="shared" si="11"/>
        <v>3913070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270039</v>
      </c>
      <c r="I213" s="21">
        <f>INDEX(Data[],MATCH($A213,Data[Dist],0),MATCH(I$5,Data[#Headers],0))</f>
        <v>376828</v>
      </c>
      <c r="K213" s="59">
        <f>INDEX('Payment Total'!$A$7:$H$331,MATCH('Payment by Source'!$A213,'Payment Total'!$A$7:$A$331,0),5)-I213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2707997</v>
      </c>
      <c r="V213" s="136">
        <f t="shared" si="10"/>
        <v>270800</v>
      </c>
      <c r="W213" s="136">
        <f t="shared" si="11"/>
        <v>2708000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658536</v>
      </c>
      <c r="I214" s="21">
        <f>INDEX(Data[],MATCH($A214,Data[Dist],0),MATCH(I$5,Data[#Headers],0))</f>
        <v>825474</v>
      </c>
      <c r="K214" s="59">
        <f>INDEX('Payment Total'!$A$7:$H$331,MATCH('Payment by Source'!$A214,'Payment Total'!$A$7:$A$331,0),5)-I214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6601994</v>
      </c>
      <c r="V214" s="136">
        <f t="shared" si="10"/>
        <v>660199</v>
      </c>
      <c r="W214" s="136">
        <f t="shared" si="11"/>
        <v>6601990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219464</v>
      </c>
      <c r="I215" s="21">
        <f>INDEX(Data[],MATCH($A215,Data[Dist],0),MATCH(I$5,Data[#Headers],0))</f>
        <v>323299</v>
      </c>
      <c r="K215" s="59">
        <f>INDEX('Payment Total'!$A$7:$H$331,MATCH('Payment by Source'!$A215,'Payment Total'!$A$7:$A$331,0),5)-I215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2201724</v>
      </c>
      <c r="V215" s="136">
        <f t="shared" si="10"/>
        <v>220172</v>
      </c>
      <c r="W215" s="136">
        <f t="shared" si="11"/>
        <v>2201720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273795</v>
      </c>
      <c r="I216" s="21">
        <f>INDEX(Data[],MATCH($A216,Data[Dist],0),MATCH(I$5,Data[#Headers],0))</f>
        <v>366646</v>
      </c>
      <c r="K216" s="59">
        <f>INDEX('Payment Total'!$A$7:$H$331,MATCH('Payment by Source'!$A216,'Payment Total'!$A$7:$A$331,0),5)-I216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2746132</v>
      </c>
      <c r="V216" s="136">
        <f t="shared" si="10"/>
        <v>274613</v>
      </c>
      <c r="W216" s="136">
        <f t="shared" si="11"/>
        <v>2746130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44588</v>
      </c>
      <c r="I217" s="21">
        <f>INDEX(Data[],MATCH($A217,Data[Dist],0),MATCH(I$5,Data[#Headers],0))</f>
        <v>97313</v>
      </c>
      <c r="K217" s="59">
        <f>INDEX('Payment Total'!$A$7:$H$331,MATCH('Payment by Source'!$A217,'Payment Total'!$A$7:$A$331,0),5)-I217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449522</v>
      </c>
      <c r="V217" s="136">
        <f t="shared" si="10"/>
        <v>44952</v>
      </c>
      <c r="W217" s="136">
        <f t="shared" si="11"/>
        <v>449520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1293351</v>
      </c>
      <c r="I218" s="21">
        <f>INDEX(Data[],MATCH($A218,Data[Dist],0),MATCH(I$5,Data[#Headers],0))</f>
        <v>1600275</v>
      </c>
      <c r="K218" s="59">
        <f>INDEX('Payment Total'!$A$7:$H$331,MATCH('Payment by Source'!$A218,'Payment Total'!$A$7:$A$331,0),5)-I218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12965732</v>
      </c>
      <c r="V218" s="136">
        <f t="shared" si="10"/>
        <v>1296573</v>
      </c>
      <c r="W218" s="136">
        <f t="shared" si="11"/>
        <v>12965730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1579474</v>
      </c>
      <c r="I219" s="21">
        <f>INDEX(Data[],MATCH($A219,Data[Dist],0),MATCH(I$5,Data[#Headers],0))</f>
        <v>2021328</v>
      </c>
      <c r="K219" s="59">
        <f>INDEX('Payment Total'!$A$7:$H$331,MATCH('Payment by Source'!$A219,'Payment Total'!$A$7:$A$331,0),5)-I219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15840061</v>
      </c>
      <c r="V219" s="136">
        <f t="shared" si="10"/>
        <v>1584006</v>
      </c>
      <c r="W219" s="136">
        <f t="shared" si="11"/>
        <v>15840060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223337</v>
      </c>
      <c r="I220" s="21">
        <f>INDEX(Data[],MATCH($A220,Data[Dist],0),MATCH(I$5,Data[#Headers],0))</f>
        <v>306551</v>
      </c>
      <c r="K220" s="59">
        <f>INDEX('Payment Total'!$A$7:$H$331,MATCH('Payment by Source'!$A220,'Payment Total'!$A$7:$A$331,0),5)-I220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2240132</v>
      </c>
      <c r="V220" s="136">
        <f t="shared" si="10"/>
        <v>224013</v>
      </c>
      <c r="W220" s="136">
        <f t="shared" si="11"/>
        <v>2240130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246678</v>
      </c>
      <c r="I221" s="21">
        <f>INDEX(Data[],MATCH($A221,Data[Dist],0),MATCH(I$5,Data[#Headers],0))</f>
        <v>332946</v>
      </c>
      <c r="K221" s="59">
        <f>INDEX('Payment Total'!$A$7:$H$331,MATCH('Payment by Source'!$A221,'Payment Total'!$A$7:$A$331,0),5)-I221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2565029</v>
      </c>
      <c r="V221" s="136">
        <f t="shared" si="10"/>
        <v>256503</v>
      </c>
      <c r="W221" s="136">
        <f t="shared" si="11"/>
        <v>2565030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2230720</v>
      </c>
      <c r="I222" s="21">
        <f>INDEX(Data[],MATCH($A222,Data[Dist],0),MATCH(I$5,Data[#Headers],0))</f>
        <v>2722148</v>
      </c>
      <c r="K222" s="59">
        <f>INDEX('Payment Total'!$A$7:$H$331,MATCH('Payment by Source'!$A222,'Payment Total'!$A$7:$A$331,0),5)-I222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22358709</v>
      </c>
      <c r="V222" s="136">
        <f t="shared" si="10"/>
        <v>2235871</v>
      </c>
      <c r="W222" s="136">
        <f t="shared" si="11"/>
        <v>22358710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358418</v>
      </c>
      <c r="I223" s="21">
        <f>INDEX(Data[],MATCH($A223,Data[Dist],0),MATCH(I$5,Data[#Headers],0))</f>
        <v>472907</v>
      </c>
      <c r="K223" s="59">
        <f>INDEX('Payment Total'!$A$7:$H$331,MATCH('Payment by Source'!$A223,'Payment Total'!$A$7:$A$331,0),5)-I223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3594865</v>
      </c>
      <c r="V223" s="136">
        <f t="shared" si="10"/>
        <v>359487</v>
      </c>
      <c r="W223" s="136">
        <f t="shared" si="11"/>
        <v>3594870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414221</v>
      </c>
      <c r="I224" s="21">
        <f>INDEX(Data[],MATCH($A224,Data[Dist],0),MATCH(I$5,Data[#Headers],0))</f>
        <v>560282</v>
      </c>
      <c r="K224" s="59">
        <f>INDEX('Payment Total'!$A$7:$H$331,MATCH('Payment by Source'!$A224,'Payment Total'!$A$7:$A$331,0),5)-I224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4155792</v>
      </c>
      <c r="V224" s="136">
        <f t="shared" si="10"/>
        <v>415579</v>
      </c>
      <c r="W224" s="136">
        <f t="shared" si="11"/>
        <v>4155790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960231</v>
      </c>
      <c r="I225" s="21">
        <f>INDEX(Data[],MATCH($A225,Data[Dist],0),MATCH(I$5,Data[#Headers],0))</f>
        <v>1152698</v>
      </c>
      <c r="K225" s="59">
        <f>INDEX('Payment Total'!$A$7:$H$331,MATCH('Payment by Source'!$A225,'Payment Total'!$A$7:$A$331,0),5)-I225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9622117</v>
      </c>
      <c r="V225" s="136">
        <f t="shared" si="10"/>
        <v>962212</v>
      </c>
      <c r="W225" s="136">
        <f t="shared" si="11"/>
        <v>9622120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232004</v>
      </c>
      <c r="I226" s="21">
        <f>INDEX(Data[],MATCH($A226,Data[Dist],0),MATCH(I$5,Data[#Headers],0))</f>
        <v>332615</v>
      </c>
      <c r="K226" s="59">
        <f>INDEX('Payment Total'!$A$7:$H$331,MATCH('Payment by Source'!$A226,'Payment Total'!$A$7:$A$331,0),5)-I226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2328907</v>
      </c>
      <c r="V226" s="136">
        <f t="shared" si="10"/>
        <v>232891</v>
      </c>
      <c r="W226" s="136">
        <f t="shared" si="11"/>
        <v>2328910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-136216</v>
      </c>
      <c r="I227" s="21">
        <f>INDEX(Data[],MATCH($A227,Data[Dist],0),MATCH(I$5,Data[#Headers],0))</f>
        <v>31982</v>
      </c>
      <c r="K227" s="59">
        <f>INDEX('Payment Total'!$A$7:$H$331,MATCH('Payment by Source'!$A227,'Payment Total'!$A$7:$A$331,0),5)-I227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-1346776</v>
      </c>
      <c r="V227" s="136">
        <f t="shared" si="10"/>
        <v>-134678</v>
      </c>
      <c r="W227" s="136">
        <f t="shared" si="11"/>
        <v>-1346780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103064</v>
      </c>
      <c r="I228" s="21">
        <f>INDEX(Data[],MATCH($A228,Data[Dist],0),MATCH(I$5,Data[#Headers],0))</f>
        <v>146857</v>
      </c>
      <c r="K228" s="59">
        <f>INDEX('Payment Total'!$A$7:$H$331,MATCH('Payment by Source'!$A228,'Payment Total'!$A$7:$A$331,0),5)-I228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1033543</v>
      </c>
      <c r="V228" s="136">
        <f t="shared" si="10"/>
        <v>103354</v>
      </c>
      <c r="W228" s="136">
        <f t="shared" si="11"/>
        <v>1033540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31397</v>
      </c>
      <c r="I229" s="21">
        <f>INDEX(Data[],MATCH($A229,Data[Dist],0),MATCH(I$5,Data[#Headers],0))</f>
        <v>71070</v>
      </c>
      <c r="K229" s="59">
        <f>INDEX('Payment Total'!$A$7:$H$331,MATCH('Payment by Source'!$A229,'Payment Total'!$A$7:$A$331,0),5)-I229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316435</v>
      </c>
      <c r="V229" s="136">
        <f t="shared" si="10"/>
        <v>31644</v>
      </c>
      <c r="W229" s="136">
        <f t="shared" si="11"/>
        <v>316440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477213</v>
      </c>
      <c r="I230" s="21">
        <f>INDEX(Data[],MATCH($A230,Data[Dist],0),MATCH(I$5,Data[#Headers],0))</f>
        <v>625109</v>
      </c>
      <c r="K230" s="59">
        <f>INDEX('Payment Total'!$A$7:$H$331,MATCH('Payment by Source'!$A230,'Payment Total'!$A$7:$A$331,0),5)-I230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4785668</v>
      </c>
      <c r="V230" s="136">
        <f t="shared" si="10"/>
        <v>478567</v>
      </c>
      <c r="W230" s="136">
        <f t="shared" si="11"/>
        <v>4785670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1389855</v>
      </c>
      <c r="I231" s="21">
        <f>INDEX(Data[],MATCH($A231,Data[Dist],0),MATCH(I$5,Data[#Headers],0))</f>
        <v>1764749</v>
      </c>
      <c r="K231" s="59">
        <f>INDEX('Payment Total'!$A$7:$H$331,MATCH('Payment by Source'!$A231,'Payment Total'!$A$7:$A$331,0),5)-I231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13931913</v>
      </c>
      <c r="V231" s="136">
        <f t="shared" si="10"/>
        <v>1393191</v>
      </c>
      <c r="W231" s="136">
        <f t="shared" si="11"/>
        <v>13931910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3946383</v>
      </c>
      <c r="I232" s="21">
        <f>INDEX(Data[],MATCH($A232,Data[Dist],0),MATCH(I$5,Data[#Headers],0))</f>
        <v>4688579</v>
      </c>
      <c r="K232" s="59">
        <f>INDEX('Payment Total'!$A$7:$H$331,MATCH('Payment by Source'!$A232,'Payment Total'!$A$7:$A$331,0),5)-I232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39540619</v>
      </c>
      <c r="V232" s="136">
        <f t="shared" si="10"/>
        <v>3954062</v>
      </c>
      <c r="W232" s="136">
        <f t="shared" si="11"/>
        <v>39540620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241618</v>
      </c>
      <c r="I233" s="21">
        <f>INDEX(Data[],MATCH($A233,Data[Dist],0),MATCH(I$5,Data[#Headers],0))</f>
        <v>345103</v>
      </c>
      <c r="K233" s="59">
        <f>INDEX('Payment Total'!$A$7:$H$331,MATCH('Payment by Source'!$A233,'Payment Total'!$A$7:$A$331,0),5)-I233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2425839</v>
      </c>
      <c r="V233" s="136">
        <f t="shared" si="10"/>
        <v>242584</v>
      </c>
      <c r="W233" s="136">
        <f t="shared" si="11"/>
        <v>2425840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75538</v>
      </c>
      <c r="I234" s="21">
        <f>INDEX(Data[],MATCH($A234,Data[Dist],0),MATCH(I$5,Data[#Headers],0))</f>
        <v>112658</v>
      </c>
      <c r="K234" s="59">
        <f>INDEX('Payment Total'!$A$7:$H$331,MATCH('Payment by Source'!$A234,'Payment Total'!$A$7:$A$331,0),5)-I234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758206</v>
      </c>
      <c r="V234" s="136">
        <f t="shared" si="10"/>
        <v>75821</v>
      </c>
      <c r="W234" s="136">
        <f t="shared" si="11"/>
        <v>758210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82840</v>
      </c>
      <c r="I235" s="21">
        <f>INDEX(Data[],MATCH($A235,Data[Dist],0),MATCH(I$5,Data[#Headers],0))</f>
        <v>185998</v>
      </c>
      <c r="K235" s="59">
        <f>INDEX('Payment Total'!$A$7:$H$331,MATCH('Payment by Source'!$A235,'Payment Total'!$A$7:$A$331,0),5)-I235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837085</v>
      </c>
      <c r="V235" s="136">
        <f t="shared" si="10"/>
        <v>83709</v>
      </c>
      <c r="W235" s="136">
        <f t="shared" si="11"/>
        <v>837090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235731</v>
      </c>
      <c r="I236" s="21">
        <f>INDEX(Data[],MATCH($A236,Data[Dist],0),MATCH(I$5,Data[#Headers],0))</f>
        <v>325358</v>
      </c>
      <c r="K236" s="59">
        <f>INDEX('Payment Total'!$A$7:$H$331,MATCH('Payment by Source'!$A236,'Payment Total'!$A$7:$A$331,0),5)-I236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2365292</v>
      </c>
      <c r="V236" s="136">
        <f t="shared" si="10"/>
        <v>236529</v>
      </c>
      <c r="W236" s="136">
        <f t="shared" si="11"/>
        <v>2365290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1107055</v>
      </c>
      <c r="I237" s="21">
        <f>INDEX(Data[],MATCH($A237,Data[Dist],0),MATCH(I$5,Data[#Headers],0))</f>
        <v>1464740</v>
      </c>
      <c r="K237" s="59">
        <f>INDEX('Payment Total'!$A$7:$H$331,MATCH('Payment by Source'!$A237,'Payment Total'!$A$7:$A$331,0),5)-I237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11102628</v>
      </c>
      <c r="V237" s="136">
        <f t="shared" si="10"/>
        <v>1110263</v>
      </c>
      <c r="W237" s="136">
        <f t="shared" si="11"/>
        <v>11102630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1450279</v>
      </c>
      <c r="I238" s="21">
        <f>INDEX(Data[],MATCH($A238,Data[Dist],0),MATCH(I$5,Data[#Headers],0))</f>
        <v>1742255</v>
      </c>
      <c r="K238" s="59">
        <f>INDEX('Payment Total'!$A$7:$H$331,MATCH('Payment by Source'!$A238,'Payment Total'!$A$7:$A$331,0),5)-I238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14531620</v>
      </c>
      <c r="V238" s="136">
        <f t="shared" si="10"/>
        <v>1453162</v>
      </c>
      <c r="W238" s="136">
        <f t="shared" si="11"/>
        <v>14531620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3109259</v>
      </c>
      <c r="I239" s="21">
        <f>INDEX(Data[],MATCH($A239,Data[Dist],0),MATCH(I$5,Data[#Headers],0))</f>
        <v>3868910</v>
      </c>
      <c r="K239" s="59">
        <f>INDEX('Payment Total'!$A$7:$H$331,MATCH('Payment by Source'!$A239,'Payment Total'!$A$7:$A$331,0),5)-I239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31175769</v>
      </c>
      <c r="V239" s="136">
        <f t="shared" si="10"/>
        <v>3117577</v>
      </c>
      <c r="W239" s="136">
        <f t="shared" si="11"/>
        <v>31175770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470446</v>
      </c>
      <c r="I240" s="21">
        <f>INDEX(Data[],MATCH($A240,Data[Dist],0),MATCH(I$5,Data[#Headers],0))</f>
        <v>589110</v>
      </c>
      <c r="K240" s="59">
        <f>INDEX('Payment Total'!$A$7:$H$331,MATCH('Payment by Source'!$A240,'Payment Total'!$A$7:$A$331,0),5)-I240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4714881</v>
      </c>
      <c r="V240" s="136">
        <f t="shared" si="10"/>
        <v>471488</v>
      </c>
      <c r="W240" s="136">
        <f t="shared" si="11"/>
        <v>4714880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116397</v>
      </c>
      <c r="I241" s="21">
        <f>INDEX(Data[],MATCH($A241,Data[Dist],0),MATCH(I$5,Data[#Headers],0))</f>
        <v>231478</v>
      </c>
      <c r="K241" s="59">
        <f>INDEX('Payment Total'!$A$7:$H$331,MATCH('Payment by Source'!$A241,'Payment Total'!$A$7:$A$331,0),5)-I241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1341508</v>
      </c>
      <c r="V241" s="136">
        <f t="shared" si="10"/>
        <v>134151</v>
      </c>
      <c r="W241" s="136">
        <f t="shared" si="11"/>
        <v>1341510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566092</v>
      </c>
      <c r="I242" s="21">
        <f>INDEX(Data[],MATCH($A242,Data[Dist],0),MATCH(I$5,Data[#Headers],0))</f>
        <v>682176</v>
      </c>
      <c r="K242" s="59">
        <f>INDEX('Payment Total'!$A$7:$H$331,MATCH('Payment by Source'!$A242,'Payment Total'!$A$7:$A$331,0),5)-I242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5672293</v>
      </c>
      <c r="V242" s="136">
        <f t="shared" si="10"/>
        <v>567229</v>
      </c>
      <c r="W242" s="136">
        <f t="shared" si="11"/>
        <v>5672290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578467</v>
      </c>
      <c r="I243" s="21">
        <f>INDEX(Data[],MATCH($A243,Data[Dist],0),MATCH(I$5,Data[#Headers],0))</f>
        <v>746653</v>
      </c>
      <c r="K243" s="59">
        <f>INDEX('Payment Total'!$A$7:$H$331,MATCH('Payment by Source'!$A243,'Payment Total'!$A$7:$A$331,0),5)-I243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5799671</v>
      </c>
      <c r="V243" s="136">
        <f t="shared" si="10"/>
        <v>579967</v>
      </c>
      <c r="W243" s="136">
        <f t="shared" si="11"/>
        <v>5799670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607376</v>
      </c>
      <c r="I244" s="21">
        <f>INDEX(Data[],MATCH($A244,Data[Dist],0),MATCH(I$5,Data[#Headers],0))</f>
        <v>774518</v>
      </c>
      <c r="K244" s="59">
        <f>INDEX('Payment Total'!$A$7:$H$331,MATCH('Payment by Source'!$A244,'Payment Total'!$A$7:$A$331,0),5)-I244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6089662</v>
      </c>
      <c r="V244" s="136">
        <f t="shared" si="10"/>
        <v>608966</v>
      </c>
      <c r="W244" s="136">
        <f t="shared" si="11"/>
        <v>6089660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85192</v>
      </c>
      <c r="I245" s="21">
        <f>INDEX(Data[],MATCH($A245,Data[Dist],0),MATCH(I$5,Data[#Headers],0))</f>
        <v>165443</v>
      </c>
      <c r="K245" s="59">
        <f>INDEX('Payment Total'!$A$7:$H$331,MATCH('Payment by Source'!$A245,'Payment Total'!$A$7:$A$331,0),5)-I245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856694</v>
      </c>
      <c r="V245" s="136">
        <f t="shared" si="10"/>
        <v>85669</v>
      </c>
      <c r="W245" s="136">
        <f t="shared" si="11"/>
        <v>856690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112525</v>
      </c>
      <c r="I246" s="21">
        <f>INDEX(Data[],MATCH($A246,Data[Dist],0),MATCH(I$5,Data[#Headers],0))</f>
        <v>196601</v>
      </c>
      <c r="K246" s="59">
        <f>INDEX('Payment Total'!$A$7:$H$331,MATCH('Payment by Source'!$A246,'Payment Total'!$A$7:$A$331,0),5)-I246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1130429</v>
      </c>
      <c r="V246" s="136">
        <f t="shared" si="10"/>
        <v>113043</v>
      </c>
      <c r="W246" s="136">
        <f t="shared" si="11"/>
        <v>1130430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450249</v>
      </c>
      <c r="I247" s="21">
        <f>INDEX(Data[],MATCH($A247,Data[Dist],0),MATCH(I$5,Data[#Headers],0))</f>
        <v>629479</v>
      </c>
      <c r="K247" s="59">
        <f>INDEX('Payment Total'!$A$7:$H$331,MATCH('Payment by Source'!$A247,'Payment Total'!$A$7:$A$331,0),5)-I247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4514799</v>
      </c>
      <c r="V247" s="136">
        <f t="shared" si="10"/>
        <v>451480</v>
      </c>
      <c r="W247" s="136">
        <f t="shared" si="11"/>
        <v>4514800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536009</v>
      </c>
      <c r="I248" s="21">
        <f>INDEX(Data[],MATCH($A248,Data[Dist],0),MATCH(I$5,Data[#Headers],0))</f>
        <v>692720</v>
      </c>
      <c r="K248" s="59">
        <f>INDEX('Payment Total'!$A$7:$H$331,MATCH('Payment by Source'!$A248,'Payment Total'!$A$7:$A$331,0),5)-I248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5374852</v>
      </c>
      <c r="V248" s="136">
        <f t="shared" si="10"/>
        <v>537485</v>
      </c>
      <c r="W248" s="136">
        <f t="shared" si="11"/>
        <v>5374850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222739</v>
      </c>
      <c r="I249" s="21">
        <f>INDEX(Data[],MATCH($A249,Data[Dist],0),MATCH(I$5,Data[#Headers],0))</f>
        <v>304750</v>
      </c>
      <c r="K249" s="59">
        <f>INDEX('Payment Total'!$A$7:$H$331,MATCH('Payment by Source'!$A249,'Payment Total'!$A$7:$A$331,0),5)-I249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2233699</v>
      </c>
      <c r="V249" s="136">
        <f t="shared" si="10"/>
        <v>223370</v>
      </c>
      <c r="W249" s="136">
        <f t="shared" si="11"/>
        <v>2233700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77804</v>
      </c>
      <c r="I250" s="21">
        <f>INDEX(Data[],MATCH($A250,Data[Dist],0),MATCH(I$5,Data[#Headers],0))</f>
        <v>116033</v>
      </c>
      <c r="K250" s="59">
        <f>INDEX('Payment Total'!$A$7:$H$331,MATCH('Payment by Source'!$A250,'Payment Total'!$A$7:$A$331,0),5)-I250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780699</v>
      </c>
      <c r="V250" s="136">
        <f t="shared" si="10"/>
        <v>78070</v>
      </c>
      <c r="W250" s="136">
        <f t="shared" si="11"/>
        <v>780700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233041</v>
      </c>
      <c r="I251" s="21">
        <f>INDEX(Data[],MATCH($A251,Data[Dist],0),MATCH(I$5,Data[#Headers],0))</f>
        <v>329779</v>
      </c>
      <c r="K251" s="59">
        <f>INDEX('Payment Total'!$A$7:$H$331,MATCH('Payment by Source'!$A251,'Payment Total'!$A$7:$A$331,0),5)-I251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2339041</v>
      </c>
      <c r="V251" s="136">
        <f t="shared" si="10"/>
        <v>233904</v>
      </c>
      <c r="W251" s="136">
        <f t="shared" si="11"/>
        <v>2339040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4583</v>
      </c>
      <c r="I252" s="21">
        <f>INDEX(Data[],MATCH($A252,Data[Dist],0),MATCH(I$5,Data[#Headers],0))</f>
        <v>168217</v>
      </c>
      <c r="K252" s="59">
        <f>INDEX('Payment Total'!$A$7:$H$331,MATCH('Payment by Source'!$A252,'Payment Total'!$A$7:$A$331,0),5)-I252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61200</v>
      </c>
      <c r="V252" s="136">
        <f t="shared" si="10"/>
        <v>6120</v>
      </c>
      <c r="W252" s="136">
        <f t="shared" si="11"/>
        <v>61200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157113</v>
      </c>
      <c r="I253" s="21">
        <f>INDEX(Data[],MATCH($A253,Data[Dist],0),MATCH(I$5,Data[#Headers],0))</f>
        <v>226018</v>
      </c>
      <c r="K253" s="59">
        <f>INDEX('Payment Total'!$A$7:$H$331,MATCH('Payment by Source'!$A253,'Payment Total'!$A$7:$A$331,0),5)-I253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1576617</v>
      </c>
      <c r="V253" s="136">
        <f t="shared" si="10"/>
        <v>157662</v>
      </c>
      <c r="W253" s="136">
        <f t="shared" si="11"/>
        <v>1576620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86274</v>
      </c>
      <c r="I254" s="21">
        <f>INDEX(Data[],MATCH($A254,Data[Dist],0),MATCH(I$5,Data[#Headers],0))</f>
        <v>132993</v>
      </c>
      <c r="K254" s="59">
        <f>INDEX('Payment Total'!$A$7:$H$331,MATCH('Payment by Source'!$A254,'Payment Total'!$A$7:$A$331,0),5)-I254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866323</v>
      </c>
      <c r="V254" s="136">
        <f t="shared" si="10"/>
        <v>86632</v>
      </c>
      <c r="W254" s="136">
        <f t="shared" si="11"/>
        <v>866320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632821</v>
      </c>
      <c r="I255" s="21">
        <f>INDEX(Data[],MATCH($A255,Data[Dist],0),MATCH(I$5,Data[#Headers],0))</f>
        <v>842734</v>
      </c>
      <c r="K255" s="59">
        <f>INDEX('Payment Total'!$A$7:$H$331,MATCH('Payment by Source'!$A255,'Payment Total'!$A$7:$A$331,0),5)-I255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6349794</v>
      </c>
      <c r="V255" s="136">
        <f t="shared" si="10"/>
        <v>634979</v>
      </c>
      <c r="W255" s="136">
        <f t="shared" si="11"/>
        <v>6349790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118987</v>
      </c>
      <c r="I256" s="21">
        <f>INDEX(Data[],MATCH($A256,Data[Dist],0),MATCH(I$5,Data[#Headers],0))</f>
        <v>179334</v>
      </c>
      <c r="K256" s="59">
        <f>INDEX('Payment Total'!$A$7:$H$331,MATCH('Payment by Source'!$A256,'Payment Total'!$A$7:$A$331,0),5)-I256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1193366</v>
      </c>
      <c r="V256" s="136">
        <f t="shared" si="10"/>
        <v>119337</v>
      </c>
      <c r="W256" s="136">
        <f t="shared" si="11"/>
        <v>1193370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348930</v>
      </c>
      <c r="I257" s="21">
        <f>INDEX(Data[],MATCH($A257,Data[Dist],0),MATCH(I$5,Data[#Headers],0))</f>
        <v>475686</v>
      </c>
      <c r="K257" s="59">
        <f>INDEX('Payment Total'!$A$7:$H$331,MATCH('Payment by Source'!$A257,'Payment Total'!$A$7:$A$331,0),5)-I257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3500561</v>
      </c>
      <c r="V257" s="136">
        <f t="shared" si="10"/>
        <v>350056</v>
      </c>
      <c r="W257" s="136">
        <f t="shared" si="11"/>
        <v>3500560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675230</v>
      </c>
      <c r="I258" s="21">
        <f>INDEX(Data[],MATCH($A258,Data[Dist],0),MATCH(I$5,Data[#Headers],0))</f>
        <v>873319</v>
      </c>
      <c r="K258" s="59">
        <f>INDEX('Payment Total'!$A$7:$H$331,MATCH('Payment by Source'!$A258,'Payment Total'!$A$7:$A$331,0),5)-I258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6769163</v>
      </c>
      <c r="V258" s="136">
        <f t="shared" si="10"/>
        <v>676916</v>
      </c>
      <c r="W258" s="136">
        <f t="shared" si="11"/>
        <v>6769160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597492</v>
      </c>
      <c r="I259" s="21">
        <f>INDEX(Data[],MATCH($A259,Data[Dist],0),MATCH(I$5,Data[#Headers],0))</f>
        <v>771715</v>
      </c>
      <c r="K259" s="59">
        <f>INDEX('Payment Total'!$A$7:$H$331,MATCH('Payment by Source'!$A259,'Payment Total'!$A$7:$A$331,0),5)-I259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5990786</v>
      </c>
      <c r="V259" s="136">
        <f t="shared" si="10"/>
        <v>599079</v>
      </c>
      <c r="W259" s="136">
        <f t="shared" si="11"/>
        <v>5990790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318597</v>
      </c>
      <c r="I260" s="21">
        <f>INDEX(Data[],MATCH($A260,Data[Dist],0),MATCH(I$5,Data[#Headers],0))</f>
        <v>449295</v>
      </c>
      <c r="K260" s="59">
        <f>INDEX('Payment Total'!$A$7:$H$331,MATCH('Payment by Source'!$A260,'Payment Total'!$A$7:$A$331,0),5)-I260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3195718</v>
      </c>
      <c r="V260" s="136">
        <f t="shared" si="10"/>
        <v>319572</v>
      </c>
      <c r="W260" s="136">
        <f t="shared" si="11"/>
        <v>3195720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201207</v>
      </c>
      <c r="I261" s="21">
        <f>INDEX(Data[],MATCH($A261,Data[Dist],0),MATCH(I$5,Data[#Headers],0))</f>
        <v>270092</v>
      </c>
      <c r="K261" s="59">
        <f>INDEX('Payment Total'!$A$7:$H$331,MATCH('Payment by Source'!$A261,'Payment Total'!$A$7:$A$331,0),5)-I261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2017906</v>
      </c>
      <c r="V261" s="136">
        <f t="shared" si="10"/>
        <v>201791</v>
      </c>
      <c r="W261" s="136">
        <f t="shared" si="11"/>
        <v>2017910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339445</v>
      </c>
      <c r="I262" s="21">
        <f>INDEX(Data[],MATCH($A262,Data[Dist],0),MATCH(I$5,Data[#Headers],0))</f>
        <v>428820</v>
      </c>
      <c r="K262" s="59">
        <f>INDEX('Payment Total'!$A$7:$H$331,MATCH('Payment by Source'!$A262,'Payment Total'!$A$7:$A$331,0),5)-I262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3402927</v>
      </c>
      <c r="V262" s="136">
        <f t="shared" si="10"/>
        <v>340293</v>
      </c>
      <c r="W262" s="136">
        <f t="shared" si="11"/>
        <v>3402930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930860</v>
      </c>
      <c r="I263" s="21">
        <f>INDEX(Data[],MATCH($A263,Data[Dist],0),MATCH(I$5,Data[#Headers],0))</f>
        <v>1228145</v>
      </c>
      <c r="K263" s="59">
        <f>INDEX('Payment Total'!$A$7:$H$331,MATCH('Payment by Source'!$A263,'Payment Total'!$A$7:$A$331,0),5)-I263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9331040</v>
      </c>
      <c r="V263" s="136">
        <f t="shared" ref="V263:V326" si="13">ROUND(U263/10,0)</f>
        <v>933104</v>
      </c>
      <c r="W263" s="136">
        <f t="shared" ref="W263:W326" si="14">V263*10</f>
        <v>9331040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11166938</v>
      </c>
      <c r="I264" s="21">
        <f>INDEX(Data[],MATCH($A264,Data[Dist],0),MATCH(I$5,Data[#Headers],0))</f>
        <v>13357485</v>
      </c>
      <c r="K264" s="59">
        <f>INDEX('Payment Total'!$A$7:$H$331,MATCH('Payment by Source'!$A264,'Payment Total'!$A$7:$A$331,0),5)-I264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111888452</v>
      </c>
      <c r="V264" s="136">
        <f t="shared" si="13"/>
        <v>11188845</v>
      </c>
      <c r="W264" s="136">
        <f t="shared" si="14"/>
        <v>111888450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200443</v>
      </c>
      <c r="I265" s="21">
        <f>INDEX(Data[],MATCH($A265,Data[Dist],0),MATCH(I$5,Data[#Headers],0))</f>
        <v>280934</v>
      </c>
      <c r="K265" s="59">
        <f>INDEX('Payment Total'!$A$7:$H$331,MATCH('Payment by Source'!$A265,'Payment Total'!$A$7:$A$331,0),5)-I265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2010977</v>
      </c>
      <c r="V265" s="136">
        <f t="shared" si="13"/>
        <v>201098</v>
      </c>
      <c r="W265" s="136">
        <f t="shared" si="14"/>
        <v>2010980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387962</v>
      </c>
      <c r="I266" s="21">
        <f>INDEX(Data[],MATCH($A266,Data[Dist],0),MATCH(I$5,Data[#Headers],0))</f>
        <v>533612</v>
      </c>
      <c r="K266" s="59">
        <f>INDEX('Payment Total'!$A$7:$H$331,MATCH('Payment by Source'!$A266,'Payment Total'!$A$7:$A$331,0),5)-I266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3893520</v>
      </c>
      <c r="V266" s="136">
        <f t="shared" si="13"/>
        <v>389352</v>
      </c>
      <c r="W266" s="136">
        <f t="shared" si="14"/>
        <v>3893520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764230</v>
      </c>
      <c r="I267" s="21">
        <f>INDEX(Data[],MATCH($A267,Data[Dist],0),MATCH(I$5,Data[#Headers],0))</f>
        <v>974372</v>
      </c>
      <c r="K267" s="59">
        <f>INDEX('Payment Total'!$A$7:$H$331,MATCH('Payment by Source'!$A267,'Payment Total'!$A$7:$A$331,0),5)-I267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7663963</v>
      </c>
      <c r="V267" s="136">
        <f t="shared" si="13"/>
        <v>766396</v>
      </c>
      <c r="W267" s="136">
        <f t="shared" si="14"/>
        <v>7663960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298746</v>
      </c>
      <c r="I268" s="21">
        <f>INDEX(Data[],MATCH($A268,Data[Dist],0),MATCH(I$5,Data[#Headers],0))</f>
        <v>386843</v>
      </c>
      <c r="K268" s="59">
        <f>INDEX('Payment Total'!$A$7:$H$331,MATCH('Payment by Source'!$A268,'Payment Total'!$A$7:$A$331,0),5)-I268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2994784</v>
      </c>
      <c r="V268" s="136">
        <f t="shared" si="13"/>
        <v>299478</v>
      </c>
      <c r="W268" s="136">
        <f t="shared" si="14"/>
        <v>2994780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263137</v>
      </c>
      <c r="I269" s="21">
        <f>INDEX(Data[],MATCH($A269,Data[Dist],0),MATCH(I$5,Data[#Headers],0))</f>
        <v>365015</v>
      </c>
      <c r="K269" s="59">
        <f>INDEX('Payment Total'!$A$7:$H$331,MATCH('Payment by Source'!$A269,'Payment Total'!$A$7:$A$331,0),5)-I269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2640517</v>
      </c>
      <c r="V269" s="136">
        <f t="shared" si="13"/>
        <v>264052</v>
      </c>
      <c r="W269" s="136">
        <f t="shared" si="14"/>
        <v>2640520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480399</v>
      </c>
      <c r="I270" s="21">
        <f>INDEX(Data[],MATCH($A270,Data[Dist],0),MATCH(I$5,Data[#Headers],0))</f>
        <v>690153</v>
      </c>
      <c r="K270" s="59">
        <f>INDEX('Payment Total'!$A$7:$H$331,MATCH('Payment by Source'!$A270,'Payment Total'!$A$7:$A$331,0),5)-I270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4820589</v>
      </c>
      <c r="V270" s="136">
        <f t="shared" si="13"/>
        <v>482059</v>
      </c>
      <c r="W270" s="136">
        <f t="shared" si="14"/>
        <v>4820590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102007</v>
      </c>
      <c r="I271" s="21">
        <f>INDEX(Data[],MATCH($A271,Data[Dist],0),MATCH(I$5,Data[#Headers],0))</f>
        <v>138488</v>
      </c>
      <c r="K271" s="59">
        <f>INDEX('Payment Total'!$A$7:$H$331,MATCH('Payment by Source'!$A271,'Payment Total'!$A$7:$A$331,0),5)-I271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1023038</v>
      </c>
      <c r="V271" s="136">
        <f t="shared" si="13"/>
        <v>102304</v>
      </c>
      <c r="W271" s="136">
        <f t="shared" si="14"/>
        <v>1023040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866889</v>
      </c>
      <c r="I272" s="21">
        <f>INDEX(Data[],MATCH($A272,Data[Dist],0),MATCH(I$5,Data[#Headers],0))</f>
        <v>1076182</v>
      </c>
      <c r="K272" s="59">
        <f>INDEX('Payment Total'!$A$7:$H$331,MATCH('Payment by Source'!$A272,'Payment Total'!$A$7:$A$331,0),5)-I272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9467125</v>
      </c>
      <c r="V272" s="136">
        <f t="shared" si="13"/>
        <v>946713</v>
      </c>
      <c r="W272" s="136">
        <f t="shared" si="14"/>
        <v>9467130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302906</v>
      </c>
      <c r="I273" s="21">
        <f>INDEX(Data[],MATCH($A273,Data[Dist],0),MATCH(I$5,Data[#Headers],0))</f>
        <v>415401</v>
      </c>
      <c r="K273" s="59">
        <f>INDEX('Payment Total'!$A$7:$H$331,MATCH('Payment by Source'!$A273,'Payment Total'!$A$7:$A$331,0),5)-I273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3037065</v>
      </c>
      <c r="V273" s="136">
        <f t="shared" si="13"/>
        <v>303707</v>
      </c>
      <c r="W273" s="136">
        <f t="shared" si="14"/>
        <v>3037070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4619326</v>
      </c>
      <c r="I274" s="21">
        <f>INDEX(Data[],MATCH($A274,Data[Dist],0),MATCH(I$5,Data[#Headers],0))</f>
        <v>5620827</v>
      </c>
      <c r="K274" s="59">
        <f>INDEX('Payment Total'!$A$7:$H$331,MATCH('Payment by Source'!$A274,'Payment Total'!$A$7:$A$331,0),5)-I274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46301374</v>
      </c>
      <c r="V274" s="136">
        <f t="shared" si="13"/>
        <v>4630137</v>
      </c>
      <c r="W274" s="136">
        <f t="shared" si="14"/>
        <v>46301370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1304902</v>
      </c>
      <c r="I275" s="21">
        <f>INDEX(Data[],MATCH($A275,Data[Dist],0),MATCH(I$5,Data[#Headers],0))</f>
        <v>1635963</v>
      </c>
      <c r="K275" s="59">
        <f>INDEX('Payment Total'!$A$7:$H$331,MATCH('Payment by Source'!$A275,'Payment Total'!$A$7:$A$331,0),5)-I275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13079225</v>
      </c>
      <c r="V275" s="136">
        <f t="shared" si="13"/>
        <v>1307923</v>
      </c>
      <c r="W275" s="136">
        <f t="shared" si="14"/>
        <v>13079230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16126</v>
      </c>
      <c r="I276" s="21">
        <f>INDEX(Data[],MATCH($A276,Data[Dist],0),MATCH(I$5,Data[#Headers],0))</f>
        <v>203969</v>
      </c>
      <c r="K276" s="59">
        <f>INDEX('Payment Total'!$A$7:$H$331,MATCH('Payment by Source'!$A276,'Payment Total'!$A$7:$A$331,0),5)-I276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178845</v>
      </c>
      <c r="V276" s="136">
        <f t="shared" si="13"/>
        <v>17885</v>
      </c>
      <c r="W276" s="136">
        <f t="shared" si="14"/>
        <v>178850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230381</v>
      </c>
      <c r="I277" s="21">
        <f>INDEX(Data[],MATCH($A277,Data[Dist],0),MATCH(I$5,Data[#Headers],0))</f>
        <v>314883</v>
      </c>
      <c r="K277" s="59">
        <f>INDEX('Payment Total'!$A$7:$H$331,MATCH('Payment by Source'!$A277,'Payment Total'!$A$7:$A$331,0),5)-I277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2309990</v>
      </c>
      <c r="V277" s="136">
        <f t="shared" si="13"/>
        <v>230999</v>
      </c>
      <c r="W277" s="136">
        <f t="shared" si="14"/>
        <v>2309990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109566</v>
      </c>
      <c r="I278" s="21">
        <f>INDEX(Data[],MATCH($A278,Data[Dist],0),MATCH(I$5,Data[#Headers],0))</f>
        <v>150202</v>
      </c>
      <c r="K278" s="59">
        <f>INDEX('Payment Total'!$A$7:$H$331,MATCH('Payment by Source'!$A278,'Payment Total'!$A$7:$A$331,0),5)-I278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1098478</v>
      </c>
      <c r="V278" s="136">
        <f t="shared" si="13"/>
        <v>109848</v>
      </c>
      <c r="W278" s="136">
        <f t="shared" si="14"/>
        <v>1098480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327146</v>
      </c>
      <c r="I279" s="21">
        <f>INDEX(Data[],MATCH($A279,Data[Dist],0),MATCH(I$5,Data[#Headers],0))</f>
        <v>424170</v>
      </c>
      <c r="K279" s="59">
        <f>INDEX('Payment Total'!$A$7:$H$331,MATCH('Payment by Source'!$A279,'Payment Total'!$A$7:$A$331,0),5)-I279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3280100</v>
      </c>
      <c r="V279" s="136">
        <f t="shared" si="13"/>
        <v>328010</v>
      </c>
      <c r="W279" s="136">
        <f t="shared" si="14"/>
        <v>3280100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1990356</v>
      </c>
      <c r="I280" s="21">
        <f>INDEX(Data[],MATCH($A280,Data[Dist],0),MATCH(I$5,Data[#Headers],0))</f>
        <v>2397614</v>
      </c>
      <c r="K280" s="59">
        <f>INDEX('Payment Total'!$A$7:$H$331,MATCH('Payment by Source'!$A280,'Payment Total'!$A$7:$A$331,0),5)-I280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19942332</v>
      </c>
      <c r="V280" s="136">
        <f t="shared" si="13"/>
        <v>1994233</v>
      </c>
      <c r="W280" s="136">
        <f t="shared" si="14"/>
        <v>19942330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80683</v>
      </c>
      <c r="I281" s="21">
        <f>INDEX(Data[],MATCH($A281,Data[Dist],0),MATCH(I$5,Data[#Headers],0))</f>
        <v>111145</v>
      </c>
      <c r="K281" s="59">
        <f>INDEX('Payment Total'!$A$7:$H$331,MATCH('Payment by Source'!$A281,'Payment Total'!$A$7:$A$331,0),5)-I281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809043</v>
      </c>
      <c r="V281" s="136">
        <f t="shared" si="13"/>
        <v>80904</v>
      </c>
      <c r="W281" s="136">
        <f t="shared" si="14"/>
        <v>809040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414524</v>
      </c>
      <c r="I282" s="21">
        <f>INDEX(Data[],MATCH($A282,Data[Dist],0),MATCH(I$5,Data[#Headers],0))</f>
        <v>561018</v>
      </c>
      <c r="K282" s="59">
        <f>INDEX('Payment Total'!$A$7:$H$331,MATCH('Payment by Source'!$A282,'Payment Total'!$A$7:$A$331,0),5)-I282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4159378</v>
      </c>
      <c r="V282" s="136">
        <f t="shared" si="13"/>
        <v>415938</v>
      </c>
      <c r="W282" s="136">
        <f t="shared" si="14"/>
        <v>4159380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440872</v>
      </c>
      <c r="I283" s="21">
        <f>INDEX(Data[],MATCH($A283,Data[Dist],0),MATCH(I$5,Data[#Headers],0))</f>
        <v>566355</v>
      </c>
      <c r="K283" s="59">
        <f>INDEX('Payment Total'!$A$7:$H$331,MATCH('Payment by Source'!$A283,'Payment Total'!$A$7:$A$331,0),5)-I283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4420389</v>
      </c>
      <c r="V283" s="136">
        <f t="shared" si="13"/>
        <v>442039</v>
      </c>
      <c r="W283" s="136">
        <f t="shared" si="14"/>
        <v>4420390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461480</v>
      </c>
      <c r="I284" s="21">
        <f>INDEX(Data[],MATCH($A284,Data[Dist],0),MATCH(I$5,Data[#Headers],0))</f>
        <v>595539</v>
      </c>
      <c r="K284" s="59">
        <f>INDEX('Payment Total'!$A$7:$H$331,MATCH('Payment by Source'!$A284,'Payment Total'!$A$7:$A$331,0),5)-I284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4626962</v>
      </c>
      <c r="V284" s="136">
        <f t="shared" si="13"/>
        <v>462696</v>
      </c>
      <c r="W284" s="136">
        <f t="shared" si="14"/>
        <v>4626960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270316</v>
      </c>
      <c r="I285" s="21">
        <f>INDEX(Data[],MATCH($A285,Data[Dist],0),MATCH(I$5,Data[#Headers],0))</f>
        <v>353778</v>
      </c>
      <c r="K285" s="59">
        <f>INDEX('Payment Total'!$A$7:$H$331,MATCH('Payment by Source'!$A285,'Payment Total'!$A$7:$A$331,0),5)-I285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2759637</v>
      </c>
      <c r="V285" s="136">
        <f t="shared" si="13"/>
        <v>275964</v>
      </c>
      <c r="W285" s="136">
        <f t="shared" si="14"/>
        <v>2759640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378143</v>
      </c>
      <c r="I286" s="21">
        <f>INDEX(Data[],MATCH($A286,Data[Dist],0),MATCH(I$5,Data[#Headers],0))</f>
        <v>490888</v>
      </c>
      <c r="K286" s="59">
        <f>INDEX('Payment Total'!$A$7:$H$331,MATCH('Payment by Source'!$A286,'Payment Total'!$A$7:$A$331,0),5)-I286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3791279</v>
      </c>
      <c r="V286" s="136">
        <f t="shared" si="13"/>
        <v>379128</v>
      </c>
      <c r="W286" s="136">
        <f t="shared" si="14"/>
        <v>3791280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140130</v>
      </c>
      <c r="I287" s="21">
        <f>INDEX(Data[],MATCH($A287,Data[Dist],0),MATCH(I$5,Data[#Headers],0))</f>
        <v>189183</v>
      </c>
      <c r="K287" s="59">
        <f>INDEX('Payment Total'!$A$7:$H$331,MATCH('Payment by Source'!$A287,'Payment Total'!$A$7:$A$331,0),5)-I287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1405154</v>
      </c>
      <c r="V287" s="136">
        <f t="shared" si="13"/>
        <v>140515</v>
      </c>
      <c r="W287" s="136">
        <f t="shared" si="14"/>
        <v>1405150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244211</v>
      </c>
      <c r="I288" s="21">
        <f>INDEX(Data[],MATCH($A288,Data[Dist],0),MATCH(I$5,Data[#Headers],0))</f>
        <v>314430</v>
      </c>
      <c r="K288" s="59">
        <f>INDEX('Payment Total'!$A$7:$H$331,MATCH('Payment by Source'!$A288,'Payment Total'!$A$7:$A$331,0),5)-I288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2447833</v>
      </c>
      <c r="V288" s="136">
        <f t="shared" si="13"/>
        <v>244783</v>
      </c>
      <c r="W288" s="136">
        <f t="shared" si="14"/>
        <v>2447830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172473</v>
      </c>
      <c r="I289" s="21">
        <f>INDEX(Data[],MATCH($A289,Data[Dist],0),MATCH(I$5,Data[#Headers],0))</f>
        <v>247212</v>
      </c>
      <c r="K289" s="59">
        <f>INDEX('Payment Total'!$A$7:$H$331,MATCH('Payment by Source'!$A289,'Payment Total'!$A$7:$A$331,0),5)-I289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1730073</v>
      </c>
      <c r="V289" s="136">
        <f t="shared" si="13"/>
        <v>173007</v>
      </c>
      <c r="W289" s="136">
        <f t="shared" si="14"/>
        <v>1730070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207213</v>
      </c>
      <c r="I290" s="21">
        <f>INDEX(Data[],MATCH($A290,Data[Dist],0),MATCH(I$5,Data[#Headers],0))</f>
        <v>270175</v>
      </c>
      <c r="K290" s="59">
        <f>INDEX('Payment Total'!$A$7:$H$331,MATCH('Payment by Source'!$A290,'Payment Total'!$A$7:$A$331,0),5)-I290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2076855</v>
      </c>
      <c r="V290" s="136">
        <f t="shared" si="13"/>
        <v>207686</v>
      </c>
      <c r="W290" s="136">
        <f t="shared" si="14"/>
        <v>2076860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46442</v>
      </c>
      <c r="I291" s="21">
        <f>INDEX(Data[],MATCH($A291,Data[Dist],0),MATCH(I$5,Data[#Headers],0))</f>
        <v>77783</v>
      </c>
      <c r="K291" s="59">
        <f>INDEX('Payment Total'!$A$7:$H$331,MATCH('Payment by Source'!$A291,'Payment Total'!$A$7:$A$331,0),5)-I291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466758</v>
      </c>
      <c r="V291" s="136">
        <f t="shared" si="13"/>
        <v>46676</v>
      </c>
      <c r="W291" s="136">
        <f t="shared" si="14"/>
        <v>466760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407549</v>
      </c>
      <c r="I292" s="21">
        <f>INDEX(Data[],MATCH($A292,Data[Dist],0),MATCH(I$5,Data[#Headers],0))</f>
        <v>530248</v>
      </c>
      <c r="K292" s="59">
        <f>INDEX('Payment Total'!$A$7:$H$331,MATCH('Payment by Source'!$A292,'Payment Total'!$A$7:$A$331,0),5)-I292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4086527</v>
      </c>
      <c r="V292" s="136">
        <f t="shared" si="13"/>
        <v>408653</v>
      </c>
      <c r="W292" s="136">
        <f t="shared" si="14"/>
        <v>4086530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75406</v>
      </c>
      <c r="I293" s="21">
        <f>INDEX(Data[],MATCH($A293,Data[Dist],0),MATCH(I$5,Data[#Headers],0))</f>
        <v>162122</v>
      </c>
      <c r="K293" s="59">
        <f>INDEX('Payment Total'!$A$7:$H$331,MATCH('Payment by Source'!$A293,'Payment Total'!$A$7:$A$331,0),5)-I293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759515</v>
      </c>
      <c r="V293" s="136">
        <f t="shared" si="13"/>
        <v>75952</v>
      </c>
      <c r="W293" s="136">
        <f t="shared" si="14"/>
        <v>759520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1939354</v>
      </c>
      <c r="I294" s="21">
        <f>INDEX(Data[],MATCH($A294,Data[Dist],0),MATCH(I$5,Data[#Headers],0))</f>
        <v>2478850</v>
      </c>
      <c r="K294" s="59">
        <f>INDEX('Payment Total'!$A$7:$H$331,MATCH('Payment by Source'!$A294,'Payment Total'!$A$7:$A$331,0),5)-I294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19445213</v>
      </c>
      <c r="V294" s="136">
        <f t="shared" si="13"/>
        <v>1944521</v>
      </c>
      <c r="W294" s="136">
        <f t="shared" si="14"/>
        <v>19445210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489042</v>
      </c>
      <c r="I295" s="21">
        <f>INDEX(Data[],MATCH($A295,Data[Dist],0),MATCH(I$5,Data[#Headers],0))</f>
        <v>648618</v>
      </c>
      <c r="K295" s="59">
        <f>INDEX('Payment Total'!$A$7:$H$331,MATCH('Payment by Source'!$A295,'Payment Total'!$A$7:$A$331,0),5)-I295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4904829</v>
      </c>
      <c r="V295" s="136">
        <f t="shared" si="13"/>
        <v>490483</v>
      </c>
      <c r="W295" s="136">
        <f t="shared" si="14"/>
        <v>4904830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526761</v>
      </c>
      <c r="I296" s="21">
        <f>INDEX(Data[],MATCH($A296,Data[Dist],0),MATCH(I$5,Data[#Headers],0))</f>
        <v>671942</v>
      </c>
      <c r="K296" s="59">
        <f>INDEX('Payment Total'!$A$7:$H$331,MATCH('Payment by Source'!$A296,'Payment Total'!$A$7:$A$331,0),5)-I296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5281657</v>
      </c>
      <c r="V296" s="136">
        <f t="shared" si="13"/>
        <v>528166</v>
      </c>
      <c r="W296" s="136">
        <f t="shared" si="14"/>
        <v>5281660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143742</v>
      </c>
      <c r="I297" s="21">
        <f>INDEX(Data[],MATCH($A297,Data[Dist],0),MATCH(I$5,Data[#Headers],0))</f>
        <v>198642</v>
      </c>
      <c r="K297" s="59">
        <f>INDEX('Payment Total'!$A$7:$H$331,MATCH('Payment by Source'!$A297,'Payment Total'!$A$7:$A$331,0),5)-I297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1441673</v>
      </c>
      <c r="V297" s="136">
        <f t="shared" si="13"/>
        <v>144167</v>
      </c>
      <c r="W297" s="136">
        <f t="shared" si="14"/>
        <v>1441670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948739</v>
      </c>
      <c r="I298" s="21">
        <f>INDEX(Data[],MATCH($A298,Data[Dist],0),MATCH(I$5,Data[#Headers],0))</f>
        <v>1196841</v>
      </c>
      <c r="K298" s="59">
        <f>INDEX('Payment Total'!$A$7:$H$331,MATCH('Payment by Source'!$A298,'Payment Total'!$A$7:$A$331,0),5)-I298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9511620</v>
      </c>
      <c r="V298" s="136">
        <f t="shared" si="13"/>
        <v>951162</v>
      </c>
      <c r="W298" s="136">
        <f t="shared" si="14"/>
        <v>9511620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287543</v>
      </c>
      <c r="I299" s="21">
        <f>INDEX(Data[],MATCH($A299,Data[Dist],0),MATCH(I$5,Data[#Headers],0))</f>
        <v>392459</v>
      </c>
      <c r="K299" s="59">
        <f>INDEX('Payment Total'!$A$7:$H$331,MATCH('Payment by Source'!$A299,'Payment Total'!$A$7:$A$331,0),5)-I299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2882329</v>
      </c>
      <c r="V299" s="136">
        <f t="shared" si="13"/>
        <v>288233</v>
      </c>
      <c r="W299" s="136">
        <f t="shared" si="14"/>
        <v>2882330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344745</v>
      </c>
      <c r="I300" s="21">
        <f>INDEX(Data[],MATCH($A300,Data[Dist],0),MATCH(I$5,Data[#Headers],0))</f>
        <v>490619</v>
      </c>
      <c r="K300" s="59">
        <f>INDEX('Payment Total'!$A$7:$H$331,MATCH('Payment by Source'!$A300,'Payment Total'!$A$7:$A$331,0),5)-I300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3715464</v>
      </c>
      <c r="V300" s="136">
        <f t="shared" si="13"/>
        <v>371546</v>
      </c>
      <c r="W300" s="136">
        <f t="shared" si="14"/>
        <v>3715460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284206</v>
      </c>
      <c r="I301" s="21">
        <f>INDEX(Data[],MATCH($A301,Data[Dist],0),MATCH(I$5,Data[#Headers],0))</f>
        <v>374156</v>
      </c>
      <c r="K301" s="59">
        <f>INDEX('Payment Total'!$A$7:$H$331,MATCH('Payment by Source'!$A301,'Payment Total'!$A$7:$A$331,0),5)-I301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2849664</v>
      </c>
      <c r="V301" s="136">
        <f t="shared" si="13"/>
        <v>284966</v>
      </c>
      <c r="W301" s="136">
        <f t="shared" si="14"/>
        <v>2849660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387730</v>
      </c>
      <c r="I302" s="21">
        <f>INDEX(Data[],MATCH($A302,Data[Dist],0),MATCH(I$5,Data[#Headers],0))</f>
        <v>491967</v>
      </c>
      <c r="K302" s="59">
        <f>INDEX('Payment Total'!$A$7:$H$331,MATCH('Payment by Source'!$A302,'Payment Total'!$A$7:$A$331,0),5)-I302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3886909</v>
      </c>
      <c r="V302" s="136">
        <f t="shared" si="13"/>
        <v>388691</v>
      </c>
      <c r="W302" s="136">
        <f t="shared" si="14"/>
        <v>3886910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1071505</v>
      </c>
      <c r="I303" s="21">
        <f>INDEX(Data[],MATCH($A303,Data[Dist],0),MATCH(I$5,Data[#Headers],0))</f>
        <v>1353214</v>
      </c>
      <c r="K303" s="59">
        <f>INDEX('Payment Total'!$A$7:$H$331,MATCH('Payment by Source'!$A303,'Payment Total'!$A$7:$A$331,0),5)-I303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10739791</v>
      </c>
      <c r="V303" s="136">
        <f t="shared" si="13"/>
        <v>1073979</v>
      </c>
      <c r="W303" s="136">
        <f t="shared" si="14"/>
        <v>10739790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8215929</v>
      </c>
      <c r="I304" s="21">
        <f>INDEX(Data[],MATCH($A304,Data[Dist],0),MATCH(I$5,Data[#Headers],0))</f>
        <v>9811767</v>
      </c>
      <c r="K304" s="59">
        <f>INDEX('Payment Total'!$A$7:$H$331,MATCH('Payment by Source'!$A304,'Payment Total'!$A$7:$A$331,0),5)-I304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82320457</v>
      </c>
      <c r="V304" s="136">
        <f t="shared" si="13"/>
        <v>8232046</v>
      </c>
      <c r="W304" s="136">
        <f t="shared" si="14"/>
        <v>82320460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7418319</v>
      </c>
      <c r="I305" s="21">
        <f>INDEX(Data[],MATCH($A305,Data[Dist],0),MATCH(I$5,Data[#Headers],0))</f>
        <v>9209020</v>
      </c>
      <c r="K305" s="59">
        <f>INDEX('Payment Total'!$A$7:$H$331,MATCH('Payment by Source'!$A305,'Payment Total'!$A$7:$A$331,0),5)-I305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74388545</v>
      </c>
      <c r="V305" s="136">
        <f t="shared" si="13"/>
        <v>7438855</v>
      </c>
      <c r="W305" s="136">
        <f t="shared" si="14"/>
        <v>74388550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1319861</v>
      </c>
      <c r="I306" s="21">
        <f>INDEX(Data[],MATCH($A306,Data[Dist],0),MATCH(I$5,Data[#Headers],0))</f>
        <v>1642099</v>
      </c>
      <c r="K306" s="59">
        <f>INDEX('Payment Total'!$A$7:$H$331,MATCH('Payment by Source'!$A306,'Payment Total'!$A$7:$A$331,0),5)-I306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13231412</v>
      </c>
      <c r="V306" s="136">
        <f t="shared" si="13"/>
        <v>1323141</v>
      </c>
      <c r="W306" s="136">
        <f t="shared" si="14"/>
        <v>13231410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306846</v>
      </c>
      <c r="I307" s="21">
        <f>INDEX(Data[],MATCH($A307,Data[Dist],0),MATCH(I$5,Data[#Headers],0))</f>
        <v>416511</v>
      </c>
      <c r="K307" s="59">
        <f>INDEX('Payment Total'!$A$7:$H$331,MATCH('Payment by Source'!$A307,'Payment Total'!$A$7:$A$331,0),5)-I307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3077031</v>
      </c>
      <c r="V307" s="136">
        <f t="shared" si="13"/>
        <v>307703</v>
      </c>
      <c r="W307" s="136">
        <f t="shared" si="14"/>
        <v>3077030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977300</v>
      </c>
      <c r="I308" s="21">
        <f>INDEX(Data[],MATCH($A308,Data[Dist],0),MATCH(I$5,Data[#Headers],0))</f>
        <v>1259434</v>
      </c>
      <c r="K308" s="59">
        <f>INDEX('Payment Total'!$A$7:$H$331,MATCH('Payment by Source'!$A308,'Payment Total'!$A$7:$A$331,0),5)-I308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9799384</v>
      </c>
      <c r="V308" s="136">
        <f t="shared" si="13"/>
        <v>979938</v>
      </c>
      <c r="W308" s="136">
        <f t="shared" si="14"/>
        <v>9799380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128033</v>
      </c>
      <c r="I309" s="21">
        <f>INDEX(Data[],MATCH($A309,Data[Dist],0),MATCH(I$5,Data[#Headers],0))</f>
        <v>208275</v>
      </c>
      <c r="K309" s="59">
        <f>INDEX('Payment Total'!$A$7:$H$331,MATCH('Payment by Source'!$A309,'Payment Total'!$A$7:$A$331,0),5)-I309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1319122</v>
      </c>
      <c r="V309" s="136">
        <f t="shared" si="13"/>
        <v>131912</v>
      </c>
      <c r="W309" s="136">
        <f t="shared" si="14"/>
        <v>1319120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374286</v>
      </c>
      <c r="I310" s="21">
        <f>INDEX(Data[],MATCH($A310,Data[Dist],0),MATCH(I$5,Data[#Headers],0))</f>
        <v>502807</v>
      </c>
      <c r="K310" s="59">
        <f>INDEX('Payment Total'!$A$7:$H$331,MATCH('Payment by Source'!$A310,'Payment Total'!$A$7:$A$331,0),5)-I310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3754572</v>
      </c>
      <c r="V310" s="136">
        <f t="shared" si="13"/>
        <v>375457</v>
      </c>
      <c r="W310" s="136">
        <f t="shared" si="14"/>
        <v>3754570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199044</v>
      </c>
      <c r="I311" s="21">
        <f>INDEX(Data[],MATCH($A311,Data[Dist],0),MATCH(I$5,Data[#Headers],0))</f>
        <v>276646</v>
      </c>
      <c r="K311" s="59">
        <f>INDEX('Payment Total'!$A$7:$H$331,MATCH('Payment by Source'!$A311,'Payment Total'!$A$7:$A$331,0),5)-I311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1996213</v>
      </c>
      <c r="V311" s="136">
        <f t="shared" si="13"/>
        <v>199621</v>
      </c>
      <c r="W311" s="136">
        <f t="shared" si="14"/>
        <v>1996210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122064</v>
      </c>
      <c r="I312" s="21">
        <f>INDEX(Data[],MATCH($A312,Data[Dist],0),MATCH(I$5,Data[#Headers],0))</f>
        <v>186736</v>
      </c>
      <c r="K312" s="59">
        <f>INDEX('Payment Total'!$A$7:$H$331,MATCH('Payment by Source'!$A312,'Payment Total'!$A$7:$A$331,0),5)-I312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1224465</v>
      </c>
      <c r="V312" s="136">
        <f t="shared" si="13"/>
        <v>122447</v>
      </c>
      <c r="W312" s="136">
        <f t="shared" si="14"/>
        <v>1224470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682956</v>
      </c>
      <c r="I313" s="21">
        <f>INDEX(Data[],MATCH($A313,Data[Dist],0),MATCH(I$5,Data[#Headers],0))</f>
        <v>892087</v>
      </c>
      <c r="K313" s="59">
        <f>INDEX('Payment Total'!$A$7:$H$331,MATCH('Payment by Source'!$A313,'Payment Total'!$A$7:$A$331,0),5)-I313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6849501</v>
      </c>
      <c r="V313" s="136">
        <f t="shared" si="13"/>
        <v>684950</v>
      </c>
      <c r="W313" s="136">
        <f t="shared" si="14"/>
        <v>6849500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3998950</v>
      </c>
      <c r="I314" s="21">
        <f>INDEX(Data[],MATCH($A314,Data[Dist],0),MATCH(I$5,Data[#Headers],0))</f>
        <v>5226063</v>
      </c>
      <c r="K314" s="59">
        <f>INDEX('Payment Total'!$A$7:$H$331,MATCH('Payment by Source'!$A314,'Payment Total'!$A$7:$A$331,0),5)-I314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40118862</v>
      </c>
      <c r="V314" s="136">
        <f t="shared" si="13"/>
        <v>4011886</v>
      </c>
      <c r="W314" s="136">
        <f t="shared" si="14"/>
        <v>40118860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1589503</v>
      </c>
      <c r="I315" s="21">
        <f>INDEX(Data[],MATCH($A315,Data[Dist],0),MATCH(I$5,Data[#Headers],0))</f>
        <v>2153011</v>
      </c>
      <c r="K315" s="59">
        <f>INDEX('Payment Total'!$A$7:$H$331,MATCH('Payment by Source'!$A315,'Payment Total'!$A$7:$A$331,0),5)-I315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15942938</v>
      </c>
      <c r="V315" s="136">
        <f t="shared" si="13"/>
        <v>1594294</v>
      </c>
      <c r="W315" s="136">
        <f t="shared" si="14"/>
        <v>15942940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141249</v>
      </c>
      <c r="I316" s="21">
        <f>INDEX(Data[],MATCH($A316,Data[Dist],0),MATCH(I$5,Data[#Headers],0))</f>
        <v>204371</v>
      </c>
      <c r="K316" s="59">
        <f>INDEX('Payment Total'!$A$7:$H$331,MATCH('Payment by Source'!$A316,'Payment Total'!$A$7:$A$331,0),5)-I316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1417747</v>
      </c>
      <c r="V316" s="136">
        <f t="shared" si="13"/>
        <v>141775</v>
      </c>
      <c r="W316" s="136">
        <f t="shared" si="14"/>
        <v>1417750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872587</v>
      </c>
      <c r="I317" s="21">
        <f>INDEX(Data[],MATCH($A317,Data[Dist],0),MATCH(I$5,Data[#Headers],0))</f>
        <v>1071653</v>
      </c>
      <c r="K317" s="59">
        <f>INDEX('Payment Total'!$A$7:$H$331,MATCH('Payment by Source'!$A317,'Payment Total'!$A$7:$A$331,0),5)-I317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8744663</v>
      </c>
      <c r="V317" s="136">
        <f t="shared" si="13"/>
        <v>874466</v>
      </c>
      <c r="W317" s="136">
        <f t="shared" si="14"/>
        <v>8744660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422777</v>
      </c>
      <c r="I318" s="21">
        <f>INDEX(Data[],MATCH($A318,Data[Dist],0),MATCH(I$5,Data[#Headers],0))</f>
        <v>583116</v>
      </c>
      <c r="K318" s="59">
        <f>INDEX('Payment Total'!$A$7:$H$331,MATCH('Payment by Source'!$A318,'Payment Total'!$A$7:$A$331,0),5)-I318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4242029</v>
      </c>
      <c r="V318" s="136">
        <f t="shared" si="13"/>
        <v>424203</v>
      </c>
      <c r="W318" s="136">
        <f t="shared" si="14"/>
        <v>4242030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390926</v>
      </c>
      <c r="I319" s="21">
        <f>INDEX(Data[],MATCH($A319,Data[Dist],0),MATCH(I$5,Data[#Headers],0))</f>
        <v>514459</v>
      </c>
      <c r="K319" s="59">
        <f>INDEX('Payment Total'!$A$7:$H$331,MATCH('Payment by Source'!$A319,'Payment Total'!$A$7:$A$331,0),5)-I319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3920634</v>
      </c>
      <c r="V319" s="136">
        <f t="shared" si="13"/>
        <v>392063</v>
      </c>
      <c r="W319" s="136">
        <f t="shared" si="14"/>
        <v>3920630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291407</v>
      </c>
      <c r="I320" s="21">
        <f>INDEX(Data[],MATCH($A320,Data[Dist],0),MATCH(I$5,Data[#Headers],0))</f>
        <v>398205</v>
      </c>
      <c r="K320" s="59">
        <f>INDEX('Payment Total'!$A$7:$H$331,MATCH('Payment by Source'!$A320,'Payment Total'!$A$7:$A$331,0),5)-I320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2939581</v>
      </c>
      <c r="V320" s="136">
        <f t="shared" si="13"/>
        <v>293958</v>
      </c>
      <c r="W320" s="136">
        <f t="shared" si="14"/>
        <v>2939580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492539</v>
      </c>
      <c r="I321" s="21">
        <f>INDEX(Data[],MATCH($A321,Data[Dist],0),MATCH(I$5,Data[#Headers],0))</f>
        <v>626142</v>
      </c>
      <c r="K321" s="59">
        <f>INDEX('Payment Total'!$A$7:$H$331,MATCH('Payment by Source'!$A321,'Payment Total'!$A$7:$A$331,0),5)-I321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4936766</v>
      </c>
      <c r="V321" s="136">
        <f t="shared" si="13"/>
        <v>493677</v>
      </c>
      <c r="W321" s="136">
        <f t="shared" si="14"/>
        <v>4936770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212609</v>
      </c>
      <c r="I322" s="21">
        <f>INDEX(Data[],MATCH($A322,Data[Dist],0),MATCH(I$5,Data[#Headers],0))</f>
        <v>301942</v>
      </c>
      <c r="K322" s="59">
        <f>INDEX('Payment Total'!$A$7:$H$331,MATCH('Payment by Source'!$A322,'Payment Total'!$A$7:$A$331,0),5)-I322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2134098</v>
      </c>
      <c r="V322" s="136">
        <f t="shared" si="13"/>
        <v>213410</v>
      </c>
      <c r="W322" s="136">
        <f t="shared" si="14"/>
        <v>2134100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81981</v>
      </c>
      <c r="I323" s="21">
        <f>INDEX(Data[],MATCH($A323,Data[Dist],0),MATCH(I$5,Data[#Headers],0))</f>
        <v>123691</v>
      </c>
      <c r="K323" s="59">
        <f>INDEX('Payment Total'!$A$7:$H$331,MATCH('Payment by Source'!$A323,'Payment Total'!$A$7:$A$331,0),5)-I323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822701</v>
      </c>
      <c r="V323" s="136">
        <f t="shared" si="13"/>
        <v>82270</v>
      </c>
      <c r="W323" s="136">
        <f t="shared" si="14"/>
        <v>822700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644577</v>
      </c>
      <c r="I324" s="21">
        <f>INDEX(Data[],MATCH($A324,Data[Dist],0),MATCH(I$5,Data[#Headers],0))</f>
        <v>820570</v>
      </c>
      <c r="K324" s="59">
        <f>INDEX('Payment Total'!$A$7:$H$331,MATCH('Payment by Source'!$A324,'Payment Total'!$A$7:$A$331,0),5)-I324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6463064</v>
      </c>
      <c r="V324" s="136">
        <f t="shared" si="13"/>
        <v>646306</v>
      </c>
      <c r="W324" s="136">
        <f t="shared" si="14"/>
        <v>6463060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532346</v>
      </c>
      <c r="I325" s="21">
        <f>INDEX(Data[],MATCH($A325,Data[Dist],0),MATCH(I$5,Data[#Headers],0))</f>
        <v>668920</v>
      </c>
      <c r="K325" s="59">
        <f>INDEX('Payment Total'!$A$7:$H$331,MATCH('Payment by Source'!$A325,'Payment Total'!$A$7:$A$331,0),5)-I325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5336245</v>
      </c>
      <c r="V325" s="136">
        <f t="shared" si="13"/>
        <v>533625</v>
      </c>
      <c r="W325" s="136">
        <f t="shared" si="14"/>
        <v>5336250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190300</v>
      </c>
      <c r="I326" s="21">
        <f>INDEX(Data[],MATCH($A326,Data[Dist],0),MATCH(I$5,Data[#Headers],0))</f>
        <v>253048</v>
      </c>
      <c r="K326" s="59">
        <f>INDEX('Payment Total'!$A$7:$H$331,MATCH('Payment by Source'!$A326,'Payment Total'!$A$7:$A$331,0),5)-I326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1912628</v>
      </c>
      <c r="V326" s="136">
        <f t="shared" si="13"/>
        <v>191263</v>
      </c>
      <c r="W326" s="136">
        <f t="shared" si="14"/>
        <v>1912630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988852</v>
      </c>
      <c r="I327" s="21">
        <f>INDEX(Data[],MATCH($A327,Data[Dist],0),MATCH(I$5,Data[#Headers],0))</f>
        <v>1228480</v>
      </c>
      <c r="K327" s="59">
        <f>INDEX('Payment Total'!$A$7:$H$331,MATCH('Payment by Source'!$A327,'Payment Total'!$A$7:$A$331,0),5)-I327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9913583</v>
      </c>
      <c r="V327" s="136">
        <f t="shared" ref="V327:V329" si="16">ROUND(U327/10,0)</f>
        <v>991358</v>
      </c>
      <c r="W327" s="136">
        <f t="shared" ref="W327:W329" si="17">V327*10</f>
        <v>9913580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292458</v>
      </c>
      <c r="I328" s="21">
        <f>INDEX(Data[],MATCH($A328,Data[Dist],0),MATCH(I$5,Data[#Headers],0))</f>
        <v>382641</v>
      </c>
      <c r="K328" s="59">
        <f>INDEX('Payment Total'!$A$7:$H$331,MATCH('Payment by Source'!$A328,'Payment Total'!$A$7:$A$331,0),5)-I328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2932201</v>
      </c>
      <c r="V328" s="136">
        <f t="shared" si="16"/>
        <v>293220</v>
      </c>
      <c r="W328" s="136">
        <f t="shared" si="17"/>
        <v>2932200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298368</v>
      </c>
      <c r="I329" s="21">
        <f>INDEX(Data[],MATCH($A329,Data[Dist],0),MATCH(I$5,Data[#Headers],0))</f>
        <v>385345</v>
      </c>
      <c r="K329" s="59">
        <f>INDEX('Payment Total'!$A$7:$H$331,MATCH('Payment by Source'!$A329,'Payment Total'!$A$7:$A$331,0),5)-I329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2991340</v>
      </c>
      <c r="V329" s="136">
        <f t="shared" si="16"/>
        <v>299134</v>
      </c>
      <c r="W329" s="136">
        <f t="shared" si="17"/>
        <v>2991340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617023</v>
      </c>
      <c r="I330" s="21">
        <f>INDEX(Data[],MATCH($A330,Data[Dist],0),MATCH(I$5,Data[#Headers],0))</f>
        <v>783457</v>
      </c>
      <c r="K330" s="59">
        <f>INDEX('Payment Total'!$A$7:$H$331,MATCH('Payment by Source'!$A330,'Payment Total'!$A$7:$A$331,0),5)-I330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6186440</v>
      </c>
      <c r="V330" s="136">
        <f>ROUND(U330/10,0)</f>
        <v>618644</v>
      </c>
      <c r="W330" s="136">
        <f>V330*10</f>
        <v>6186440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285755593</v>
      </c>
      <c r="I331" s="23">
        <f t="shared" si="18"/>
        <v>361821971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7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15975</v>
      </c>
      <c r="I2" s="1">
        <v>0</v>
      </c>
      <c r="J2" s="3">
        <v>4340427</v>
      </c>
      <c r="K2" s="3">
        <v>4324452</v>
      </c>
      <c r="L2" s="3">
        <v>4324452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3180091</v>
      </c>
      <c r="T2" s="3">
        <v>3180091</v>
      </c>
      <c r="U2" s="3">
        <v>434043</v>
      </c>
      <c r="V2" s="3">
        <v>434043</v>
      </c>
      <c r="W2" s="3">
        <v>434043</v>
      </c>
      <c r="X2" s="3">
        <v>434043</v>
      </c>
      <c r="Y2" s="3">
        <v>431380</v>
      </c>
      <c r="Z2" s="3">
        <v>431380</v>
      </c>
      <c r="AA2" s="4">
        <v>431380</v>
      </c>
      <c r="AB2" s="4">
        <v>431380</v>
      </c>
      <c r="AC2" s="4">
        <v>431380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2167552</v>
      </c>
      <c r="AJ2" s="4">
        <v>2598932</v>
      </c>
      <c r="AK2" s="4">
        <v>3030312</v>
      </c>
      <c r="AL2" s="4">
        <v>3461692</v>
      </c>
      <c r="AM2" s="4">
        <v>3893072</v>
      </c>
      <c r="AN2" s="4">
        <v>4324452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6406</v>
      </c>
      <c r="I3" s="3">
        <v>0</v>
      </c>
      <c r="J3" s="3">
        <v>1996722</v>
      </c>
      <c r="K3" s="3">
        <v>1990316</v>
      </c>
      <c r="L3" s="3">
        <v>1990316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1434337</v>
      </c>
      <c r="T3" s="3">
        <v>1434337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198603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1990316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48780</v>
      </c>
      <c r="I4" s="1">
        <v>0</v>
      </c>
      <c r="J4" s="3">
        <v>16730189</v>
      </c>
      <c r="K4" s="3">
        <v>16681409</v>
      </c>
      <c r="L4" s="3">
        <v>16681409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13579656</v>
      </c>
      <c r="T4" s="3">
        <v>13579656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1664889</v>
      </c>
      <c r="Z4" s="3">
        <v>1664889</v>
      </c>
      <c r="AA4" s="4">
        <v>1664889</v>
      </c>
      <c r="AB4" s="4">
        <v>1664889</v>
      </c>
      <c r="AC4" s="4">
        <v>1664889</v>
      </c>
      <c r="AD4" s="4">
        <v>1664888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8356965</v>
      </c>
      <c r="AJ4" s="4">
        <v>10021854</v>
      </c>
      <c r="AK4" s="4">
        <v>11686743</v>
      </c>
      <c r="AL4" s="4">
        <v>13351632</v>
      </c>
      <c r="AM4" s="4">
        <v>15016521</v>
      </c>
      <c r="AN4" s="4">
        <v>16681409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12108</v>
      </c>
      <c r="I5" s="1">
        <v>0</v>
      </c>
      <c r="J5" s="3">
        <v>4032818</v>
      </c>
      <c r="K5" s="3">
        <v>4020710</v>
      </c>
      <c r="L5" s="3">
        <v>4020710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3132891</v>
      </c>
      <c r="T5" s="3">
        <v>3132891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401264</v>
      </c>
      <c r="AB5" s="4">
        <v>401264</v>
      </c>
      <c r="AC5" s="4">
        <v>401264</v>
      </c>
      <c r="AD5" s="4">
        <v>401262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2816920</v>
      </c>
      <c r="AL5" s="4">
        <v>3218184</v>
      </c>
      <c r="AM5" s="4">
        <v>3619448</v>
      </c>
      <c r="AN5" s="4">
        <v>4020710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4467</v>
      </c>
      <c r="I6" s="3">
        <v>0</v>
      </c>
      <c r="J6" s="3">
        <v>1020105</v>
      </c>
      <c r="K6" s="3">
        <v>1015638</v>
      </c>
      <c r="L6" s="3">
        <v>1015638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629753</v>
      </c>
      <c r="T6" s="3">
        <v>629753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101264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1015638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24353</v>
      </c>
      <c r="I7" s="3">
        <v>0</v>
      </c>
      <c r="J7" s="3">
        <v>8591286</v>
      </c>
      <c r="K7" s="3">
        <v>8566933</v>
      </c>
      <c r="L7" s="3">
        <v>8566933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6895185</v>
      </c>
      <c r="T7" s="3">
        <v>6895185</v>
      </c>
      <c r="U7" s="3">
        <v>859129</v>
      </c>
      <c r="V7" s="3">
        <v>859129</v>
      </c>
      <c r="W7" s="3">
        <v>859129</v>
      </c>
      <c r="X7" s="3">
        <v>859129</v>
      </c>
      <c r="Y7" s="3">
        <v>855070</v>
      </c>
      <c r="Z7" s="3">
        <v>855070</v>
      </c>
      <c r="AA7" s="4">
        <v>855069</v>
      </c>
      <c r="AB7" s="4">
        <v>855069</v>
      </c>
      <c r="AC7" s="4">
        <v>855069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4291586</v>
      </c>
      <c r="AJ7" s="4">
        <v>5146656</v>
      </c>
      <c r="AK7" s="4">
        <v>6001725</v>
      </c>
      <c r="AL7" s="4">
        <v>6856794</v>
      </c>
      <c r="AM7" s="4">
        <v>7711863</v>
      </c>
      <c r="AN7" s="4">
        <v>8566933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12211</v>
      </c>
      <c r="I8" s="1">
        <v>0</v>
      </c>
      <c r="J8" s="3">
        <v>3711708</v>
      </c>
      <c r="K8" s="3">
        <v>3699497</v>
      </c>
      <c r="L8" s="3">
        <v>3699497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2750683</v>
      </c>
      <c r="T8" s="3">
        <v>2750683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369135</v>
      </c>
      <c r="AB8" s="4">
        <v>369135</v>
      </c>
      <c r="AC8" s="4">
        <v>369135</v>
      </c>
      <c r="AD8" s="4">
        <v>369136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2592091</v>
      </c>
      <c r="AL8" s="4">
        <v>2961226</v>
      </c>
      <c r="AM8" s="4">
        <v>3330361</v>
      </c>
      <c r="AN8" s="4">
        <v>3699497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6021</v>
      </c>
      <c r="I9" s="1">
        <v>0</v>
      </c>
      <c r="J9" s="3">
        <v>1849117</v>
      </c>
      <c r="K9" s="3">
        <v>1843096</v>
      </c>
      <c r="L9" s="3">
        <v>1843096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1296121</v>
      </c>
      <c r="T9" s="3">
        <v>1296121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183908</v>
      </c>
      <c r="AB9" s="4">
        <v>183908</v>
      </c>
      <c r="AC9" s="4">
        <v>183908</v>
      </c>
      <c r="AD9" s="4">
        <v>183908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1291372</v>
      </c>
      <c r="AL9" s="4">
        <v>1475280</v>
      </c>
      <c r="AM9" s="4">
        <v>1659188</v>
      </c>
      <c r="AN9" s="4">
        <v>1843096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31795</v>
      </c>
      <c r="I10" s="1">
        <v>0</v>
      </c>
      <c r="J10" s="3">
        <v>8723582</v>
      </c>
      <c r="K10" s="3">
        <v>8691787</v>
      </c>
      <c r="L10" s="3">
        <v>8691787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6218560</v>
      </c>
      <c r="T10" s="3">
        <v>6218560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867059</v>
      </c>
      <c r="Z10" s="3">
        <v>867059</v>
      </c>
      <c r="AA10" s="4">
        <v>867059</v>
      </c>
      <c r="AB10" s="4">
        <v>867059</v>
      </c>
      <c r="AC10" s="4">
        <v>867059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4356491</v>
      </c>
      <c r="AJ10" s="4">
        <v>5223550</v>
      </c>
      <c r="AK10" s="4">
        <v>6090609</v>
      </c>
      <c r="AL10" s="4">
        <v>6957668</v>
      </c>
      <c r="AM10" s="4">
        <v>7824727</v>
      </c>
      <c r="AN10" s="4">
        <v>8691787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24999</v>
      </c>
      <c r="I11" s="1">
        <v>0</v>
      </c>
      <c r="J11" s="3">
        <v>7795278</v>
      </c>
      <c r="K11" s="3">
        <v>7770279</v>
      </c>
      <c r="L11" s="3">
        <v>7770279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5832450</v>
      </c>
      <c r="T11" s="3">
        <v>5832450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775361</v>
      </c>
      <c r="Z11" s="3">
        <v>775361</v>
      </c>
      <c r="AA11" s="4">
        <v>775361</v>
      </c>
      <c r="AB11" s="4">
        <v>775361</v>
      </c>
      <c r="AC11" s="4">
        <v>775361</v>
      </c>
      <c r="AD11" s="4">
        <v>775362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3893473</v>
      </c>
      <c r="AJ11" s="4">
        <v>4668834</v>
      </c>
      <c r="AK11" s="4">
        <v>5444195</v>
      </c>
      <c r="AL11" s="4">
        <v>6219556</v>
      </c>
      <c r="AM11" s="4">
        <v>6994917</v>
      </c>
      <c r="AN11" s="4">
        <v>7770279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11608</v>
      </c>
      <c r="I12" s="1">
        <v>0</v>
      </c>
      <c r="J12" s="3">
        <v>3583751</v>
      </c>
      <c r="K12" s="3">
        <v>3572143</v>
      </c>
      <c r="L12" s="3">
        <v>3572143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2686472</v>
      </c>
      <c r="T12" s="3">
        <v>2686472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356440</v>
      </c>
      <c r="AB12" s="4">
        <v>356440</v>
      </c>
      <c r="AC12" s="4">
        <v>356440</v>
      </c>
      <c r="AD12" s="4">
        <v>356441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2502822</v>
      </c>
      <c r="AL12" s="4">
        <v>2859262</v>
      </c>
      <c r="AM12" s="4">
        <v>3215702</v>
      </c>
      <c r="AN12" s="4">
        <v>3572143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18938</v>
      </c>
      <c r="I13" s="1">
        <v>0</v>
      </c>
      <c r="J13" s="3">
        <v>5244192</v>
      </c>
      <c r="K13" s="3">
        <v>5225254</v>
      </c>
      <c r="L13" s="3">
        <v>5225254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3730162</v>
      </c>
      <c r="T13" s="3">
        <v>3730162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521263</v>
      </c>
      <c r="Z13" s="3">
        <v>521263</v>
      </c>
      <c r="AA13" s="4">
        <v>521263</v>
      </c>
      <c r="AB13" s="4">
        <v>521263</v>
      </c>
      <c r="AC13" s="4">
        <v>521263</v>
      </c>
      <c r="AD13" s="4">
        <v>521263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2618939</v>
      </c>
      <c r="AJ13" s="4">
        <v>3140202</v>
      </c>
      <c r="AK13" s="4">
        <v>3661465</v>
      </c>
      <c r="AL13" s="4">
        <v>4182728</v>
      </c>
      <c r="AM13" s="4">
        <v>4703991</v>
      </c>
      <c r="AN13" s="4">
        <v>5225254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102414</v>
      </c>
      <c r="I14" s="1">
        <v>0</v>
      </c>
      <c r="J14" s="3">
        <v>26489950</v>
      </c>
      <c r="K14" s="3">
        <v>26387536</v>
      </c>
      <c r="L14" s="3">
        <v>26387536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19611741</v>
      </c>
      <c r="T14" s="3">
        <v>19611741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2631926</v>
      </c>
      <c r="Z14" s="3">
        <v>2631926</v>
      </c>
      <c r="AA14" s="4">
        <v>2631926</v>
      </c>
      <c r="AB14" s="4">
        <v>2631926</v>
      </c>
      <c r="AC14" s="4">
        <v>2631926</v>
      </c>
      <c r="AD14" s="4">
        <v>2631926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13227906</v>
      </c>
      <c r="AJ14" s="4">
        <v>15859832</v>
      </c>
      <c r="AK14" s="4">
        <v>18491758</v>
      </c>
      <c r="AL14" s="4">
        <v>21123684</v>
      </c>
      <c r="AM14" s="4">
        <v>23755610</v>
      </c>
      <c r="AN14" s="4">
        <v>26387536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28311</v>
      </c>
      <c r="I15" s="1">
        <v>0</v>
      </c>
      <c r="J15" s="3">
        <v>9502495</v>
      </c>
      <c r="K15" s="3">
        <v>9474184</v>
      </c>
      <c r="L15" s="3">
        <v>9474184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7354176</v>
      </c>
      <c r="T15" s="3">
        <v>7354176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945531</v>
      </c>
      <c r="Z15" s="3">
        <v>945531</v>
      </c>
      <c r="AA15" s="4">
        <v>945531</v>
      </c>
      <c r="AB15" s="4">
        <v>945531</v>
      </c>
      <c r="AC15" s="4">
        <v>945531</v>
      </c>
      <c r="AD15" s="4">
        <v>945529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4746531</v>
      </c>
      <c r="AJ15" s="4">
        <v>5692062</v>
      </c>
      <c r="AK15" s="4">
        <v>6637593</v>
      </c>
      <c r="AL15" s="4">
        <v>7583124</v>
      </c>
      <c r="AM15" s="4">
        <v>8528655</v>
      </c>
      <c r="AN15" s="4">
        <v>9474184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5001</v>
      </c>
      <c r="I16" s="1">
        <v>0</v>
      </c>
      <c r="J16" s="3">
        <v>1679510</v>
      </c>
      <c r="K16" s="3">
        <v>1674509</v>
      </c>
      <c r="L16" s="3">
        <v>1674509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1186820</v>
      </c>
      <c r="T16" s="3">
        <v>1186820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167117</v>
      </c>
      <c r="AB16" s="4">
        <v>167117</v>
      </c>
      <c r="AC16" s="4">
        <v>167117</v>
      </c>
      <c r="AD16" s="4">
        <v>167118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1173157</v>
      </c>
      <c r="AL16" s="4">
        <v>1340274</v>
      </c>
      <c r="AM16" s="4">
        <v>1507391</v>
      </c>
      <c r="AN16" s="4">
        <v>1674509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284664</v>
      </c>
      <c r="I17" s="1">
        <v>0</v>
      </c>
      <c r="J17" s="3">
        <v>87703050</v>
      </c>
      <c r="K17" s="3">
        <v>87418386</v>
      </c>
      <c r="L17" s="3">
        <v>87418386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70491274</v>
      </c>
      <c r="T17" s="3">
        <v>70491274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8722861</v>
      </c>
      <c r="Z17" s="3">
        <v>8722861</v>
      </c>
      <c r="AA17" s="4">
        <v>8722861</v>
      </c>
      <c r="AB17" s="4">
        <v>8722861</v>
      </c>
      <c r="AC17" s="4">
        <v>8722861</v>
      </c>
      <c r="AD17" s="4">
        <v>8722861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43804081</v>
      </c>
      <c r="AJ17" s="4">
        <v>52526942</v>
      </c>
      <c r="AK17" s="4">
        <v>61249803</v>
      </c>
      <c r="AL17" s="4">
        <v>69972664</v>
      </c>
      <c r="AM17" s="4">
        <v>78695525</v>
      </c>
      <c r="AN17" s="4">
        <v>87418386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17883</v>
      </c>
      <c r="I18" s="3">
        <v>0</v>
      </c>
      <c r="J18" s="3">
        <v>6101976</v>
      </c>
      <c r="K18" s="3">
        <v>6084093</v>
      </c>
      <c r="L18" s="3">
        <v>6084093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4759031</v>
      </c>
      <c r="T18" s="3">
        <v>4759031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607217</v>
      </c>
      <c r="Z18" s="3">
        <v>607217</v>
      </c>
      <c r="AA18" s="4">
        <v>607217</v>
      </c>
      <c r="AB18" s="4">
        <v>607217</v>
      </c>
      <c r="AC18" s="4">
        <v>607217</v>
      </c>
      <c r="AD18" s="4">
        <v>607216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3048009</v>
      </c>
      <c r="AJ18" s="4">
        <v>3655226</v>
      </c>
      <c r="AK18" s="4">
        <v>4262443</v>
      </c>
      <c r="AL18" s="4">
        <v>4869660</v>
      </c>
      <c r="AM18" s="4">
        <v>5476877</v>
      </c>
      <c r="AN18" s="4">
        <v>6084093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8943</v>
      </c>
      <c r="I19" s="1">
        <v>0</v>
      </c>
      <c r="J19" s="3">
        <v>1834051</v>
      </c>
      <c r="K19" s="3">
        <v>1825108</v>
      </c>
      <c r="L19" s="3">
        <v>1825108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1074269</v>
      </c>
      <c r="T19" s="3">
        <v>1074269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181913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1825108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6593</v>
      </c>
      <c r="I20" s="3">
        <v>0</v>
      </c>
      <c r="J20" s="3">
        <v>1544293</v>
      </c>
      <c r="K20" s="3">
        <v>1537700</v>
      </c>
      <c r="L20" s="3">
        <v>1537700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931510</v>
      </c>
      <c r="T20" s="3">
        <v>931510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153329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1537700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31856</v>
      </c>
      <c r="I21" s="1">
        <v>0</v>
      </c>
      <c r="J21" s="3">
        <v>11272701</v>
      </c>
      <c r="K21" s="3">
        <v>11240845</v>
      </c>
      <c r="L21" s="3">
        <v>11240845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9054060</v>
      </c>
      <c r="T21" s="3">
        <v>9054060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1121961</v>
      </c>
      <c r="Z21" s="3">
        <v>1121961</v>
      </c>
      <c r="AA21" s="4">
        <v>1121961</v>
      </c>
      <c r="AB21" s="4">
        <v>1121961</v>
      </c>
      <c r="AC21" s="4">
        <v>1121961</v>
      </c>
      <c r="AD21" s="4">
        <v>1121960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5631041</v>
      </c>
      <c r="AJ21" s="4">
        <v>6753002</v>
      </c>
      <c r="AK21" s="4">
        <v>7874963</v>
      </c>
      <c r="AL21" s="4">
        <v>8996924</v>
      </c>
      <c r="AM21" s="4">
        <v>10118885</v>
      </c>
      <c r="AN21" s="4">
        <v>11240845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11499</v>
      </c>
      <c r="I22" s="3">
        <v>0</v>
      </c>
      <c r="J22" s="3">
        <v>3275898</v>
      </c>
      <c r="K22" s="3">
        <v>3264399</v>
      </c>
      <c r="L22" s="3">
        <v>3264399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2346847</v>
      </c>
      <c r="T22" s="3">
        <v>2346847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325673</v>
      </c>
      <c r="Z22" s="3">
        <v>325673</v>
      </c>
      <c r="AA22" s="4">
        <v>325673</v>
      </c>
      <c r="AB22" s="4">
        <v>325673</v>
      </c>
      <c r="AC22" s="4">
        <v>325673</v>
      </c>
      <c r="AD22" s="4">
        <v>325674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1636033</v>
      </c>
      <c r="AJ22" s="4">
        <v>1961706</v>
      </c>
      <c r="AK22" s="4">
        <v>2287379</v>
      </c>
      <c r="AL22" s="4">
        <v>2613052</v>
      </c>
      <c r="AM22" s="4">
        <v>2938725</v>
      </c>
      <c r="AN22" s="4">
        <v>3264399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17586</v>
      </c>
      <c r="I23" s="1">
        <v>0</v>
      </c>
      <c r="J23" s="3">
        <v>4332302</v>
      </c>
      <c r="K23" s="3">
        <v>4314716</v>
      </c>
      <c r="L23" s="3">
        <v>4314716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3050946</v>
      </c>
      <c r="T23" s="3">
        <v>3050946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430299</v>
      </c>
      <c r="Z23" s="3">
        <v>430299</v>
      </c>
      <c r="AA23" s="4">
        <v>430300</v>
      </c>
      <c r="AB23" s="4">
        <v>430300</v>
      </c>
      <c r="AC23" s="4">
        <v>430300</v>
      </c>
      <c r="AD23" s="4">
        <v>430298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2163219</v>
      </c>
      <c r="AJ23" s="4">
        <v>2593518</v>
      </c>
      <c r="AK23" s="4">
        <v>3023818</v>
      </c>
      <c r="AL23" s="4">
        <v>3454118</v>
      </c>
      <c r="AM23" s="4">
        <v>3884418</v>
      </c>
      <c r="AN23" s="4">
        <v>4314716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39042</v>
      </c>
      <c r="I24" s="1">
        <v>0</v>
      </c>
      <c r="J24" s="3">
        <v>13542121</v>
      </c>
      <c r="K24" s="3">
        <v>13503079</v>
      </c>
      <c r="L24" s="3">
        <v>13503079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10795219</v>
      </c>
      <c r="T24" s="3">
        <v>10795219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1347705</v>
      </c>
      <c r="Z24" s="3">
        <v>1347705</v>
      </c>
      <c r="AA24" s="4">
        <v>1347705</v>
      </c>
      <c r="AB24" s="4">
        <v>1347705</v>
      </c>
      <c r="AC24" s="4">
        <v>1347705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6764553</v>
      </c>
      <c r="AJ24" s="4">
        <v>8112258</v>
      </c>
      <c r="AK24" s="4">
        <v>9459963</v>
      </c>
      <c r="AL24" s="4">
        <v>10807668</v>
      </c>
      <c r="AM24" s="4">
        <v>12155373</v>
      </c>
      <c r="AN24" s="4">
        <v>13503079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7627</v>
      </c>
      <c r="I25" s="3">
        <v>0</v>
      </c>
      <c r="J25" s="3">
        <v>2826541</v>
      </c>
      <c r="K25" s="3">
        <v>2818914</v>
      </c>
      <c r="L25" s="3">
        <v>2818914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2073077</v>
      </c>
      <c r="T25" s="3">
        <v>2073077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281383</v>
      </c>
      <c r="AB25" s="4">
        <v>281383</v>
      </c>
      <c r="AC25" s="4">
        <v>281383</v>
      </c>
      <c r="AD25" s="4">
        <v>281383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1974765</v>
      </c>
      <c r="AL25" s="4">
        <v>2256148</v>
      </c>
      <c r="AM25" s="4">
        <v>2537531</v>
      </c>
      <c r="AN25" s="4">
        <v>2818914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10040</v>
      </c>
      <c r="I26" s="1">
        <v>0</v>
      </c>
      <c r="J26" s="3">
        <v>2737794</v>
      </c>
      <c r="K26" s="3">
        <v>2727754</v>
      </c>
      <c r="L26" s="3">
        <v>2727754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1884039</v>
      </c>
      <c r="T26" s="3">
        <v>1884039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272106</v>
      </c>
      <c r="Z26" s="3">
        <v>272106</v>
      </c>
      <c r="AA26" s="4">
        <v>272107</v>
      </c>
      <c r="AB26" s="4">
        <v>272107</v>
      </c>
      <c r="AC26" s="4">
        <v>272107</v>
      </c>
      <c r="AD26" s="4">
        <v>272105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1367222</v>
      </c>
      <c r="AJ26" s="4">
        <v>1639328</v>
      </c>
      <c r="AK26" s="4">
        <v>1911435</v>
      </c>
      <c r="AL26" s="4">
        <v>2183542</v>
      </c>
      <c r="AM26" s="4">
        <v>2455649</v>
      </c>
      <c r="AN26" s="4">
        <v>2727754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11511</v>
      </c>
      <c r="I27" s="1">
        <v>0</v>
      </c>
      <c r="J27" s="3">
        <v>3531282</v>
      </c>
      <c r="K27" s="3">
        <v>3519771</v>
      </c>
      <c r="L27" s="3">
        <v>3519771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2652388</v>
      </c>
      <c r="T27" s="3">
        <v>2652388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351210</v>
      </c>
      <c r="Z27" s="3">
        <v>351210</v>
      </c>
      <c r="AA27" s="4">
        <v>351210</v>
      </c>
      <c r="AB27" s="4">
        <v>351210</v>
      </c>
      <c r="AC27" s="4">
        <v>351210</v>
      </c>
      <c r="AD27" s="4">
        <v>351209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1763722</v>
      </c>
      <c r="AJ27" s="4">
        <v>2114932</v>
      </c>
      <c r="AK27" s="4">
        <v>2466142</v>
      </c>
      <c r="AL27" s="4">
        <v>2817352</v>
      </c>
      <c r="AM27" s="4">
        <v>3168562</v>
      </c>
      <c r="AN27" s="4">
        <v>3519771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10677</v>
      </c>
      <c r="I28" s="1">
        <v>0</v>
      </c>
      <c r="J28" s="3">
        <v>3752001</v>
      </c>
      <c r="K28" s="3">
        <v>3741324</v>
      </c>
      <c r="L28" s="3">
        <v>3741324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2853071</v>
      </c>
      <c r="T28" s="3">
        <v>2853071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373419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3741324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13995</v>
      </c>
      <c r="I29" s="3">
        <v>0</v>
      </c>
      <c r="J29" s="3">
        <v>4241125</v>
      </c>
      <c r="K29" s="3">
        <v>4227130</v>
      </c>
      <c r="L29" s="3">
        <v>4227130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3022395</v>
      </c>
      <c r="T29" s="3">
        <v>3022395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421780</v>
      </c>
      <c r="AB29" s="4">
        <v>421780</v>
      </c>
      <c r="AC29" s="4">
        <v>421780</v>
      </c>
      <c r="AD29" s="4">
        <v>421778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2961792</v>
      </c>
      <c r="AL29" s="4">
        <v>3383572</v>
      </c>
      <c r="AM29" s="4">
        <v>3805352</v>
      </c>
      <c r="AN29" s="4">
        <v>4227130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16829</v>
      </c>
      <c r="I30" s="1">
        <v>0</v>
      </c>
      <c r="J30" s="3">
        <v>5302984</v>
      </c>
      <c r="K30" s="3">
        <v>5286155</v>
      </c>
      <c r="L30" s="3">
        <v>5286155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4139823</v>
      </c>
      <c r="T30" s="3">
        <v>4139823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527494</v>
      </c>
      <c r="Z30" s="3">
        <v>527494</v>
      </c>
      <c r="AA30" s="4">
        <v>527494</v>
      </c>
      <c r="AB30" s="4">
        <v>527494</v>
      </c>
      <c r="AC30" s="4">
        <v>527494</v>
      </c>
      <c r="AD30" s="4">
        <v>527493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2648686</v>
      </c>
      <c r="AJ30" s="4">
        <v>3176180</v>
      </c>
      <c r="AK30" s="4">
        <v>3703674</v>
      </c>
      <c r="AL30" s="4">
        <v>4231168</v>
      </c>
      <c r="AM30" s="4">
        <v>4758662</v>
      </c>
      <c r="AN30" s="4">
        <v>5286155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3611</v>
      </c>
      <c r="I31" s="3">
        <v>0</v>
      </c>
      <c r="J31" s="3">
        <v>1012074</v>
      </c>
      <c r="K31" s="3">
        <v>1008463</v>
      </c>
      <c r="L31" s="3">
        <v>1008463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698070</v>
      </c>
      <c r="T31" s="3">
        <v>698070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100605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1008463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33383</v>
      </c>
      <c r="I32" s="1">
        <v>0</v>
      </c>
      <c r="J32" s="3">
        <v>9585301</v>
      </c>
      <c r="K32" s="3">
        <v>9551918</v>
      </c>
      <c r="L32" s="3">
        <v>9551918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7133897</v>
      </c>
      <c r="T32" s="3">
        <v>7133897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952966</v>
      </c>
      <c r="Z32" s="3">
        <v>952966</v>
      </c>
      <c r="AA32" s="4">
        <v>952967</v>
      </c>
      <c r="AB32" s="4">
        <v>952967</v>
      </c>
      <c r="AC32" s="4">
        <v>952967</v>
      </c>
      <c r="AD32" s="4">
        <v>952965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4787086</v>
      </c>
      <c r="AJ32" s="4">
        <v>5740052</v>
      </c>
      <c r="AK32" s="4">
        <v>6693019</v>
      </c>
      <c r="AL32" s="4">
        <v>7645986</v>
      </c>
      <c r="AM32" s="4">
        <v>8598953</v>
      </c>
      <c r="AN32" s="4">
        <v>9551918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89034</v>
      </c>
      <c r="I33" s="1">
        <v>0</v>
      </c>
      <c r="J33" s="3">
        <v>28121583</v>
      </c>
      <c r="K33" s="3">
        <v>28032549</v>
      </c>
      <c r="L33" s="3">
        <v>28032549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22098235</v>
      </c>
      <c r="T33" s="3">
        <v>22098235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2797320</v>
      </c>
      <c r="Z33" s="3">
        <v>2797320</v>
      </c>
      <c r="AA33" s="4">
        <v>2797319</v>
      </c>
      <c r="AB33" s="4">
        <v>2797319</v>
      </c>
      <c r="AC33" s="4">
        <v>2797319</v>
      </c>
      <c r="AD33" s="4">
        <v>2797320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14045952</v>
      </c>
      <c r="AJ33" s="4">
        <v>16843272</v>
      </c>
      <c r="AK33" s="4">
        <v>19640591</v>
      </c>
      <c r="AL33" s="4">
        <v>22437910</v>
      </c>
      <c r="AM33" s="4">
        <v>25235229</v>
      </c>
      <c r="AN33" s="4">
        <v>28032549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17906</v>
      </c>
      <c r="I34" s="1">
        <v>0</v>
      </c>
      <c r="J34" s="3">
        <v>4707685</v>
      </c>
      <c r="K34" s="3">
        <v>4689779</v>
      </c>
      <c r="L34" s="3">
        <v>4689779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3157033</v>
      </c>
      <c r="T34" s="3">
        <v>3157033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467784</v>
      </c>
      <c r="Z34" s="3">
        <v>467784</v>
      </c>
      <c r="AA34" s="4">
        <v>467784</v>
      </c>
      <c r="AB34" s="4">
        <v>467784</v>
      </c>
      <c r="AC34" s="4">
        <v>467784</v>
      </c>
      <c r="AD34" s="4">
        <v>467783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2350860</v>
      </c>
      <c r="AJ34" s="4">
        <v>2818644</v>
      </c>
      <c r="AK34" s="4">
        <v>3286428</v>
      </c>
      <c r="AL34" s="4">
        <v>3754212</v>
      </c>
      <c r="AM34" s="4">
        <v>4221996</v>
      </c>
      <c r="AN34" s="4">
        <v>4689779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57664</v>
      </c>
      <c r="I35" s="1">
        <v>0</v>
      </c>
      <c r="J35" s="3">
        <v>19278274</v>
      </c>
      <c r="K35" s="3">
        <v>19220610</v>
      </c>
      <c r="L35" s="3">
        <v>19220610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15580619</v>
      </c>
      <c r="T35" s="3">
        <v>15580619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1918217</v>
      </c>
      <c r="Z35" s="3">
        <v>1918217</v>
      </c>
      <c r="AA35" s="4">
        <v>1918217</v>
      </c>
      <c r="AB35" s="4">
        <v>1918217</v>
      </c>
      <c r="AC35" s="4">
        <v>1918217</v>
      </c>
      <c r="AD35" s="4">
        <v>1918217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9629525</v>
      </c>
      <c r="AJ35" s="4">
        <v>11547742</v>
      </c>
      <c r="AK35" s="4">
        <v>13465959</v>
      </c>
      <c r="AL35" s="4">
        <v>15384176</v>
      </c>
      <c r="AM35" s="4">
        <v>17302393</v>
      </c>
      <c r="AN35" s="4">
        <v>19220610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44966</v>
      </c>
      <c r="I36" s="1">
        <v>0</v>
      </c>
      <c r="J36" s="3">
        <v>16519002</v>
      </c>
      <c r="K36" s="3">
        <v>16474036</v>
      </c>
      <c r="L36" s="3">
        <v>16474036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13478743</v>
      </c>
      <c r="T36" s="3">
        <v>13478743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1644406</v>
      </c>
      <c r="Z36" s="3">
        <v>1644406</v>
      </c>
      <c r="AA36" s="4">
        <v>1644406</v>
      </c>
      <c r="AB36" s="4">
        <v>1644406</v>
      </c>
      <c r="AC36" s="4">
        <v>1644406</v>
      </c>
      <c r="AD36" s="4">
        <v>1644406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8252006</v>
      </c>
      <c r="AJ36" s="4">
        <v>9896412</v>
      </c>
      <c r="AK36" s="4">
        <v>11540818</v>
      </c>
      <c r="AL36" s="4">
        <v>13185224</v>
      </c>
      <c r="AM36" s="4">
        <v>14829630</v>
      </c>
      <c r="AN36" s="4">
        <v>16474036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12696</v>
      </c>
      <c r="I37" s="1">
        <v>0</v>
      </c>
      <c r="J37" s="3">
        <v>4439217</v>
      </c>
      <c r="K37" s="3">
        <v>4426521</v>
      </c>
      <c r="L37" s="3">
        <v>4426521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3033181</v>
      </c>
      <c r="T37" s="3">
        <v>3033181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441805</v>
      </c>
      <c r="AB37" s="4">
        <v>441805</v>
      </c>
      <c r="AC37" s="4">
        <v>441805</v>
      </c>
      <c r="AD37" s="4">
        <v>441806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3101105</v>
      </c>
      <c r="AL37" s="4">
        <v>3542910</v>
      </c>
      <c r="AM37" s="4">
        <v>3984715</v>
      </c>
      <c r="AN37" s="4">
        <v>4426521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13076</v>
      </c>
      <c r="I38" s="1">
        <v>0</v>
      </c>
      <c r="J38" s="3">
        <v>3717767</v>
      </c>
      <c r="K38" s="3">
        <v>3704691</v>
      </c>
      <c r="L38" s="3">
        <v>3704691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2712766</v>
      </c>
      <c r="T38" s="3">
        <v>2712766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369597</v>
      </c>
      <c r="Z38" s="3">
        <v>369597</v>
      </c>
      <c r="AA38" s="4">
        <v>369597</v>
      </c>
      <c r="AB38" s="4">
        <v>369597</v>
      </c>
      <c r="AC38" s="4">
        <v>369597</v>
      </c>
      <c r="AD38" s="4">
        <v>369598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1856705</v>
      </c>
      <c r="AJ38" s="4">
        <v>2226302</v>
      </c>
      <c r="AK38" s="4">
        <v>2595899</v>
      </c>
      <c r="AL38" s="4">
        <v>2965496</v>
      </c>
      <c r="AM38" s="4">
        <v>3335093</v>
      </c>
      <c r="AN38" s="4">
        <v>3704691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11545</v>
      </c>
      <c r="I39" s="1">
        <v>0</v>
      </c>
      <c r="J39" s="3">
        <v>3643409</v>
      </c>
      <c r="K39" s="3">
        <v>3631864</v>
      </c>
      <c r="L39" s="3">
        <v>3631864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2771428</v>
      </c>
      <c r="T39" s="3">
        <v>2771428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362417</v>
      </c>
      <c r="AB39" s="4">
        <v>362417</v>
      </c>
      <c r="AC39" s="4">
        <v>362417</v>
      </c>
      <c r="AD39" s="4">
        <v>362415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2544615</v>
      </c>
      <c r="AL39" s="4">
        <v>2907032</v>
      </c>
      <c r="AM39" s="4">
        <v>3269449</v>
      </c>
      <c r="AN39" s="4">
        <v>3631864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10630</v>
      </c>
      <c r="I40" s="1">
        <v>0</v>
      </c>
      <c r="J40" s="3">
        <v>2436265</v>
      </c>
      <c r="K40" s="3">
        <v>2425635</v>
      </c>
      <c r="L40" s="3">
        <v>2425635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1620026</v>
      </c>
      <c r="T40" s="3">
        <v>1620026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241854</v>
      </c>
      <c r="AB40" s="4">
        <v>241854</v>
      </c>
      <c r="AC40" s="4">
        <v>241854</v>
      </c>
      <c r="AD40" s="4">
        <v>241855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1700072</v>
      </c>
      <c r="AL40" s="4">
        <v>1941926</v>
      </c>
      <c r="AM40" s="4">
        <v>2183780</v>
      </c>
      <c r="AN40" s="4">
        <v>2425635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85522</v>
      </c>
      <c r="I41" s="3">
        <v>698483</v>
      </c>
      <c r="J41" s="3">
        <v>32204697</v>
      </c>
      <c r="K41" s="3">
        <v>32119175</v>
      </c>
      <c r="L41" s="3">
        <v>31420692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26409272</v>
      </c>
      <c r="T41" s="3">
        <v>25710789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3206216</v>
      </c>
      <c r="Z41" s="3">
        <v>3206216</v>
      </c>
      <c r="AA41" s="4">
        <v>3031595</v>
      </c>
      <c r="AB41" s="4">
        <v>3031595</v>
      </c>
      <c r="AC41" s="4">
        <v>3031595</v>
      </c>
      <c r="AD41" s="4">
        <v>3031595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16088096</v>
      </c>
      <c r="AJ41" s="4">
        <v>19294312</v>
      </c>
      <c r="AK41" s="4">
        <v>22325907</v>
      </c>
      <c r="AL41" s="4">
        <v>25357502</v>
      </c>
      <c r="AM41" s="4">
        <v>28389097</v>
      </c>
      <c r="AN41" s="4">
        <v>31420692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10083</v>
      </c>
      <c r="I42" s="3">
        <v>0</v>
      </c>
      <c r="J42" s="3">
        <v>2144599</v>
      </c>
      <c r="K42" s="3">
        <v>2134516</v>
      </c>
      <c r="L42" s="3">
        <v>2134516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1108506</v>
      </c>
      <c r="T42" s="3">
        <v>1108506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212779</v>
      </c>
      <c r="Z42" s="3">
        <v>212779</v>
      </c>
      <c r="AA42" s="4">
        <v>212780</v>
      </c>
      <c r="AB42" s="4">
        <v>212780</v>
      </c>
      <c r="AC42" s="4">
        <v>212780</v>
      </c>
      <c r="AD42" s="4">
        <v>212778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1070619</v>
      </c>
      <c r="AJ42" s="4">
        <v>1283398</v>
      </c>
      <c r="AK42" s="4">
        <v>1496178</v>
      </c>
      <c r="AL42" s="4">
        <v>1708958</v>
      </c>
      <c r="AM42" s="4">
        <v>1921738</v>
      </c>
      <c r="AN42" s="4">
        <v>2134516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6418</v>
      </c>
      <c r="I43" s="3">
        <v>0</v>
      </c>
      <c r="J43" s="3">
        <v>2093115</v>
      </c>
      <c r="K43" s="3">
        <v>2086697</v>
      </c>
      <c r="L43" s="3">
        <v>2086697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1510088</v>
      </c>
      <c r="T43" s="3">
        <v>1510088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208241</v>
      </c>
      <c r="AB43" s="4">
        <v>208241</v>
      </c>
      <c r="AC43" s="4">
        <v>208241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1461973</v>
      </c>
      <c r="AL43" s="4">
        <v>1670214</v>
      </c>
      <c r="AM43" s="4">
        <v>1878455</v>
      </c>
      <c r="AN43" s="4">
        <v>2086697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8161</v>
      </c>
      <c r="I44" s="1">
        <v>0</v>
      </c>
      <c r="J44" s="3">
        <v>2550521</v>
      </c>
      <c r="K44" s="3">
        <v>2542360</v>
      </c>
      <c r="L44" s="3">
        <v>2542360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1867075</v>
      </c>
      <c r="T44" s="3">
        <v>1867075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253692</v>
      </c>
      <c r="Z44" s="3">
        <v>253692</v>
      </c>
      <c r="AA44" s="4">
        <v>253692</v>
      </c>
      <c r="AB44" s="4">
        <v>253692</v>
      </c>
      <c r="AC44" s="4">
        <v>253692</v>
      </c>
      <c r="AD44" s="4">
        <v>253692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1273900</v>
      </c>
      <c r="AJ44" s="4">
        <v>1527592</v>
      </c>
      <c r="AK44" s="4">
        <v>1781284</v>
      </c>
      <c r="AL44" s="4">
        <v>2034976</v>
      </c>
      <c r="AM44" s="4">
        <v>2288668</v>
      </c>
      <c r="AN44" s="4">
        <v>2542360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18523</v>
      </c>
      <c r="I45" s="1">
        <v>0</v>
      </c>
      <c r="J45" s="3">
        <v>6094904</v>
      </c>
      <c r="K45" s="3">
        <v>6076381</v>
      </c>
      <c r="L45" s="3">
        <v>6076381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4514489</v>
      </c>
      <c r="T45" s="3">
        <v>4514489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606404</v>
      </c>
      <c r="Z45" s="3">
        <v>606404</v>
      </c>
      <c r="AA45" s="4">
        <v>606403</v>
      </c>
      <c r="AB45" s="4">
        <v>606403</v>
      </c>
      <c r="AC45" s="4">
        <v>606403</v>
      </c>
      <c r="AD45" s="4">
        <v>606404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3044364</v>
      </c>
      <c r="AJ45" s="4">
        <v>3650768</v>
      </c>
      <c r="AK45" s="4">
        <v>4257171</v>
      </c>
      <c r="AL45" s="4">
        <v>4863574</v>
      </c>
      <c r="AM45" s="4">
        <v>5469977</v>
      </c>
      <c r="AN45" s="4">
        <v>6076381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12171</v>
      </c>
      <c r="I46" s="3">
        <v>0</v>
      </c>
      <c r="J46" s="3">
        <v>4793286</v>
      </c>
      <c r="K46" s="3">
        <v>4781115</v>
      </c>
      <c r="L46" s="3">
        <v>4781115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3439992</v>
      </c>
      <c r="T46" s="3">
        <v>3439992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477300</v>
      </c>
      <c r="Z46" s="3">
        <v>477300</v>
      </c>
      <c r="AA46" s="4">
        <v>477300</v>
      </c>
      <c r="AB46" s="4">
        <v>477300</v>
      </c>
      <c r="AC46" s="4">
        <v>477300</v>
      </c>
      <c r="AD46" s="4">
        <v>477299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2394616</v>
      </c>
      <c r="AJ46" s="4">
        <v>2871916</v>
      </c>
      <c r="AK46" s="4">
        <v>3349216</v>
      </c>
      <c r="AL46" s="4">
        <v>3826516</v>
      </c>
      <c r="AM46" s="4">
        <v>4303816</v>
      </c>
      <c r="AN46" s="4">
        <v>4781115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44709</v>
      </c>
      <c r="I47" s="1">
        <v>0</v>
      </c>
      <c r="J47" s="3">
        <v>16867878</v>
      </c>
      <c r="K47" s="3">
        <v>16823169</v>
      </c>
      <c r="L47" s="3">
        <v>16823169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13935087</v>
      </c>
      <c r="T47" s="3">
        <v>13935087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1679336</v>
      </c>
      <c r="Z47" s="3">
        <v>1679336</v>
      </c>
      <c r="AA47" s="4">
        <v>1679336</v>
      </c>
      <c r="AB47" s="4">
        <v>1679336</v>
      </c>
      <c r="AC47" s="4">
        <v>1679336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8426488</v>
      </c>
      <c r="AJ47" s="4">
        <v>10105824</v>
      </c>
      <c r="AK47" s="4">
        <v>11785160</v>
      </c>
      <c r="AL47" s="4">
        <v>13464496</v>
      </c>
      <c r="AM47" s="4">
        <v>15143832</v>
      </c>
      <c r="AN47" s="4">
        <v>16823169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36350</v>
      </c>
      <c r="I48" s="1">
        <v>0</v>
      </c>
      <c r="J48" s="3">
        <v>10505479</v>
      </c>
      <c r="K48" s="3">
        <v>10469129</v>
      </c>
      <c r="L48" s="3">
        <v>10469129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7343793</v>
      </c>
      <c r="T48" s="3">
        <v>7343793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1044490</v>
      </c>
      <c r="Z48" s="3">
        <v>1044490</v>
      </c>
      <c r="AA48" s="4">
        <v>1044489</v>
      </c>
      <c r="AB48" s="4">
        <v>1044489</v>
      </c>
      <c r="AC48" s="4">
        <v>1044489</v>
      </c>
      <c r="AD48" s="4">
        <v>1044490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5246682</v>
      </c>
      <c r="AJ48" s="4">
        <v>6291172</v>
      </c>
      <c r="AK48" s="4">
        <v>7335661</v>
      </c>
      <c r="AL48" s="4">
        <v>8380150</v>
      </c>
      <c r="AM48" s="4">
        <v>9424639</v>
      </c>
      <c r="AN48" s="4">
        <v>10469129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124460</v>
      </c>
      <c r="I49" s="1">
        <v>0</v>
      </c>
      <c r="J49" s="3">
        <v>40671289</v>
      </c>
      <c r="K49" s="3">
        <v>40546829</v>
      </c>
      <c r="L49" s="3">
        <v>40546829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32841449</v>
      </c>
      <c r="T49" s="3">
        <v>32841449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4046386</v>
      </c>
      <c r="Z49" s="3">
        <v>4046386</v>
      </c>
      <c r="AA49" s="4">
        <v>4046385</v>
      </c>
      <c r="AB49" s="4">
        <v>4046385</v>
      </c>
      <c r="AC49" s="4">
        <v>4046385</v>
      </c>
      <c r="AD49" s="4">
        <v>4046386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20314902</v>
      </c>
      <c r="AJ49" s="4">
        <v>24361288</v>
      </c>
      <c r="AK49" s="4">
        <v>28407673</v>
      </c>
      <c r="AL49" s="4">
        <v>32454058</v>
      </c>
      <c r="AM49" s="4">
        <v>36500443</v>
      </c>
      <c r="AN49" s="4">
        <v>40546829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363556</v>
      </c>
      <c r="I50" s="1">
        <v>0</v>
      </c>
      <c r="J50" s="3">
        <v>125586627</v>
      </c>
      <c r="K50" s="3">
        <v>125223071</v>
      </c>
      <c r="L50" s="3">
        <v>125223071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101578017</v>
      </c>
      <c r="T50" s="3">
        <v>101578017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12498070</v>
      </c>
      <c r="Z50" s="3">
        <v>12498070</v>
      </c>
      <c r="AA50" s="4">
        <v>12498070</v>
      </c>
      <c r="AB50" s="4">
        <v>12498070</v>
      </c>
      <c r="AC50" s="4">
        <v>12498070</v>
      </c>
      <c r="AD50" s="4">
        <v>12498069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62732722</v>
      </c>
      <c r="AJ50" s="4">
        <v>75230792</v>
      </c>
      <c r="AK50" s="4">
        <v>87728862</v>
      </c>
      <c r="AL50" s="4">
        <v>100226932</v>
      </c>
      <c r="AM50" s="4">
        <v>112725002</v>
      </c>
      <c r="AN50" s="4">
        <v>125223071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26450</v>
      </c>
      <c r="I51" s="1">
        <v>0</v>
      </c>
      <c r="J51" s="3">
        <v>9111117</v>
      </c>
      <c r="K51" s="3">
        <v>9084667</v>
      </c>
      <c r="L51" s="3">
        <v>9084667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7225020</v>
      </c>
      <c r="T51" s="3">
        <v>7225020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906703</v>
      </c>
      <c r="Z51" s="3">
        <v>906703</v>
      </c>
      <c r="AA51" s="4">
        <v>906703</v>
      </c>
      <c r="AB51" s="4">
        <v>906703</v>
      </c>
      <c r="AC51" s="4">
        <v>906703</v>
      </c>
      <c r="AD51" s="4">
        <v>906704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4551151</v>
      </c>
      <c r="AJ51" s="4">
        <v>5457854</v>
      </c>
      <c r="AK51" s="4">
        <v>6364557</v>
      </c>
      <c r="AL51" s="4">
        <v>7271260</v>
      </c>
      <c r="AM51" s="4">
        <v>8177963</v>
      </c>
      <c r="AN51" s="4">
        <v>9084667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29971</v>
      </c>
      <c r="I52" s="1">
        <v>0</v>
      </c>
      <c r="J52" s="3">
        <v>11500406</v>
      </c>
      <c r="K52" s="3">
        <v>11470435</v>
      </c>
      <c r="L52" s="3">
        <v>11470435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9466057</v>
      </c>
      <c r="T52" s="3">
        <v>9466057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1145045</v>
      </c>
      <c r="Z52" s="3">
        <v>1145045</v>
      </c>
      <c r="AA52" s="4">
        <v>1145045</v>
      </c>
      <c r="AB52" s="4">
        <v>1145045</v>
      </c>
      <c r="AC52" s="4">
        <v>1145045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5745209</v>
      </c>
      <c r="AJ52" s="4">
        <v>6890254</v>
      </c>
      <c r="AK52" s="4">
        <v>8035299</v>
      </c>
      <c r="AL52" s="4">
        <v>9180344</v>
      </c>
      <c r="AM52" s="4">
        <v>10325389</v>
      </c>
      <c r="AN52" s="4">
        <v>11470435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18280</v>
      </c>
      <c r="I53" s="1">
        <v>0</v>
      </c>
      <c r="J53" s="3">
        <v>5596996</v>
      </c>
      <c r="K53" s="3">
        <v>5578716</v>
      </c>
      <c r="L53" s="3">
        <v>5578716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4128042</v>
      </c>
      <c r="T53" s="3">
        <v>4128042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556653</v>
      </c>
      <c r="Z53" s="3">
        <v>556653</v>
      </c>
      <c r="AA53" s="4">
        <v>556653</v>
      </c>
      <c r="AB53" s="4">
        <v>556653</v>
      </c>
      <c r="AC53" s="4">
        <v>556653</v>
      </c>
      <c r="AD53" s="4">
        <v>556651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2795453</v>
      </c>
      <c r="AJ53" s="4">
        <v>3352106</v>
      </c>
      <c r="AK53" s="4">
        <v>3908759</v>
      </c>
      <c r="AL53" s="4">
        <v>4465412</v>
      </c>
      <c r="AM53" s="4">
        <v>5022065</v>
      </c>
      <c r="AN53" s="4">
        <v>5578716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10526</v>
      </c>
      <c r="I54" s="1">
        <v>0</v>
      </c>
      <c r="J54" s="3">
        <v>3545448</v>
      </c>
      <c r="K54" s="3">
        <v>3534922</v>
      </c>
      <c r="L54" s="3">
        <v>3534922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2701667</v>
      </c>
      <c r="T54" s="3">
        <v>2701667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352790</v>
      </c>
      <c r="Z54" s="3">
        <v>352790</v>
      </c>
      <c r="AA54" s="4">
        <v>352791</v>
      </c>
      <c r="AB54" s="4">
        <v>352791</v>
      </c>
      <c r="AC54" s="4">
        <v>352791</v>
      </c>
      <c r="AD54" s="4">
        <v>352789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1770970</v>
      </c>
      <c r="AJ54" s="4">
        <v>2123760</v>
      </c>
      <c r="AK54" s="4">
        <v>2476551</v>
      </c>
      <c r="AL54" s="4">
        <v>2829342</v>
      </c>
      <c r="AM54" s="4">
        <v>3182133</v>
      </c>
      <c r="AN54" s="4">
        <v>3534922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33172</v>
      </c>
      <c r="I55" s="1">
        <v>0</v>
      </c>
      <c r="J55" s="3">
        <v>11137119</v>
      </c>
      <c r="K55" s="3">
        <v>11103947</v>
      </c>
      <c r="L55" s="3">
        <v>11103947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8493181</v>
      </c>
      <c r="T55" s="3">
        <v>8493181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1108183</v>
      </c>
      <c r="Z55" s="3">
        <v>1108183</v>
      </c>
      <c r="AA55" s="4">
        <v>1108183</v>
      </c>
      <c r="AB55" s="4">
        <v>1108183</v>
      </c>
      <c r="AC55" s="4">
        <v>1108183</v>
      </c>
      <c r="AD55" s="4">
        <v>1108184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5563031</v>
      </c>
      <c r="AJ55" s="4">
        <v>6671214</v>
      </c>
      <c r="AK55" s="4">
        <v>7779397</v>
      </c>
      <c r="AL55" s="4">
        <v>8887580</v>
      </c>
      <c r="AM55" s="4">
        <v>9995763</v>
      </c>
      <c r="AN55" s="4">
        <v>11103947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9481</v>
      </c>
      <c r="I56" s="1">
        <v>0</v>
      </c>
      <c r="J56" s="3">
        <v>3291727</v>
      </c>
      <c r="K56" s="3">
        <v>3282246</v>
      </c>
      <c r="L56" s="3">
        <v>3282246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2451870</v>
      </c>
      <c r="T56" s="3">
        <v>2451870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327592</v>
      </c>
      <c r="Z56" s="3">
        <v>327592</v>
      </c>
      <c r="AA56" s="4">
        <v>327593</v>
      </c>
      <c r="AB56" s="4">
        <v>327593</v>
      </c>
      <c r="AC56" s="4">
        <v>327593</v>
      </c>
      <c r="AD56" s="4">
        <v>327591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1644284</v>
      </c>
      <c r="AJ56" s="4">
        <v>1971876</v>
      </c>
      <c r="AK56" s="4">
        <v>2299469</v>
      </c>
      <c r="AL56" s="4">
        <v>2627062</v>
      </c>
      <c r="AM56" s="4">
        <v>2954655</v>
      </c>
      <c r="AN56" s="4">
        <v>3282246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14245</v>
      </c>
      <c r="I57" s="1">
        <v>0</v>
      </c>
      <c r="J57" s="3">
        <v>5837613</v>
      </c>
      <c r="K57" s="3">
        <v>5823368</v>
      </c>
      <c r="L57" s="3">
        <v>5823368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4729233</v>
      </c>
      <c r="T57" s="3">
        <v>4729233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581387</v>
      </c>
      <c r="Z57" s="3">
        <v>581387</v>
      </c>
      <c r="AA57" s="4">
        <v>581388</v>
      </c>
      <c r="AB57" s="4">
        <v>581388</v>
      </c>
      <c r="AC57" s="4">
        <v>581388</v>
      </c>
      <c r="AD57" s="4">
        <v>581386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2916431</v>
      </c>
      <c r="AJ57" s="4">
        <v>3497818</v>
      </c>
      <c r="AK57" s="4">
        <v>4079206</v>
      </c>
      <c r="AL57" s="4">
        <v>4660594</v>
      </c>
      <c r="AM57" s="4">
        <v>5241982</v>
      </c>
      <c r="AN57" s="4">
        <v>5823368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17106</v>
      </c>
      <c r="I58" s="3">
        <v>0</v>
      </c>
      <c r="J58" s="3">
        <v>5565986</v>
      </c>
      <c r="K58" s="3">
        <v>5548880</v>
      </c>
      <c r="L58" s="3">
        <v>5548880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4035048</v>
      </c>
      <c r="T58" s="3">
        <v>4035048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553747</v>
      </c>
      <c r="Z58" s="3">
        <v>553747</v>
      </c>
      <c r="AA58" s="4">
        <v>553748</v>
      </c>
      <c r="AB58" s="4">
        <v>553748</v>
      </c>
      <c r="AC58" s="4">
        <v>553748</v>
      </c>
      <c r="AD58" s="4">
        <v>553746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2780143</v>
      </c>
      <c r="AJ58" s="4">
        <v>3333890</v>
      </c>
      <c r="AK58" s="4">
        <v>3887638</v>
      </c>
      <c r="AL58" s="4">
        <v>4441386</v>
      </c>
      <c r="AM58" s="4">
        <v>4995134</v>
      </c>
      <c r="AN58" s="4">
        <v>5548880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29516</v>
      </c>
      <c r="I59" s="1">
        <v>0</v>
      </c>
      <c r="J59" s="3">
        <v>10685279</v>
      </c>
      <c r="K59" s="3">
        <v>10655763</v>
      </c>
      <c r="L59" s="3">
        <v>10655763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8735596</v>
      </c>
      <c r="T59" s="3">
        <v>8735596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1063609</v>
      </c>
      <c r="Z59" s="3">
        <v>1063609</v>
      </c>
      <c r="AA59" s="4">
        <v>1063608</v>
      </c>
      <c r="AB59" s="4">
        <v>1063608</v>
      </c>
      <c r="AC59" s="4">
        <v>1063608</v>
      </c>
      <c r="AD59" s="4">
        <v>1063609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5337721</v>
      </c>
      <c r="AJ59" s="4">
        <v>6401330</v>
      </c>
      <c r="AK59" s="4">
        <v>7464938</v>
      </c>
      <c r="AL59" s="4">
        <v>8528546</v>
      </c>
      <c r="AM59" s="4">
        <v>9592154</v>
      </c>
      <c r="AN59" s="4">
        <v>10655763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33100</v>
      </c>
      <c r="I60" s="1">
        <v>0</v>
      </c>
      <c r="J60" s="3">
        <v>11604270</v>
      </c>
      <c r="K60" s="3">
        <v>11571170</v>
      </c>
      <c r="L60" s="3">
        <v>11571170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9318376</v>
      </c>
      <c r="T60" s="3">
        <v>9318376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1154910</v>
      </c>
      <c r="Z60" s="3">
        <v>1154910</v>
      </c>
      <c r="AA60" s="4">
        <v>1154911</v>
      </c>
      <c r="AB60" s="4">
        <v>1154911</v>
      </c>
      <c r="AC60" s="4">
        <v>1154911</v>
      </c>
      <c r="AD60" s="4">
        <v>1154909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5796618</v>
      </c>
      <c r="AJ60" s="4">
        <v>6951528</v>
      </c>
      <c r="AK60" s="4">
        <v>8106439</v>
      </c>
      <c r="AL60" s="4">
        <v>9261350</v>
      </c>
      <c r="AM60" s="4">
        <v>10416261</v>
      </c>
      <c r="AN60" s="4">
        <v>11571170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6267</v>
      </c>
      <c r="I61" s="1">
        <v>0</v>
      </c>
      <c r="J61" s="3">
        <v>1777407</v>
      </c>
      <c r="K61" s="3">
        <v>1771140</v>
      </c>
      <c r="L61" s="3">
        <v>1771140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1249339</v>
      </c>
      <c r="T61" s="3">
        <v>1249339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176696</v>
      </c>
      <c r="AB61" s="4">
        <v>176696</v>
      </c>
      <c r="AC61" s="4">
        <v>176696</v>
      </c>
      <c r="AD61" s="4">
        <v>176696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1241052</v>
      </c>
      <c r="AL61" s="4">
        <v>1417748</v>
      </c>
      <c r="AM61" s="4">
        <v>1594444</v>
      </c>
      <c r="AN61" s="4">
        <v>1771140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23411</v>
      </c>
      <c r="I62" s="1">
        <v>0</v>
      </c>
      <c r="J62" s="3">
        <v>8191397</v>
      </c>
      <c r="K62" s="3">
        <v>8167986</v>
      </c>
      <c r="L62" s="3">
        <v>8167986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6642440</v>
      </c>
      <c r="T62" s="3">
        <v>6642440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815238</v>
      </c>
      <c r="Z62" s="3">
        <v>815238</v>
      </c>
      <c r="AA62" s="4">
        <v>815238</v>
      </c>
      <c r="AB62" s="4">
        <v>815238</v>
      </c>
      <c r="AC62" s="4">
        <v>815238</v>
      </c>
      <c r="AD62" s="4">
        <v>815236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4091798</v>
      </c>
      <c r="AJ62" s="4">
        <v>4907036</v>
      </c>
      <c r="AK62" s="4">
        <v>5722274</v>
      </c>
      <c r="AL62" s="4">
        <v>6537512</v>
      </c>
      <c r="AM62" s="4">
        <v>7352750</v>
      </c>
      <c r="AN62" s="4">
        <v>8167986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21596</v>
      </c>
      <c r="I63" s="1">
        <v>0</v>
      </c>
      <c r="J63" s="3">
        <v>7265554</v>
      </c>
      <c r="K63" s="3">
        <v>7243958</v>
      </c>
      <c r="L63" s="3">
        <v>7243958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5759845</v>
      </c>
      <c r="T63" s="3">
        <v>5759845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722956</v>
      </c>
      <c r="Z63" s="3">
        <v>722956</v>
      </c>
      <c r="AA63" s="4">
        <v>722957</v>
      </c>
      <c r="AB63" s="4">
        <v>722957</v>
      </c>
      <c r="AC63" s="4">
        <v>722957</v>
      </c>
      <c r="AD63" s="4">
        <v>722955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3629176</v>
      </c>
      <c r="AJ63" s="4">
        <v>4352132</v>
      </c>
      <c r="AK63" s="4">
        <v>5075089</v>
      </c>
      <c r="AL63" s="4">
        <v>5798046</v>
      </c>
      <c r="AM63" s="4">
        <v>6521003</v>
      </c>
      <c r="AN63" s="4">
        <v>7243958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21976</v>
      </c>
      <c r="I64" s="1">
        <v>0</v>
      </c>
      <c r="J64" s="3">
        <v>6178355</v>
      </c>
      <c r="K64" s="3">
        <v>6156379</v>
      </c>
      <c r="L64" s="3">
        <v>6156379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4644804</v>
      </c>
      <c r="T64" s="3">
        <v>4644804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614173</v>
      </c>
      <c r="Z64" s="3">
        <v>614173</v>
      </c>
      <c r="AA64" s="4">
        <v>614172</v>
      </c>
      <c r="AB64" s="4">
        <v>614172</v>
      </c>
      <c r="AC64" s="4">
        <v>614172</v>
      </c>
      <c r="AD64" s="4">
        <v>614173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3085517</v>
      </c>
      <c r="AJ64" s="4">
        <v>3699690</v>
      </c>
      <c r="AK64" s="4">
        <v>4313862</v>
      </c>
      <c r="AL64" s="4">
        <v>4928034</v>
      </c>
      <c r="AM64" s="4">
        <v>5542206</v>
      </c>
      <c r="AN64" s="4">
        <v>6156379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32192</v>
      </c>
      <c r="I65" s="1">
        <v>0</v>
      </c>
      <c r="J65" s="3">
        <v>12167867</v>
      </c>
      <c r="K65" s="3">
        <v>12135675</v>
      </c>
      <c r="L65" s="3">
        <v>12135675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10048386</v>
      </c>
      <c r="T65" s="3">
        <v>10048386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1211421</v>
      </c>
      <c r="Z65" s="3">
        <v>1211421</v>
      </c>
      <c r="AA65" s="4">
        <v>1211421</v>
      </c>
      <c r="AB65" s="4">
        <v>1211421</v>
      </c>
      <c r="AC65" s="4">
        <v>1211421</v>
      </c>
      <c r="AD65" s="4">
        <v>1211422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6078569</v>
      </c>
      <c r="AJ65" s="4">
        <v>7289990</v>
      </c>
      <c r="AK65" s="4">
        <v>8501411</v>
      </c>
      <c r="AL65" s="4">
        <v>9712832</v>
      </c>
      <c r="AM65" s="4">
        <v>10924253</v>
      </c>
      <c r="AN65" s="4">
        <v>12135675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6321</v>
      </c>
      <c r="I66" s="1">
        <v>0</v>
      </c>
      <c r="J66" s="3">
        <v>2394799</v>
      </c>
      <c r="K66" s="3">
        <v>2388478</v>
      </c>
      <c r="L66" s="3">
        <v>2388478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1782186</v>
      </c>
      <c r="T66" s="3">
        <v>1782186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238426</v>
      </c>
      <c r="Z66" s="3">
        <v>238426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1196346</v>
      </c>
      <c r="AJ66" s="4">
        <v>1434772</v>
      </c>
      <c r="AK66" s="4">
        <v>1673199</v>
      </c>
      <c r="AL66" s="4">
        <v>1911626</v>
      </c>
      <c r="AM66" s="4">
        <v>2150053</v>
      </c>
      <c r="AN66" s="4">
        <v>2388478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5969</v>
      </c>
      <c r="I67" s="1">
        <v>0</v>
      </c>
      <c r="J67" s="3">
        <v>975172</v>
      </c>
      <c r="K67" s="3">
        <v>969203</v>
      </c>
      <c r="L67" s="3">
        <v>969203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466452</v>
      </c>
      <c r="T67" s="3">
        <v>466452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96522</v>
      </c>
      <c r="AB67" s="4">
        <v>96522</v>
      </c>
      <c r="AC67" s="4">
        <v>96522</v>
      </c>
      <c r="AD67" s="4">
        <v>96523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679636</v>
      </c>
      <c r="AL67" s="4">
        <v>776158</v>
      </c>
      <c r="AM67" s="4">
        <v>872680</v>
      </c>
      <c r="AN67" s="4">
        <v>969203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68386</v>
      </c>
      <c r="I68" s="1">
        <v>0</v>
      </c>
      <c r="J68" s="3">
        <v>21244695</v>
      </c>
      <c r="K68" s="3">
        <v>21176309</v>
      </c>
      <c r="L68" s="3">
        <v>21176309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16727227</v>
      </c>
      <c r="T68" s="3">
        <v>16727227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2113072</v>
      </c>
      <c r="Z68" s="3">
        <v>2113072</v>
      </c>
      <c r="AA68" s="4">
        <v>2113071</v>
      </c>
      <c r="AB68" s="4">
        <v>2113071</v>
      </c>
      <c r="AC68" s="4">
        <v>2113071</v>
      </c>
      <c r="AD68" s="4">
        <v>2113072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10610952</v>
      </c>
      <c r="AJ68" s="4">
        <v>12724024</v>
      </c>
      <c r="AK68" s="4">
        <v>14837095</v>
      </c>
      <c r="AL68" s="4">
        <v>16950166</v>
      </c>
      <c r="AM68" s="4">
        <v>19063237</v>
      </c>
      <c r="AN68" s="4">
        <v>21176309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26112</v>
      </c>
      <c r="I69" s="1">
        <v>0</v>
      </c>
      <c r="J69" s="3">
        <v>4929228</v>
      </c>
      <c r="K69" s="3">
        <v>4903116</v>
      </c>
      <c r="L69" s="3">
        <v>4903116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3150857</v>
      </c>
      <c r="T69" s="3">
        <v>3150857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488571</v>
      </c>
      <c r="Z69" s="3">
        <v>488571</v>
      </c>
      <c r="AA69" s="4">
        <v>488571</v>
      </c>
      <c r="AB69" s="4">
        <v>488571</v>
      </c>
      <c r="AC69" s="4">
        <v>488571</v>
      </c>
      <c r="AD69" s="4">
        <v>488569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2460263</v>
      </c>
      <c r="AJ69" s="4">
        <v>2948834</v>
      </c>
      <c r="AK69" s="4">
        <v>3437405</v>
      </c>
      <c r="AL69" s="4">
        <v>3925976</v>
      </c>
      <c r="AM69" s="4">
        <v>4414547</v>
      </c>
      <c r="AN69" s="4">
        <v>4903116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80156</v>
      </c>
      <c r="I70" s="1">
        <v>0</v>
      </c>
      <c r="J70" s="3">
        <v>32197743</v>
      </c>
      <c r="K70" s="3">
        <v>32117587</v>
      </c>
      <c r="L70" s="3">
        <v>32117587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26829175</v>
      </c>
      <c r="T70" s="3">
        <v>26829175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3206415</v>
      </c>
      <c r="Z70" s="3">
        <v>3206415</v>
      </c>
      <c r="AA70" s="4">
        <v>3206415</v>
      </c>
      <c r="AB70" s="4">
        <v>3206415</v>
      </c>
      <c r="AC70" s="4">
        <v>3206415</v>
      </c>
      <c r="AD70" s="4">
        <v>3206416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16085511</v>
      </c>
      <c r="AJ70" s="4">
        <v>19291926</v>
      </c>
      <c r="AK70" s="4">
        <v>22498341</v>
      </c>
      <c r="AL70" s="4">
        <v>25704756</v>
      </c>
      <c r="AM70" s="4">
        <v>28911171</v>
      </c>
      <c r="AN70" s="4">
        <v>32117587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16007</v>
      </c>
      <c r="I71" s="1">
        <v>0</v>
      </c>
      <c r="J71" s="3">
        <v>5391407</v>
      </c>
      <c r="K71" s="3">
        <v>5375400</v>
      </c>
      <c r="L71" s="3">
        <v>5375400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4181235</v>
      </c>
      <c r="T71" s="3">
        <v>4181235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536473</v>
      </c>
      <c r="Z71" s="3">
        <v>536473</v>
      </c>
      <c r="AA71" s="4">
        <v>536473</v>
      </c>
      <c r="AB71" s="4">
        <v>536473</v>
      </c>
      <c r="AC71" s="4">
        <v>536473</v>
      </c>
      <c r="AD71" s="4">
        <v>536471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2693037</v>
      </c>
      <c r="AJ71" s="4">
        <v>3229510</v>
      </c>
      <c r="AK71" s="4">
        <v>3765983</v>
      </c>
      <c r="AL71" s="4">
        <v>4302456</v>
      </c>
      <c r="AM71" s="4">
        <v>4838929</v>
      </c>
      <c r="AN71" s="4">
        <v>5375400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114323</v>
      </c>
      <c r="I72" s="1">
        <v>0</v>
      </c>
      <c r="J72" s="3">
        <v>33785247</v>
      </c>
      <c r="K72" s="3">
        <v>33670924</v>
      </c>
      <c r="L72" s="3">
        <v>33670924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26193540</v>
      </c>
      <c r="T72" s="3">
        <v>26193540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3359471</v>
      </c>
      <c r="Z72" s="3">
        <v>3359471</v>
      </c>
      <c r="AA72" s="4">
        <v>3359471</v>
      </c>
      <c r="AB72" s="4">
        <v>3359471</v>
      </c>
      <c r="AC72" s="4">
        <v>3359471</v>
      </c>
      <c r="AD72" s="4">
        <v>3359469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16873571</v>
      </c>
      <c r="AJ72" s="4">
        <v>20233042</v>
      </c>
      <c r="AK72" s="4">
        <v>23592513</v>
      </c>
      <c r="AL72" s="4">
        <v>26951984</v>
      </c>
      <c r="AM72" s="4">
        <v>30311455</v>
      </c>
      <c r="AN72" s="4">
        <v>33670924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9950</v>
      </c>
      <c r="I73" s="1">
        <v>0</v>
      </c>
      <c r="J73" s="3">
        <v>3406606</v>
      </c>
      <c r="K73" s="3">
        <v>3396656</v>
      </c>
      <c r="L73" s="3">
        <v>3396656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2584604</v>
      </c>
      <c r="T73" s="3">
        <v>2584604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339002</v>
      </c>
      <c r="Z73" s="3">
        <v>339002</v>
      </c>
      <c r="AA73" s="4">
        <v>339002</v>
      </c>
      <c r="AB73" s="4">
        <v>339002</v>
      </c>
      <c r="AC73" s="4">
        <v>339002</v>
      </c>
      <c r="AD73" s="4">
        <v>339002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1701646</v>
      </c>
      <c r="AJ73" s="4">
        <v>2040648</v>
      </c>
      <c r="AK73" s="4">
        <v>2379650</v>
      </c>
      <c r="AL73" s="4">
        <v>2718652</v>
      </c>
      <c r="AM73" s="4">
        <v>3057654</v>
      </c>
      <c r="AN73" s="4">
        <v>3396656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10247</v>
      </c>
      <c r="I74" s="1">
        <v>0</v>
      </c>
      <c r="J74" s="3">
        <v>2598668</v>
      </c>
      <c r="K74" s="3">
        <v>2588421</v>
      </c>
      <c r="L74" s="3">
        <v>2588421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1775551</v>
      </c>
      <c r="T74" s="3">
        <v>1775551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258159</v>
      </c>
      <c r="AB74" s="4">
        <v>258159</v>
      </c>
      <c r="AC74" s="4">
        <v>258159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1813945</v>
      </c>
      <c r="AL74" s="4">
        <v>2072104</v>
      </c>
      <c r="AM74" s="4">
        <v>2330263</v>
      </c>
      <c r="AN74" s="4">
        <v>2588421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17057</v>
      </c>
      <c r="I75" s="1">
        <v>0</v>
      </c>
      <c r="J75" s="3">
        <v>6374588</v>
      </c>
      <c r="K75" s="3">
        <v>6357531</v>
      </c>
      <c r="L75" s="3">
        <v>6357531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4969452</v>
      </c>
      <c r="T75" s="3">
        <v>4969452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634616</v>
      </c>
      <c r="Z75" s="3">
        <v>634616</v>
      </c>
      <c r="AA75" s="4">
        <v>634616</v>
      </c>
      <c r="AB75" s="4">
        <v>634616</v>
      </c>
      <c r="AC75" s="4">
        <v>634616</v>
      </c>
      <c r="AD75" s="4">
        <v>634615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3184452</v>
      </c>
      <c r="AJ75" s="4">
        <v>3819068</v>
      </c>
      <c r="AK75" s="4">
        <v>4453684</v>
      </c>
      <c r="AL75" s="4">
        <v>5088300</v>
      </c>
      <c r="AM75" s="4">
        <v>5722916</v>
      </c>
      <c r="AN75" s="4">
        <v>6357531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9799</v>
      </c>
      <c r="I76" s="3">
        <v>0</v>
      </c>
      <c r="J76" s="3">
        <v>3142527</v>
      </c>
      <c r="K76" s="3">
        <v>3132728</v>
      </c>
      <c r="L76" s="3">
        <v>3132728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2374299</v>
      </c>
      <c r="T76" s="3">
        <v>2374299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312619</v>
      </c>
      <c r="Z76" s="3">
        <v>312619</v>
      </c>
      <c r="AA76" s="4">
        <v>312620</v>
      </c>
      <c r="AB76" s="4">
        <v>312620</v>
      </c>
      <c r="AC76" s="4">
        <v>312620</v>
      </c>
      <c r="AD76" s="4">
        <v>312618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1569631</v>
      </c>
      <c r="AJ76" s="4">
        <v>1882250</v>
      </c>
      <c r="AK76" s="4">
        <v>2194870</v>
      </c>
      <c r="AL76" s="4">
        <v>2507490</v>
      </c>
      <c r="AM76" s="4">
        <v>2820110</v>
      </c>
      <c r="AN76" s="4">
        <v>3132728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8474</v>
      </c>
      <c r="I77" s="1">
        <v>0</v>
      </c>
      <c r="J77" s="3">
        <v>1958411</v>
      </c>
      <c r="K77" s="3">
        <v>1949937</v>
      </c>
      <c r="L77" s="3">
        <v>1949937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1252798</v>
      </c>
      <c r="T77" s="3">
        <v>1252798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194429</v>
      </c>
      <c r="AB77" s="4">
        <v>194429</v>
      </c>
      <c r="AC77" s="4">
        <v>194429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1366651</v>
      </c>
      <c r="AL77" s="4">
        <v>1561080</v>
      </c>
      <c r="AM77" s="4">
        <v>1755509</v>
      </c>
      <c r="AN77" s="4">
        <v>1949937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194452</v>
      </c>
      <c r="I78" s="1">
        <v>0</v>
      </c>
      <c r="J78" s="3">
        <v>78452919</v>
      </c>
      <c r="K78" s="3">
        <v>78258467</v>
      </c>
      <c r="L78" s="3">
        <v>78258467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65771395</v>
      </c>
      <c r="T78" s="3">
        <v>65771395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7812883</v>
      </c>
      <c r="Z78" s="3">
        <v>7812883</v>
      </c>
      <c r="AA78" s="4">
        <v>7812883</v>
      </c>
      <c r="AB78" s="4">
        <v>7812883</v>
      </c>
      <c r="AC78" s="4">
        <v>7812883</v>
      </c>
      <c r="AD78" s="4">
        <v>7812884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39194051</v>
      </c>
      <c r="AJ78" s="4">
        <v>47006934</v>
      </c>
      <c r="AK78" s="4">
        <v>54819817</v>
      </c>
      <c r="AL78" s="4">
        <v>62632700</v>
      </c>
      <c r="AM78" s="4">
        <v>70445583</v>
      </c>
      <c r="AN78" s="4">
        <v>78258467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30847</v>
      </c>
      <c r="I79" s="1">
        <v>0</v>
      </c>
      <c r="J79" s="3">
        <v>10653504</v>
      </c>
      <c r="K79" s="3">
        <v>10622657</v>
      </c>
      <c r="L79" s="3">
        <v>10622657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8421503</v>
      </c>
      <c r="T79" s="3">
        <v>8421503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1060210</v>
      </c>
      <c r="Z79" s="3">
        <v>1060210</v>
      </c>
      <c r="AA79" s="4">
        <v>1060209</v>
      </c>
      <c r="AB79" s="4">
        <v>1060209</v>
      </c>
      <c r="AC79" s="4">
        <v>1060209</v>
      </c>
      <c r="AD79" s="4">
        <v>1060210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5321610</v>
      </c>
      <c r="AJ79" s="4">
        <v>6381820</v>
      </c>
      <c r="AK79" s="4">
        <v>7442029</v>
      </c>
      <c r="AL79" s="4">
        <v>8502238</v>
      </c>
      <c r="AM79" s="4">
        <v>9562447</v>
      </c>
      <c r="AN79" s="4">
        <v>10622657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78874</v>
      </c>
      <c r="I80" s="1">
        <v>0</v>
      </c>
      <c r="J80" s="3">
        <v>24888758</v>
      </c>
      <c r="K80" s="3">
        <v>24809884</v>
      </c>
      <c r="L80" s="3">
        <v>24809884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19840947</v>
      </c>
      <c r="T80" s="3">
        <v>19840947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2475730</v>
      </c>
      <c r="Z80" s="3">
        <v>2475730</v>
      </c>
      <c r="AA80" s="4">
        <v>2475730</v>
      </c>
      <c r="AB80" s="4">
        <v>2475730</v>
      </c>
      <c r="AC80" s="4">
        <v>2475730</v>
      </c>
      <c r="AD80" s="4">
        <v>2475730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12431234</v>
      </c>
      <c r="AJ80" s="4">
        <v>14906964</v>
      </c>
      <c r="AK80" s="4">
        <v>17382694</v>
      </c>
      <c r="AL80" s="4">
        <v>19858424</v>
      </c>
      <c r="AM80" s="4">
        <v>22334154</v>
      </c>
      <c r="AN80" s="4">
        <v>24809884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9959</v>
      </c>
      <c r="I81" s="1">
        <v>0</v>
      </c>
      <c r="J81" s="3">
        <v>3426906</v>
      </c>
      <c r="K81" s="3">
        <v>3416947</v>
      </c>
      <c r="L81" s="3">
        <v>3416947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2583209</v>
      </c>
      <c r="T81" s="3">
        <v>2583209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341030</v>
      </c>
      <c r="AB81" s="4">
        <v>341030</v>
      </c>
      <c r="AC81" s="4">
        <v>341030</v>
      </c>
      <c r="AD81" s="4">
        <v>341031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2393856</v>
      </c>
      <c r="AL81" s="4">
        <v>2734886</v>
      </c>
      <c r="AM81" s="4">
        <v>3075916</v>
      </c>
      <c r="AN81" s="4">
        <v>3416947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310544</v>
      </c>
      <c r="I82" s="1">
        <v>0</v>
      </c>
      <c r="J82" s="3">
        <v>109871582</v>
      </c>
      <c r="K82" s="3">
        <v>109561038</v>
      </c>
      <c r="L82" s="3">
        <v>109561038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88594758</v>
      </c>
      <c r="T82" s="3">
        <v>88594758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10935401</v>
      </c>
      <c r="Z82" s="3">
        <v>10935401</v>
      </c>
      <c r="AA82" s="4">
        <v>10935401</v>
      </c>
      <c r="AB82" s="4">
        <v>10935401</v>
      </c>
      <c r="AC82" s="4">
        <v>10935401</v>
      </c>
      <c r="AD82" s="4">
        <v>10935401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54884033</v>
      </c>
      <c r="AJ82" s="4">
        <v>65819434</v>
      </c>
      <c r="AK82" s="4">
        <v>76754835</v>
      </c>
      <c r="AL82" s="4">
        <v>87690236</v>
      </c>
      <c r="AM82" s="4">
        <v>98625637</v>
      </c>
      <c r="AN82" s="4">
        <v>109561038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25182</v>
      </c>
      <c r="I83" s="1">
        <v>0</v>
      </c>
      <c r="J83" s="3">
        <v>8307159</v>
      </c>
      <c r="K83" s="3">
        <v>8281977</v>
      </c>
      <c r="L83" s="3">
        <v>8281977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6645442</v>
      </c>
      <c r="T83" s="3">
        <v>6645442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826519</v>
      </c>
      <c r="Z83" s="3">
        <v>826519</v>
      </c>
      <c r="AA83" s="4">
        <v>826519</v>
      </c>
      <c r="AB83" s="4">
        <v>826519</v>
      </c>
      <c r="AC83" s="4">
        <v>826519</v>
      </c>
      <c r="AD83" s="4">
        <v>826518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4149383</v>
      </c>
      <c r="AJ83" s="4">
        <v>4975902</v>
      </c>
      <c r="AK83" s="4">
        <v>5802421</v>
      </c>
      <c r="AL83" s="4">
        <v>6628940</v>
      </c>
      <c r="AM83" s="4">
        <v>7455459</v>
      </c>
      <c r="AN83" s="4">
        <v>8281977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33983</v>
      </c>
      <c r="I84" s="1">
        <v>0</v>
      </c>
      <c r="J84" s="3">
        <v>9751130</v>
      </c>
      <c r="K84" s="3">
        <v>9717147</v>
      </c>
      <c r="L84" s="3">
        <v>9717147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7218615</v>
      </c>
      <c r="T84" s="3">
        <v>7218615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969449</v>
      </c>
      <c r="Z84" s="3">
        <v>969449</v>
      </c>
      <c r="AA84" s="4">
        <v>969449</v>
      </c>
      <c r="AB84" s="4">
        <v>969449</v>
      </c>
      <c r="AC84" s="4">
        <v>969449</v>
      </c>
      <c r="AD84" s="4">
        <v>969450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4869901</v>
      </c>
      <c r="AJ84" s="4">
        <v>5839350</v>
      </c>
      <c r="AK84" s="4">
        <v>6808799</v>
      </c>
      <c r="AL84" s="4">
        <v>7778248</v>
      </c>
      <c r="AM84" s="4">
        <v>8747697</v>
      </c>
      <c r="AN84" s="4">
        <v>9717147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4122</v>
      </c>
      <c r="I85" s="3">
        <v>0</v>
      </c>
      <c r="J85" s="3">
        <v>1434952</v>
      </c>
      <c r="K85" s="3">
        <v>1430830</v>
      </c>
      <c r="L85" s="3">
        <v>1430830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1037150</v>
      </c>
      <c r="T85" s="3">
        <v>1037150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142808</v>
      </c>
      <c r="Z85" s="3">
        <v>142808</v>
      </c>
      <c r="AA85" s="4">
        <v>142809</v>
      </c>
      <c r="AB85" s="4">
        <v>142809</v>
      </c>
      <c r="AC85" s="4">
        <v>142809</v>
      </c>
      <c r="AD85" s="4">
        <v>142807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716788</v>
      </c>
      <c r="AJ85" s="4">
        <v>859596</v>
      </c>
      <c r="AK85" s="4">
        <v>1002405</v>
      </c>
      <c r="AL85" s="4">
        <v>1145214</v>
      </c>
      <c r="AM85" s="4">
        <v>1288023</v>
      </c>
      <c r="AN85" s="4">
        <v>1430830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44117</v>
      </c>
      <c r="I86" s="3">
        <v>83902</v>
      </c>
      <c r="J86" s="3">
        <v>17383540</v>
      </c>
      <c r="K86" s="3">
        <v>17339423</v>
      </c>
      <c r="L86" s="3">
        <v>17255521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14235266</v>
      </c>
      <c r="T86" s="3">
        <v>14151364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1731001</v>
      </c>
      <c r="Z86" s="3">
        <v>1731001</v>
      </c>
      <c r="AA86" s="4">
        <v>1710026</v>
      </c>
      <c r="AB86" s="4">
        <v>1710026</v>
      </c>
      <c r="AC86" s="4">
        <v>1710026</v>
      </c>
      <c r="AD86" s="4">
        <v>1710025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8684417</v>
      </c>
      <c r="AJ86" s="4">
        <v>10415418</v>
      </c>
      <c r="AK86" s="4">
        <v>12125444</v>
      </c>
      <c r="AL86" s="4">
        <v>13835470</v>
      </c>
      <c r="AM86" s="4">
        <v>15545496</v>
      </c>
      <c r="AN86" s="4">
        <v>17255521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19469</v>
      </c>
      <c r="I87" s="3">
        <v>0</v>
      </c>
      <c r="J87" s="3">
        <v>6909557</v>
      </c>
      <c r="K87" s="3">
        <v>6890088</v>
      </c>
      <c r="L87" s="3">
        <v>6890088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5502654</v>
      </c>
      <c r="T87" s="3">
        <v>5502654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687711</v>
      </c>
      <c r="Z87" s="3">
        <v>687711</v>
      </c>
      <c r="AA87" s="4">
        <v>687711</v>
      </c>
      <c r="AB87" s="4">
        <v>687711</v>
      </c>
      <c r="AC87" s="4">
        <v>687711</v>
      </c>
      <c r="AD87" s="4">
        <v>687709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3451535</v>
      </c>
      <c r="AJ87" s="4">
        <v>4139246</v>
      </c>
      <c r="AK87" s="4">
        <v>4826957</v>
      </c>
      <c r="AL87" s="4">
        <v>5514668</v>
      </c>
      <c r="AM87" s="4">
        <v>6202379</v>
      </c>
      <c r="AN87" s="4">
        <v>6890088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693835</v>
      </c>
      <c r="I88" s="3">
        <v>0</v>
      </c>
      <c r="J88" s="3">
        <v>273283323</v>
      </c>
      <c r="K88" s="3">
        <v>272589488</v>
      </c>
      <c r="L88" s="3">
        <v>272589488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226574852</v>
      </c>
      <c r="T88" s="3">
        <v>226574852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27212693</v>
      </c>
      <c r="Z88" s="3">
        <v>27212693</v>
      </c>
      <c r="AA88" s="4">
        <v>27212694</v>
      </c>
      <c r="AB88" s="4">
        <v>27212694</v>
      </c>
      <c r="AC88" s="4">
        <v>27212694</v>
      </c>
      <c r="AD88" s="4">
        <v>27212692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136526021</v>
      </c>
      <c r="AJ88" s="4">
        <v>163738714</v>
      </c>
      <c r="AK88" s="4">
        <v>190951408</v>
      </c>
      <c r="AL88" s="4">
        <v>218164102</v>
      </c>
      <c r="AM88" s="4">
        <v>245376796</v>
      </c>
      <c r="AN88" s="4">
        <v>272589488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1960</v>
      </c>
      <c r="I89" s="1">
        <v>0</v>
      </c>
      <c r="J89" s="3">
        <v>861110</v>
      </c>
      <c r="K89" s="3">
        <v>859150</v>
      </c>
      <c r="L89" s="3">
        <v>859150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518259</v>
      </c>
      <c r="T89" s="3">
        <v>518259</v>
      </c>
      <c r="U89" s="3">
        <v>86111</v>
      </c>
      <c r="V89" s="3">
        <v>86111</v>
      </c>
      <c r="W89" s="3">
        <v>86111</v>
      </c>
      <c r="X89" s="3">
        <v>86111</v>
      </c>
      <c r="Y89" s="3">
        <v>85784</v>
      </c>
      <c r="Z89" s="3">
        <v>85784</v>
      </c>
      <c r="AA89" s="4">
        <v>85785</v>
      </c>
      <c r="AB89" s="4">
        <v>85785</v>
      </c>
      <c r="AC89" s="4">
        <v>85785</v>
      </c>
      <c r="AD89" s="4">
        <v>85783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430228</v>
      </c>
      <c r="AJ89" s="4">
        <v>516012</v>
      </c>
      <c r="AK89" s="4">
        <v>601797</v>
      </c>
      <c r="AL89" s="4">
        <v>687582</v>
      </c>
      <c r="AM89" s="4">
        <v>773367</v>
      </c>
      <c r="AN89" s="4">
        <v>859150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19654</v>
      </c>
      <c r="I90" s="3">
        <v>0</v>
      </c>
      <c r="J90" s="3">
        <v>6755168</v>
      </c>
      <c r="K90" s="3">
        <v>6735514</v>
      </c>
      <c r="L90" s="3">
        <v>6735514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5318276</v>
      </c>
      <c r="T90" s="3">
        <v>5318276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672241</v>
      </c>
      <c r="Z90" s="3">
        <v>672241</v>
      </c>
      <c r="AA90" s="4">
        <v>672241</v>
      </c>
      <c r="AB90" s="4">
        <v>672241</v>
      </c>
      <c r="AC90" s="4">
        <v>672241</v>
      </c>
      <c r="AD90" s="4">
        <v>672241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3374309</v>
      </c>
      <c r="AJ90" s="4">
        <v>4046550</v>
      </c>
      <c r="AK90" s="4">
        <v>4718791</v>
      </c>
      <c r="AL90" s="4">
        <v>5391032</v>
      </c>
      <c r="AM90" s="4">
        <v>6063273</v>
      </c>
      <c r="AN90" s="4">
        <v>6735514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225169</v>
      </c>
      <c r="I91" s="1">
        <v>0</v>
      </c>
      <c r="J91" s="3">
        <v>79355307</v>
      </c>
      <c r="K91" s="3">
        <v>79130138</v>
      </c>
      <c r="L91" s="3">
        <v>79130138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62053705</v>
      </c>
      <c r="T91" s="3">
        <v>62053705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7898002</v>
      </c>
      <c r="Z91" s="3">
        <v>7898002</v>
      </c>
      <c r="AA91" s="4">
        <v>7898003</v>
      </c>
      <c r="AB91" s="4">
        <v>7898003</v>
      </c>
      <c r="AC91" s="4">
        <v>7898003</v>
      </c>
      <c r="AD91" s="4">
        <v>7898001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39640126</v>
      </c>
      <c r="AJ91" s="4">
        <v>47538128</v>
      </c>
      <c r="AK91" s="4">
        <v>55436131</v>
      </c>
      <c r="AL91" s="4">
        <v>63334134</v>
      </c>
      <c r="AM91" s="4">
        <v>71232137</v>
      </c>
      <c r="AN91" s="4">
        <v>79130138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8096</v>
      </c>
      <c r="I92" s="1">
        <v>0</v>
      </c>
      <c r="J92" s="3">
        <v>2743124</v>
      </c>
      <c r="K92" s="3">
        <v>2735028</v>
      </c>
      <c r="L92" s="3">
        <v>2735028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2019360</v>
      </c>
      <c r="T92" s="3">
        <v>2019360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272963</v>
      </c>
      <c r="Z92" s="3">
        <v>272963</v>
      </c>
      <c r="AA92" s="4">
        <v>272964</v>
      </c>
      <c r="AB92" s="4">
        <v>272964</v>
      </c>
      <c r="AC92" s="4">
        <v>272964</v>
      </c>
      <c r="AD92" s="4">
        <v>272962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1370211</v>
      </c>
      <c r="AJ92" s="4">
        <v>1643174</v>
      </c>
      <c r="AK92" s="4">
        <v>1916138</v>
      </c>
      <c r="AL92" s="4">
        <v>2189102</v>
      </c>
      <c r="AM92" s="4">
        <v>2462066</v>
      </c>
      <c r="AN92" s="4">
        <v>2735028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8686</v>
      </c>
      <c r="I93" s="3">
        <v>0</v>
      </c>
      <c r="J93" s="3">
        <v>2292541</v>
      </c>
      <c r="K93" s="3">
        <v>2283855</v>
      </c>
      <c r="L93" s="3">
        <v>2283855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1556493</v>
      </c>
      <c r="T93" s="3">
        <v>1556493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227806</v>
      </c>
      <c r="AB93" s="4">
        <v>227806</v>
      </c>
      <c r="AC93" s="4">
        <v>227806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1600436</v>
      </c>
      <c r="AL93" s="4">
        <v>1828242</v>
      </c>
      <c r="AM93" s="4">
        <v>2056048</v>
      </c>
      <c r="AN93" s="4">
        <v>2283855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11044</v>
      </c>
      <c r="I94" s="1">
        <v>0</v>
      </c>
      <c r="J94" s="3">
        <v>3298984</v>
      </c>
      <c r="K94" s="3">
        <v>3287940</v>
      </c>
      <c r="L94" s="3">
        <v>3287940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2448600</v>
      </c>
      <c r="T94" s="3">
        <v>2448600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328058</v>
      </c>
      <c r="Z94" s="3">
        <v>328058</v>
      </c>
      <c r="AA94" s="4">
        <v>328058</v>
      </c>
      <c r="AB94" s="4">
        <v>328058</v>
      </c>
      <c r="AC94" s="4">
        <v>328058</v>
      </c>
      <c r="AD94" s="4">
        <v>328058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1647650</v>
      </c>
      <c r="AJ94" s="4">
        <v>1975708</v>
      </c>
      <c r="AK94" s="4">
        <v>2303766</v>
      </c>
      <c r="AL94" s="4">
        <v>2631824</v>
      </c>
      <c r="AM94" s="4">
        <v>2959882</v>
      </c>
      <c r="AN94" s="4">
        <v>3287940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21282</v>
      </c>
      <c r="I95" s="1">
        <v>0</v>
      </c>
      <c r="J95" s="3">
        <v>6716627</v>
      </c>
      <c r="K95" s="3">
        <v>6695345</v>
      </c>
      <c r="L95" s="3">
        <v>6695345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5207409</v>
      </c>
      <c r="T95" s="3">
        <v>5207409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668116</v>
      </c>
      <c r="Z95" s="3">
        <v>668116</v>
      </c>
      <c r="AA95" s="4">
        <v>668115</v>
      </c>
      <c r="AB95" s="4">
        <v>668115</v>
      </c>
      <c r="AC95" s="4">
        <v>668115</v>
      </c>
      <c r="AD95" s="4">
        <v>668116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3354768</v>
      </c>
      <c r="AJ95" s="4">
        <v>4022884</v>
      </c>
      <c r="AK95" s="4">
        <v>4690999</v>
      </c>
      <c r="AL95" s="4">
        <v>5359114</v>
      </c>
      <c r="AM95" s="4">
        <v>6027229</v>
      </c>
      <c r="AN95" s="4">
        <v>6695345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22071</v>
      </c>
      <c r="I96" s="1">
        <v>0</v>
      </c>
      <c r="J96" s="3">
        <v>8017963</v>
      </c>
      <c r="K96" s="3">
        <v>7995892</v>
      </c>
      <c r="L96" s="3">
        <v>7995892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6282363</v>
      </c>
      <c r="T96" s="3">
        <v>6282363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798118</v>
      </c>
      <c r="Z96" s="3">
        <v>798118</v>
      </c>
      <c r="AA96" s="4">
        <v>798118</v>
      </c>
      <c r="AB96" s="4">
        <v>798118</v>
      </c>
      <c r="AC96" s="4">
        <v>798118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4005302</v>
      </c>
      <c r="AJ96" s="4">
        <v>4803420</v>
      </c>
      <c r="AK96" s="4">
        <v>5601538</v>
      </c>
      <c r="AL96" s="4">
        <v>6399656</v>
      </c>
      <c r="AM96" s="4">
        <v>7197774</v>
      </c>
      <c r="AN96" s="4">
        <v>7995892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12988</v>
      </c>
      <c r="I97" s="1">
        <v>0</v>
      </c>
      <c r="J97" s="3">
        <v>4427713</v>
      </c>
      <c r="K97" s="3">
        <v>4414725</v>
      </c>
      <c r="L97" s="3">
        <v>4414725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3222802</v>
      </c>
      <c r="T97" s="3">
        <v>3222802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440607</v>
      </c>
      <c r="Z97" s="3">
        <v>440607</v>
      </c>
      <c r="AA97" s="4">
        <v>440607</v>
      </c>
      <c r="AB97" s="4">
        <v>440607</v>
      </c>
      <c r="AC97" s="4">
        <v>440607</v>
      </c>
      <c r="AD97" s="4">
        <v>440606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2211691</v>
      </c>
      <c r="AJ97" s="4">
        <v>2652298</v>
      </c>
      <c r="AK97" s="4">
        <v>3092905</v>
      </c>
      <c r="AL97" s="4">
        <v>3533512</v>
      </c>
      <c r="AM97" s="4">
        <v>3974119</v>
      </c>
      <c r="AN97" s="4">
        <v>4414725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12040</v>
      </c>
      <c r="I98" s="1">
        <v>0</v>
      </c>
      <c r="J98" s="3">
        <v>4075626</v>
      </c>
      <c r="K98" s="3">
        <v>4063586</v>
      </c>
      <c r="L98" s="3">
        <v>4063586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3155490</v>
      </c>
      <c r="T98" s="3">
        <v>3155490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405556</v>
      </c>
      <c r="AB98" s="4">
        <v>405556</v>
      </c>
      <c r="AC98" s="4">
        <v>405556</v>
      </c>
      <c r="AD98" s="4">
        <v>405554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2846920</v>
      </c>
      <c r="AL98" s="4">
        <v>3252476</v>
      </c>
      <c r="AM98" s="4">
        <v>3658032</v>
      </c>
      <c r="AN98" s="4">
        <v>4063586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12486</v>
      </c>
      <c r="I99" s="3">
        <v>73104</v>
      </c>
      <c r="J99" s="3">
        <v>4227326</v>
      </c>
      <c r="K99" s="3">
        <v>4214840</v>
      </c>
      <c r="L99" s="3">
        <v>4141736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3115237</v>
      </c>
      <c r="T99" s="3">
        <v>3042133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420651</v>
      </c>
      <c r="Z99" s="3">
        <v>420651</v>
      </c>
      <c r="AA99" s="4">
        <v>402376</v>
      </c>
      <c r="AB99" s="4">
        <v>402376</v>
      </c>
      <c r="AC99" s="4">
        <v>402376</v>
      </c>
      <c r="AD99" s="4">
        <v>402374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2111583</v>
      </c>
      <c r="AJ99" s="4">
        <v>2532234</v>
      </c>
      <c r="AK99" s="4">
        <v>2934610</v>
      </c>
      <c r="AL99" s="4">
        <v>3336986</v>
      </c>
      <c r="AM99" s="4">
        <v>3739362</v>
      </c>
      <c r="AN99" s="4">
        <v>4141736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9810</v>
      </c>
      <c r="I100" s="1">
        <v>0</v>
      </c>
      <c r="J100" s="3">
        <v>3519341</v>
      </c>
      <c r="K100" s="3">
        <v>3509531</v>
      </c>
      <c r="L100" s="3">
        <v>3509531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2583345</v>
      </c>
      <c r="T100" s="3">
        <v>2583345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350299</v>
      </c>
      <c r="Z100" s="3">
        <v>350299</v>
      </c>
      <c r="AA100" s="4">
        <v>350299</v>
      </c>
      <c r="AB100" s="4">
        <v>350299</v>
      </c>
      <c r="AC100" s="4">
        <v>350299</v>
      </c>
      <c r="AD100" s="4">
        <v>350300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1758035</v>
      </c>
      <c r="AJ100" s="4">
        <v>2108334</v>
      </c>
      <c r="AK100" s="4">
        <v>2458633</v>
      </c>
      <c r="AL100" s="4">
        <v>2808932</v>
      </c>
      <c r="AM100" s="4">
        <v>3159231</v>
      </c>
      <c r="AN100" s="4">
        <v>3509531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6787</v>
      </c>
      <c r="I101" s="1">
        <v>0</v>
      </c>
      <c r="J101" s="3">
        <v>1871378</v>
      </c>
      <c r="K101" s="3">
        <v>1864591</v>
      </c>
      <c r="L101" s="3">
        <v>1864591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1124059</v>
      </c>
      <c r="T101" s="3">
        <v>1124059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186006</v>
      </c>
      <c r="AB101" s="4">
        <v>186006</v>
      </c>
      <c r="AC101" s="4">
        <v>186006</v>
      </c>
      <c r="AD101" s="4">
        <v>186007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1306572</v>
      </c>
      <c r="AL101" s="4">
        <v>1492578</v>
      </c>
      <c r="AM101" s="4">
        <v>1678584</v>
      </c>
      <c r="AN101" s="4">
        <v>1864591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8359</v>
      </c>
      <c r="I102" s="3">
        <v>0</v>
      </c>
      <c r="J102" s="3">
        <v>2498977</v>
      </c>
      <c r="K102" s="3">
        <v>2490618</v>
      </c>
      <c r="L102" s="3">
        <v>2490618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1837276</v>
      </c>
      <c r="T102" s="3">
        <v>1837276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248504</v>
      </c>
      <c r="Z102" s="3">
        <v>248504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1248096</v>
      </c>
      <c r="AJ102" s="4">
        <v>1496600</v>
      </c>
      <c r="AK102" s="4">
        <v>1745105</v>
      </c>
      <c r="AL102" s="4">
        <v>1993610</v>
      </c>
      <c r="AM102" s="4">
        <v>2242115</v>
      </c>
      <c r="AN102" s="4">
        <v>2490618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8830</v>
      </c>
      <c r="I103" s="3">
        <v>0</v>
      </c>
      <c r="J103" s="3">
        <v>2919486</v>
      </c>
      <c r="K103" s="3">
        <v>2910656</v>
      </c>
      <c r="L103" s="3">
        <v>2910656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2025886</v>
      </c>
      <c r="T103" s="3">
        <v>2025886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290475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2910656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12182</v>
      </c>
      <c r="I104" s="1">
        <v>0</v>
      </c>
      <c r="J104" s="3">
        <v>4262461</v>
      </c>
      <c r="K104" s="3">
        <v>4250279</v>
      </c>
      <c r="L104" s="3">
        <v>4250279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3334006</v>
      </c>
      <c r="T104" s="3">
        <v>3334006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424216</v>
      </c>
      <c r="Z104" s="3">
        <v>424216</v>
      </c>
      <c r="AA104" s="4">
        <v>424216</v>
      </c>
      <c r="AB104" s="4">
        <v>424216</v>
      </c>
      <c r="AC104" s="4">
        <v>424216</v>
      </c>
      <c r="AD104" s="4">
        <v>424215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2129200</v>
      </c>
      <c r="AJ104" s="4">
        <v>2553416</v>
      </c>
      <c r="AK104" s="4">
        <v>2977632</v>
      </c>
      <c r="AL104" s="4">
        <v>3401848</v>
      </c>
      <c r="AM104" s="4">
        <v>3826064</v>
      </c>
      <c r="AN104" s="4">
        <v>4250279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14468</v>
      </c>
      <c r="I105" s="1">
        <v>0</v>
      </c>
      <c r="J105" s="3">
        <v>4073945</v>
      </c>
      <c r="K105" s="3">
        <v>4059477</v>
      </c>
      <c r="L105" s="3">
        <v>4059477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2916789</v>
      </c>
      <c r="T105" s="3">
        <v>2916789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404983</v>
      </c>
      <c r="Z105" s="3">
        <v>404983</v>
      </c>
      <c r="AA105" s="4">
        <v>404983</v>
      </c>
      <c r="AB105" s="4">
        <v>404983</v>
      </c>
      <c r="AC105" s="4">
        <v>404983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2034563</v>
      </c>
      <c r="AJ105" s="4">
        <v>2439546</v>
      </c>
      <c r="AK105" s="4">
        <v>2844529</v>
      </c>
      <c r="AL105" s="4">
        <v>3249512</v>
      </c>
      <c r="AM105" s="4">
        <v>3654495</v>
      </c>
      <c r="AN105" s="4">
        <v>4059477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10123</v>
      </c>
      <c r="I106" s="1">
        <v>0</v>
      </c>
      <c r="J106" s="3">
        <v>3138556</v>
      </c>
      <c r="K106" s="3">
        <v>3128433</v>
      </c>
      <c r="L106" s="3">
        <v>3128433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2317031</v>
      </c>
      <c r="T106" s="3">
        <v>2317031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312168</v>
      </c>
      <c r="Z106" s="3">
        <v>312168</v>
      </c>
      <c r="AA106" s="4">
        <v>312168</v>
      </c>
      <c r="AB106" s="4">
        <v>312168</v>
      </c>
      <c r="AC106" s="4">
        <v>312168</v>
      </c>
      <c r="AD106" s="4">
        <v>312169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1567592</v>
      </c>
      <c r="AJ106" s="4">
        <v>1879760</v>
      </c>
      <c r="AK106" s="4">
        <v>2191928</v>
      </c>
      <c r="AL106" s="4">
        <v>2504096</v>
      </c>
      <c r="AM106" s="4">
        <v>2816264</v>
      </c>
      <c r="AN106" s="4">
        <v>3128433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3969</v>
      </c>
      <c r="I107" s="1">
        <v>0</v>
      </c>
      <c r="J107" s="3">
        <v>1364591</v>
      </c>
      <c r="K107" s="3">
        <v>1360622</v>
      </c>
      <c r="L107" s="3">
        <v>1360622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919560</v>
      </c>
      <c r="T107" s="3">
        <v>919560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135796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1360622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26312</v>
      </c>
      <c r="I108" s="1">
        <v>0</v>
      </c>
      <c r="J108" s="3">
        <v>9258169</v>
      </c>
      <c r="K108" s="3">
        <v>9231857</v>
      </c>
      <c r="L108" s="3">
        <v>9231857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7286726</v>
      </c>
      <c r="T108" s="3">
        <v>7286726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921432</v>
      </c>
      <c r="Z108" s="3">
        <v>921432</v>
      </c>
      <c r="AA108" s="4">
        <v>921431</v>
      </c>
      <c r="AB108" s="4">
        <v>921431</v>
      </c>
      <c r="AC108" s="4">
        <v>921431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4624700</v>
      </c>
      <c r="AJ108" s="4">
        <v>5546132</v>
      </c>
      <c r="AK108" s="4">
        <v>6467563</v>
      </c>
      <c r="AL108" s="4">
        <v>7388994</v>
      </c>
      <c r="AM108" s="4">
        <v>8310425</v>
      </c>
      <c r="AN108" s="4">
        <v>9231857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9393</v>
      </c>
      <c r="I109" s="1">
        <v>0</v>
      </c>
      <c r="J109" s="3">
        <v>2800011</v>
      </c>
      <c r="K109" s="3">
        <v>2790618</v>
      </c>
      <c r="L109" s="3">
        <v>2790618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1982271</v>
      </c>
      <c r="T109" s="3">
        <v>1982271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278434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2790618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34370</v>
      </c>
      <c r="I110" s="1">
        <v>0</v>
      </c>
      <c r="J110" s="3">
        <v>10177083</v>
      </c>
      <c r="K110" s="3">
        <v>10142713</v>
      </c>
      <c r="L110" s="3">
        <v>10142713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7465116</v>
      </c>
      <c r="T110" s="3">
        <v>7465116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1011980</v>
      </c>
      <c r="Z110" s="3">
        <v>1011980</v>
      </c>
      <c r="AA110" s="4">
        <v>1011980</v>
      </c>
      <c r="AB110" s="4">
        <v>1011980</v>
      </c>
      <c r="AC110" s="4">
        <v>1011980</v>
      </c>
      <c r="AD110" s="4">
        <v>1011981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5082812</v>
      </c>
      <c r="AJ110" s="4">
        <v>6094792</v>
      </c>
      <c r="AK110" s="4">
        <v>7106772</v>
      </c>
      <c r="AL110" s="4">
        <v>8118752</v>
      </c>
      <c r="AM110" s="4">
        <v>9130732</v>
      </c>
      <c r="AN110" s="4">
        <v>10142713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23781</v>
      </c>
      <c r="I111" s="1">
        <v>0</v>
      </c>
      <c r="J111" s="3">
        <v>7843178</v>
      </c>
      <c r="K111" s="3">
        <v>7819397</v>
      </c>
      <c r="L111" s="3">
        <v>7819397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6052353</v>
      </c>
      <c r="T111" s="3">
        <v>6052353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780354</v>
      </c>
      <c r="Z111" s="3">
        <v>780354</v>
      </c>
      <c r="AA111" s="4">
        <v>780354</v>
      </c>
      <c r="AB111" s="4">
        <v>780354</v>
      </c>
      <c r="AC111" s="4">
        <v>780354</v>
      </c>
      <c r="AD111" s="4">
        <v>780355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3917626</v>
      </c>
      <c r="AJ111" s="4">
        <v>4697980</v>
      </c>
      <c r="AK111" s="4">
        <v>5478334</v>
      </c>
      <c r="AL111" s="4">
        <v>6258688</v>
      </c>
      <c r="AM111" s="4">
        <v>7039042</v>
      </c>
      <c r="AN111" s="4">
        <v>7819397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79332</v>
      </c>
      <c r="I112" s="3">
        <v>0</v>
      </c>
      <c r="J112" s="3">
        <v>29398598</v>
      </c>
      <c r="K112" s="3">
        <v>29319266</v>
      </c>
      <c r="L112" s="3">
        <v>29319266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23393565</v>
      </c>
      <c r="T112" s="3">
        <v>23393565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2926638</v>
      </c>
      <c r="Z112" s="3">
        <v>2926638</v>
      </c>
      <c r="AA112" s="4">
        <v>2926638</v>
      </c>
      <c r="AB112" s="4">
        <v>2926638</v>
      </c>
      <c r="AC112" s="4">
        <v>2926638</v>
      </c>
      <c r="AD112" s="4">
        <v>2926636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14686078</v>
      </c>
      <c r="AJ112" s="4">
        <v>17612716</v>
      </c>
      <c r="AK112" s="4">
        <v>20539354</v>
      </c>
      <c r="AL112" s="4">
        <v>23465992</v>
      </c>
      <c r="AM112" s="4">
        <v>26392630</v>
      </c>
      <c r="AN112" s="4">
        <v>29319266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46507</v>
      </c>
      <c r="I113" s="3">
        <v>0</v>
      </c>
      <c r="J113" s="3">
        <v>15719697</v>
      </c>
      <c r="K113" s="3">
        <v>15673190</v>
      </c>
      <c r="L113" s="3">
        <v>15673190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12693230</v>
      </c>
      <c r="T113" s="3">
        <v>12693230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1564218</v>
      </c>
      <c r="Z113" s="3">
        <v>1564218</v>
      </c>
      <c r="AA113" s="4">
        <v>1564219</v>
      </c>
      <c r="AB113" s="4">
        <v>1564219</v>
      </c>
      <c r="AC113" s="4">
        <v>1564219</v>
      </c>
      <c r="AD113" s="4">
        <v>1564217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7852098</v>
      </c>
      <c r="AJ113" s="4">
        <v>9416316</v>
      </c>
      <c r="AK113" s="4">
        <v>10980535</v>
      </c>
      <c r="AL113" s="4">
        <v>12544754</v>
      </c>
      <c r="AM113" s="4">
        <v>14108973</v>
      </c>
      <c r="AN113" s="4">
        <v>15673190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10026</v>
      </c>
      <c r="I114" s="3">
        <v>0</v>
      </c>
      <c r="J114" s="3">
        <v>3318821</v>
      </c>
      <c r="K114" s="3">
        <v>3308795</v>
      </c>
      <c r="L114" s="3">
        <v>3308795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2499185</v>
      </c>
      <c r="T114" s="3">
        <v>2499185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330211</v>
      </c>
      <c r="Z114" s="3">
        <v>330211</v>
      </c>
      <c r="AA114" s="4">
        <v>330211</v>
      </c>
      <c r="AB114" s="4">
        <v>330211</v>
      </c>
      <c r="AC114" s="4">
        <v>330211</v>
      </c>
      <c r="AD114" s="4">
        <v>330212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1657739</v>
      </c>
      <c r="AJ114" s="4">
        <v>1987950</v>
      </c>
      <c r="AK114" s="4">
        <v>2318161</v>
      </c>
      <c r="AL114" s="4">
        <v>2648372</v>
      </c>
      <c r="AM114" s="4">
        <v>2978583</v>
      </c>
      <c r="AN114" s="4">
        <v>3308795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10317</v>
      </c>
      <c r="I115" s="1">
        <v>0</v>
      </c>
      <c r="J115" s="3">
        <v>2877462</v>
      </c>
      <c r="K115" s="3">
        <v>2867145</v>
      </c>
      <c r="L115" s="3">
        <v>2867145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1990558</v>
      </c>
      <c r="T115" s="3">
        <v>1990558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286027</v>
      </c>
      <c r="Z115" s="3">
        <v>286027</v>
      </c>
      <c r="AA115" s="4">
        <v>286027</v>
      </c>
      <c r="AB115" s="4">
        <v>286027</v>
      </c>
      <c r="AC115" s="4">
        <v>286027</v>
      </c>
      <c r="AD115" s="4">
        <v>286026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1437011</v>
      </c>
      <c r="AJ115" s="4">
        <v>1723038</v>
      </c>
      <c r="AK115" s="4">
        <v>2009065</v>
      </c>
      <c r="AL115" s="4">
        <v>2295092</v>
      </c>
      <c r="AM115" s="4">
        <v>2581119</v>
      </c>
      <c r="AN115" s="4">
        <v>2867145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19037</v>
      </c>
      <c r="I116" s="1">
        <v>0</v>
      </c>
      <c r="J116" s="3">
        <v>4557777</v>
      </c>
      <c r="K116" s="3">
        <v>4538740</v>
      </c>
      <c r="L116" s="3">
        <v>4538740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2973958</v>
      </c>
      <c r="T116" s="3">
        <v>2973958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452605</v>
      </c>
      <c r="Z116" s="3">
        <v>452605</v>
      </c>
      <c r="AA116" s="4">
        <v>452605</v>
      </c>
      <c r="AB116" s="4">
        <v>452605</v>
      </c>
      <c r="AC116" s="4">
        <v>452605</v>
      </c>
      <c r="AD116" s="4">
        <v>452603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2275717</v>
      </c>
      <c r="AJ116" s="4">
        <v>2728322</v>
      </c>
      <c r="AK116" s="4">
        <v>3180927</v>
      </c>
      <c r="AL116" s="4">
        <v>3633532</v>
      </c>
      <c r="AM116" s="4">
        <v>4086137</v>
      </c>
      <c r="AN116" s="4">
        <v>4538740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10227</v>
      </c>
      <c r="I117" s="1">
        <v>0</v>
      </c>
      <c r="J117" s="3">
        <v>2949102</v>
      </c>
      <c r="K117" s="3">
        <v>2938875</v>
      </c>
      <c r="L117" s="3">
        <v>2938875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2111663</v>
      </c>
      <c r="T117" s="3">
        <v>2111663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293206</v>
      </c>
      <c r="Z117" s="3">
        <v>293206</v>
      </c>
      <c r="AA117" s="4">
        <v>293206</v>
      </c>
      <c r="AB117" s="4">
        <v>293206</v>
      </c>
      <c r="AC117" s="4">
        <v>293206</v>
      </c>
      <c r="AD117" s="4">
        <v>293205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1472846</v>
      </c>
      <c r="AJ117" s="4">
        <v>1766052</v>
      </c>
      <c r="AK117" s="4">
        <v>2059258</v>
      </c>
      <c r="AL117" s="4">
        <v>2352464</v>
      </c>
      <c r="AM117" s="4">
        <v>2645670</v>
      </c>
      <c r="AN117" s="4">
        <v>2938875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36213</v>
      </c>
      <c r="I118" s="1">
        <v>0</v>
      </c>
      <c r="J118" s="3">
        <v>10553088</v>
      </c>
      <c r="K118" s="3">
        <v>10516875</v>
      </c>
      <c r="L118" s="3">
        <v>10516875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8266987</v>
      </c>
      <c r="T118" s="3">
        <v>8266987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1049273</v>
      </c>
      <c r="Z118" s="3">
        <v>1049273</v>
      </c>
      <c r="AA118" s="4">
        <v>1049273</v>
      </c>
      <c r="AB118" s="4">
        <v>1049273</v>
      </c>
      <c r="AC118" s="4">
        <v>1049273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5270509</v>
      </c>
      <c r="AJ118" s="4">
        <v>6319782</v>
      </c>
      <c r="AK118" s="4">
        <v>7369055</v>
      </c>
      <c r="AL118" s="4">
        <v>8418328</v>
      </c>
      <c r="AM118" s="4">
        <v>9467601</v>
      </c>
      <c r="AN118" s="4">
        <v>10516875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3591</v>
      </c>
      <c r="I119" s="3">
        <v>15068</v>
      </c>
      <c r="J119" s="3">
        <v>1116369</v>
      </c>
      <c r="K119" s="3">
        <v>1112778</v>
      </c>
      <c r="L119" s="3">
        <v>1097710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762603</v>
      </c>
      <c r="T119" s="3">
        <v>747535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111038</v>
      </c>
      <c r="Z119" s="3">
        <v>111038</v>
      </c>
      <c r="AA119" s="4">
        <v>107272</v>
      </c>
      <c r="AB119" s="4">
        <v>107272</v>
      </c>
      <c r="AC119" s="4">
        <v>107272</v>
      </c>
      <c r="AD119" s="4">
        <v>107270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557586</v>
      </c>
      <c r="AJ119" s="4">
        <v>668624</v>
      </c>
      <c r="AK119" s="4">
        <v>775896</v>
      </c>
      <c r="AL119" s="4">
        <v>883168</v>
      </c>
      <c r="AM119" s="4">
        <v>990440</v>
      </c>
      <c r="AN119" s="4">
        <v>1097710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13838</v>
      </c>
      <c r="I120" s="1">
        <v>0</v>
      </c>
      <c r="J120" s="3">
        <v>4235141</v>
      </c>
      <c r="K120" s="3">
        <v>4221303</v>
      </c>
      <c r="L120" s="3">
        <v>4221303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3153673</v>
      </c>
      <c r="T120" s="3">
        <v>3153673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421208</v>
      </c>
      <c r="Z120" s="3">
        <v>421208</v>
      </c>
      <c r="AA120" s="4">
        <v>421208</v>
      </c>
      <c r="AB120" s="4">
        <v>421208</v>
      </c>
      <c r="AC120" s="4">
        <v>421208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2115264</v>
      </c>
      <c r="AJ120" s="4">
        <v>2536472</v>
      </c>
      <c r="AK120" s="4">
        <v>2957680</v>
      </c>
      <c r="AL120" s="4">
        <v>3378888</v>
      </c>
      <c r="AM120" s="4">
        <v>3800096</v>
      </c>
      <c r="AN120" s="4">
        <v>4221303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43441</v>
      </c>
      <c r="I121" s="1">
        <v>0</v>
      </c>
      <c r="J121" s="3">
        <v>13652322</v>
      </c>
      <c r="K121" s="3">
        <v>13608881</v>
      </c>
      <c r="L121" s="3">
        <v>13608881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10956706</v>
      </c>
      <c r="T121" s="3">
        <v>10956706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1357992</v>
      </c>
      <c r="Z121" s="3">
        <v>1357992</v>
      </c>
      <c r="AA121" s="4">
        <v>1357992</v>
      </c>
      <c r="AB121" s="4">
        <v>1357992</v>
      </c>
      <c r="AC121" s="4">
        <v>1357992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6818920</v>
      </c>
      <c r="AJ121" s="4">
        <v>8176912</v>
      </c>
      <c r="AK121" s="4">
        <v>9534904</v>
      </c>
      <c r="AL121" s="4">
        <v>10892896</v>
      </c>
      <c r="AM121" s="4">
        <v>12250888</v>
      </c>
      <c r="AN121" s="4">
        <v>13608881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6922</v>
      </c>
      <c r="I122" s="1">
        <v>0</v>
      </c>
      <c r="J122" s="3">
        <v>2142062</v>
      </c>
      <c r="K122" s="3">
        <v>2135140</v>
      </c>
      <c r="L122" s="3">
        <v>2135140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1471255</v>
      </c>
      <c r="T122" s="3">
        <v>1471255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213051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2135140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8461</v>
      </c>
      <c r="I123" s="1">
        <v>0</v>
      </c>
      <c r="J123" s="3">
        <v>2094915</v>
      </c>
      <c r="K123" s="3">
        <v>2086454</v>
      </c>
      <c r="L123" s="3">
        <v>2086454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1423441</v>
      </c>
      <c r="T123" s="3">
        <v>1423441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208081</v>
      </c>
      <c r="Z123" s="3">
        <v>208081</v>
      </c>
      <c r="AA123" s="4">
        <v>208081</v>
      </c>
      <c r="AB123" s="4">
        <v>208081</v>
      </c>
      <c r="AC123" s="4">
        <v>208081</v>
      </c>
      <c r="AD123" s="4">
        <v>208081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1046049</v>
      </c>
      <c r="AJ123" s="4">
        <v>1254130</v>
      </c>
      <c r="AK123" s="4">
        <v>1462211</v>
      </c>
      <c r="AL123" s="4">
        <v>1670292</v>
      </c>
      <c r="AM123" s="4">
        <v>1878373</v>
      </c>
      <c r="AN123" s="4">
        <v>2086454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14964</v>
      </c>
      <c r="I124" s="1">
        <v>0</v>
      </c>
      <c r="J124" s="3">
        <v>5052534</v>
      </c>
      <c r="K124" s="3">
        <v>5037570</v>
      </c>
      <c r="L124" s="3">
        <v>5037570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3845349</v>
      </c>
      <c r="T124" s="3">
        <v>3845349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502760</v>
      </c>
      <c r="Z124" s="3">
        <v>502760</v>
      </c>
      <c r="AA124" s="4">
        <v>502760</v>
      </c>
      <c r="AB124" s="4">
        <v>502760</v>
      </c>
      <c r="AC124" s="4">
        <v>502760</v>
      </c>
      <c r="AD124" s="4">
        <v>502758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2523772</v>
      </c>
      <c r="AJ124" s="4">
        <v>3026532</v>
      </c>
      <c r="AK124" s="4">
        <v>3529292</v>
      </c>
      <c r="AL124" s="4">
        <v>4032052</v>
      </c>
      <c r="AM124" s="4">
        <v>4534812</v>
      </c>
      <c r="AN124" s="4">
        <v>5037570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5548</v>
      </c>
      <c r="I125" s="3">
        <v>15987</v>
      </c>
      <c r="J125" s="3">
        <v>1736753</v>
      </c>
      <c r="K125" s="3">
        <v>1731205</v>
      </c>
      <c r="L125" s="3">
        <v>1715218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960289</v>
      </c>
      <c r="T125" s="3">
        <v>944302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168754</v>
      </c>
      <c r="AB125" s="4">
        <v>168754</v>
      </c>
      <c r="AC125" s="4">
        <v>168754</v>
      </c>
      <c r="AD125" s="4">
        <v>168754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1208956</v>
      </c>
      <c r="AL125" s="4">
        <v>1377710</v>
      </c>
      <c r="AM125" s="4">
        <v>1546464</v>
      </c>
      <c r="AN125" s="4">
        <v>1715218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33685</v>
      </c>
      <c r="I126" s="1">
        <v>0</v>
      </c>
      <c r="J126" s="3">
        <v>11192304</v>
      </c>
      <c r="K126" s="3">
        <v>11158619</v>
      </c>
      <c r="L126" s="3">
        <v>11158619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8805638</v>
      </c>
      <c r="T126" s="3">
        <v>8805638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1113617</v>
      </c>
      <c r="Z126" s="3">
        <v>1113617</v>
      </c>
      <c r="AA126" s="4">
        <v>1113616</v>
      </c>
      <c r="AB126" s="4">
        <v>1113616</v>
      </c>
      <c r="AC126" s="4">
        <v>1113616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5590537</v>
      </c>
      <c r="AJ126" s="4">
        <v>6704154</v>
      </c>
      <c r="AK126" s="4">
        <v>7817770</v>
      </c>
      <c r="AL126" s="4">
        <v>8931386</v>
      </c>
      <c r="AM126" s="4">
        <v>10045002</v>
      </c>
      <c r="AN126" s="4">
        <v>11158619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10355</v>
      </c>
      <c r="I127" s="1">
        <v>0</v>
      </c>
      <c r="J127" s="3">
        <v>3180085</v>
      </c>
      <c r="K127" s="3">
        <v>3169730</v>
      </c>
      <c r="L127" s="3">
        <v>3169730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2298506</v>
      </c>
      <c r="T127" s="3">
        <v>2298506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316282</v>
      </c>
      <c r="Z127" s="3">
        <v>316282</v>
      </c>
      <c r="AA127" s="4">
        <v>316283</v>
      </c>
      <c r="AB127" s="4">
        <v>316283</v>
      </c>
      <c r="AC127" s="4">
        <v>316283</v>
      </c>
      <c r="AD127" s="4">
        <v>316281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1588318</v>
      </c>
      <c r="AJ127" s="4">
        <v>1904600</v>
      </c>
      <c r="AK127" s="4">
        <v>2220883</v>
      </c>
      <c r="AL127" s="4">
        <v>2537166</v>
      </c>
      <c r="AM127" s="4">
        <v>2853449</v>
      </c>
      <c r="AN127" s="4">
        <v>3169730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15097</v>
      </c>
      <c r="I128" s="1">
        <v>0</v>
      </c>
      <c r="J128" s="3">
        <v>5082952</v>
      </c>
      <c r="K128" s="3">
        <v>5067855</v>
      </c>
      <c r="L128" s="3">
        <v>5067855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3854316</v>
      </c>
      <c r="T128" s="3">
        <v>3854316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505779</v>
      </c>
      <c r="Z128" s="3">
        <v>505779</v>
      </c>
      <c r="AA128" s="4">
        <v>505779</v>
      </c>
      <c r="AB128" s="4">
        <v>505779</v>
      </c>
      <c r="AC128" s="4">
        <v>505779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2538959</v>
      </c>
      <c r="AJ128" s="4">
        <v>3044738</v>
      </c>
      <c r="AK128" s="4">
        <v>3550517</v>
      </c>
      <c r="AL128" s="4">
        <v>4056296</v>
      </c>
      <c r="AM128" s="4">
        <v>4562075</v>
      </c>
      <c r="AN128" s="4">
        <v>5067855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8907</v>
      </c>
      <c r="I129" s="1">
        <v>0</v>
      </c>
      <c r="J129" s="3">
        <v>2872559</v>
      </c>
      <c r="K129" s="3">
        <v>2863652</v>
      </c>
      <c r="L129" s="3">
        <v>2863652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2060188</v>
      </c>
      <c r="T129" s="3">
        <v>2060188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285771</v>
      </c>
      <c r="Z129" s="3">
        <v>285771</v>
      </c>
      <c r="AA129" s="4">
        <v>285772</v>
      </c>
      <c r="AB129" s="4">
        <v>285772</v>
      </c>
      <c r="AC129" s="4">
        <v>285772</v>
      </c>
      <c r="AD129" s="4">
        <v>285770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1434795</v>
      </c>
      <c r="AJ129" s="4">
        <v>1720566</v>
      </c>
      <c r="AK129" s="4">
        <v>2006338</v>
      </c>
      <c r="AL129" s="4">
        <v>2292110</v>
      </c>
      <c r="AM129" s="4">
        <v>2577882</v>
      </c>
      <c r="AN129" s="4">
        <v>2863652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14146</v>
      </c>
      <c r="I130" s="1">
        <v>0</v>
      </c>
      <c r="J130" s="3">
        <v>3984445</v>
      </c>
      <c r="K130" s="3">
        <v>3970299</v>
      </c>
      <c r="L130" s="3">
        <v>3970299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2917449</v>
      </c>
      <c r="T130" s="3">
        <v>2917449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396086</v>
      </c>
      <c r="AB130" s="4">
        <v>396086</v>
      </c>
      <c r="AC130" s="4">
        <v>396086</v>
      </c>
      <c r="AD130" s="4">
        <v>396087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2782040</v>
      </c>
      <c r="AL130" s="4">
        <v>3178126</v>
      </c>
      <c r="AM130" s="4">
        <v>3574212</v>
      </c>
      <c r="AN130" s="4">
        <v>3970299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7114</v>
      </c>
      <c r="I131" s="1">
        <v>0</v>
      </c>
      <c r="J131" s="3">
        <v>2221983</v>
      </c>
      <c r="K131" s="3">
        <v>2214869</v>
      </c>
      <c r="L131" s="3">
        <v>2214869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1592964</v>
      </c>
      <c r="T131" s="3">
        <v>1592964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221013</v>
      </c>
      <c r="AB131" s="4">
        <v>221013</v>
      </c>
      <c r="AC131" s="4">
        <v>221013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1551831</v>
      </c>
      <c r="AL131" s="4">
        <v>1772844</v>
      </c>
      <c r="AM131" s="4">
        <v>1993857</v>
      </c>
      <c r="AN131" s="4">
        <v>2214869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4685</v>
      </c>
      <c r="I132" s="1">
        <v>0</v>
      </c>
      <c r="J132" s="3">
        <v>1085194</v>
      </c>
      <c r="K132" s="3">
        <v>1080509</v>
      </c>
      <c r="L132" s="3">
        <v>1080509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682071</v>
      </c>
      <c r="T132" s="3">
        <v>682071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107738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1080509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24578</v>
      </c>
      <c r="I133" s="1">
        <v>0</v>
      </c>
      <c r="J133" s="3">
        <v>8303448</v>
      </c>
      <c r="K133" s="3">
        <v>8278870</v>
      </c>
      <c r="L133" s="3">
        <v>8278870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6601144</v>
      </c>
      <c r="T133" s="3">
        <v>6601144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826248</v>
      </c>
      <c r="Z133" s="3">
        <v>826248</v>
      </c>
      <c r="AA133" s="4">
        <v>826249</v>
      </c>
      <c r="AB133" s="4">
        <v>826249</v>
      </c>
      <c r="AC133" s="4">
        <v>826249</v>
      </c>
      <c r="AD133" s="4">
        <v>826247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4147628</v>
      </c>
      <c r="AJ133" s="4">
        <v>4973876</v>
      </c>
      <c r="AK133" s="4">
        <v>5800125</v>
      </c>
      <c r="AL133" s="4">
        <v>6626374</v>
      </c>
      <c r="AM133" s="4">
        <v>7452623</v>
      </c>
      <c r="AN133" s="4">
        <v>8278870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30730</v>
      </c>
      <c r="I134" s="1">
        <v>0</v>
      </c>
      <c r="J134" s="3">
        <v>9739317</v>
      </c>
      <c r="K134" s="3">
        <v>9708587</v>
      </c>
      <c r="L134" s="3">
        <v>9708587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7496953</v>
      </c>
      <c r="T134" s="3">
        <v>7496953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968810</v>
      </c>
      <c r="Z134" s="3">
        <v>968810</v>
      </c>
      <c r="AA134" s="4">
        <v>968810</v>
      </c>
      <c r="AB134" s="4">
        <v>968810</v>
      </c>
      <c r="AC134" s="4">
        <v>968810</v>
      </c>
      <c r="AD134" s="4">
        <v>968809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4864538</v>
      </c>
      <c r="AJ134" s="4">
        <v>5833348</v>
      </c>
      <c r="AK134" s="4">
        <v>6802158</v>
      </c>
      <c r="AL134" s="4">
        <v>7770968</v>
      </c>
      <c r="AM134" s="4">
        <v>8739778</v>
      </c>
      <c r="AN134" s="4">
        <v>9708587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6713</v>
      </c>
      <c r="I135" s="1">
        <v>0</v>
      </c>
      <c r="J135" s="3">
        <v>1383752</v>
      </c>
      <c r="K135" s="3">
        <v>1377039</v>
      </c>
      <c r="L135" s="3">
        <v>1377039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722379</v>
      </c>
      <c r="T135" s="3">
        <v>722379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137256</v>
      </c>
      <c r="AB135" s="4">
        <v>137256</v>
      </c>
      <c r="AC135" s="4">
        <v>137256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965270</v>
      </c>
      <c r="AL135" s="4">
        <v>1102526</v>
      </c>
      <c r="AM135" s="4">
        <v>1239782</v>
      </c>
      <c r="AN135" s="4">
        <v>1377039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14340</v>
      </c>
      <c r="I136" s="1">
        <v>0</v>
      </c>
      <c r="J136" s="3">
        <v>3584859</v>
      </c>
      <c r="K136" s="3">
        <v>3570519</v>
      </c>
      <c r="L136" s="3">
        <v>3570519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2304351</v>
      </c>
      <c r="T136" s="3">
        <v>2304351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356096</v>
      </c>
      <c r="Z136" s="3">
        <v>356096</v>
      </c>
      <c r="AA136" s="4">
        <v>356096</v>
      </c>
      <c r="AB136" s="4">
        <v>356096</v>
      </c>
      <c r="AC136" s="4">
        <v>356096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1790040</v>
      </c>
      <c r="AJ136" s="4">
        <v>2146136</v>
      </c>
      <c r="AK136" s="4">
        <v>2502232</v>
      </c>
      <c r="AL136" s="4">
        <v>2858328</v>
      </c>
      <c r="AM136" s="4">
        <v>3214424</v>
      </c>
      <c r="AN136" s="4">
        <v>3570519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13272</v>
      </c>
      <c r="I137" s="1">
        <v>0</v>
      </c>
      <c r="J137" s="3">
        <v>3829515</v>
      </c>
      <c r="K137" s="3">
        <v>3816243</v>
      </c>
      <c r="L137" s="3">
        <v>3816243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2770877</v>
      </c>
      <c r="T137" s="3">
        <v>2770877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380739</v>
      </c>
      <c r="Z137" s="3">
        <v>380739</v>
      </c>
      <c r="AA137" s="4">
        <v>380739</v>
      </c>
      <c r="AB137" s="4">
        <v>380739</v>
      </c>
      <c r="AC137" s="4">
        <v>380739</v>
      </c>
      <c r="AD137" s="4">
        <v>380740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1912547</v>
      </c>
      <c r="AJ137" s="4">
        <v>2293286</v>
      </c>
      <c r="AK137" s="4">
        <v>2674025</v>
      </c>
      <c r="AL137" s="4">
        <v>3054764</v>
      </c>
      <c r="AM137" s="4">
        <v>3435503</v>
      </c>
      <c r="AN137" s="4">
        <v>3816243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12662</v>
      </c>
      <c r="I138" s="3">
        <v>0</v>
      </c>
      <c r="J138" s="3">
        <v>3966486</v>
      </c>
      <c r="K138" s="3">
        <v>3953824</v>
      </c>
      <c r="L138" s="3">
        <v>3953824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2999029</v>
      </c>
      <c r="T138" s="3">
        <v>2999029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394538</v>
      </c>
      <c r="Z138" s="3">
        <v>394538</v>
      </c>
      <c r="AA138" s="4">
        <v>394538</v>
      </c>
      <c r="AB138" s="4">
        <v>394538</v>
      </c>
      <c r="AC138" s="4">
        <v>394538</v>
      </c>
      <c r="AD138" s="4">
        <v>394538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1981134</v>
      </c>
      <c r="AJ138" s="4">
        <v>2375672</v>
      </c>
      <c r="AK138" s="4">
        <v>2770210</v>
      </c>
      <c r="AL138" s="4">
        <v>3164748</v>
      </c>
      <c r="AM138" s="4">
        <v>3559286</v>
      </c>
      <c r="AN138" s="4">
        <v>3953824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25567</v>
      </c>
      <c r="I139" s="1">
        <v>0</v>
      </c>
      <c r="J139" s="3">
        <v>7899769</v>
      </c>
      <c r="K139" s="3">
        <v>7874202</v>
      </c>
      <c r="L139" s="3">
        <v>7874202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5967961</v>
      </c>
      <c r="T139" s="3">
        <v>5967961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785716</v>
      </c>
      <c r="Z139" s="3">
        <v>785716</v>
      </c>
      <c r="AA139" s="4">
        <v>785716</v>
      </c>
      <c r="AB139" s="4">
        <v>785716</v>
      </c>
      <c r="AC139" s="4">
        <v>785716</v>
      </c>
      <c r="AD139" s="4">
        <v>785714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3945624</v>
      </c>
      <c r="AJ139" s="4">
        <v>4731340</v>
      </c>
      <c r="AK139" s="4">
        <v>5517056</v>
      </c>
      <c r="AL139" s="4">
        <v>6302772</v>
      </c>
      <c r="AM139" s="4">
        <v>7088488</v>
      </c>
      <c r="AN139" s="4">
        <v>7874202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9265</v>
      </c>
      <c r="I140" s="1">
        <v>0</v>
      </c>
      <c r="J140" s="3">
        <v>2252057</v>
      </c>
      <c r="K140" s="3">
        <v>2242792</v>
      </c>
      <c r="L140" s="3">
        <v>2242792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1517046</v>
      </c>
      <c r="T140" s="3">
        <v>1517046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223661</v>
      </c>
      <c r="Z140" s="3">
        <v>223661</v>
      </c>
      <c r="AA140" s="4">
        <v>223662</v>
      </c>
      <c r="AB140" s="4">
        <v>223662</v>
      </c>
      <c r="AC140" s="4">
        <v>223662</v>
      </c>
      <c r="AD140" s="4">
        <v>223660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1124485</v>
      </c>
      <c r="AJ140" s="4">
        <v>1348146</v>
      </c>
      <c r="AK140" s="4">
        <v>1571808</v>
      </c>
      <c r="AL140" s="4">
        <v>1795470</v>
      </c>
      <c r="AM140" s="4">
        <v>2019132</v>
      </c>
      <c r="AN140" s="4">
        <v>2242792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16347</v>
      </c>
      <c r="I141" s="1">
        <v>0</v>
      </c>
      <c r="J141" s="3">
        <v>6000688</v>
      </c>
      <c r="K141" s="3">
        <v>5984341</v>
      </c>
      <c r="L141" s="3">
        <v>5984341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4760806</v>
      </c>
      <c r="T141" s="3">
        <v>4760806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597344</v>
      </c>
      <c r="Z141" s="3">
        <v>597344</v>
      </c>
      <c r="AA141" s="4">
        <v>597344</v>
      </c>
      <c r="AB141" s="4">
        <v>597344</v>
      </c>
      <c r="AC141" s="4">
        <v>597344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2997620</v>
      </c>
      <c r="AJ141" s="4">
        <v>3594964</v>
      </c>
      <c r="AK141" s="4">
        <v>4192308</v>
      </c>
      <c r="AL141" s="4">
        <v>4789652</v>
      </c>
      <c r="AM141" s="4">
        <v>5386996</v>
      </c>
      <c r="AN141" s="4">
        <v>5984341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27362</v>
      </c>
      <c r="I142" s="1">
        <v>0</v>
      </c>
      <c r="J142" s="3">
        <v>8541331</v>
      </c>
      <c r="K142" s="3">
        <v>8513969</v>
      </c>
      <c r="L142" s="3">
        <v>8513969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6427159</v>
      </c>
      <c r="T142" s="3">
        <v>6427159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849573</v>
      </c>
      <c r="Z142" s="3">
        <v>849573</v>
      </c>
      <c r="AA142" s="4">
        <v>849573</v>
      </c>
      <c r="AB142" s="4">
        <v>849573</v>
      </c>
      <c r="AC142" s="4">
        <v>849573</v>
      </c>
      <c r="AD142" s="4">
        <v>849572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4266105</v>
      </c>
      <c r="AJ142" s="4">
        <v>5115678</v>
      </c>
      <c r="AK142" s="4">
        <v>5965251</v>
      </c>
      <c r="AL142" s="4">
        <v>6814824</v>
      </c>
      <c r="AM142" s="4">
        <v>7664397</v>
      </c>
      <c r="AN142" s="4">
        <v>8513969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31034</v>
      </c>
      <c r="I143" s="1">
        <v>0</v>
      </c>
      <c r="J143" s="3">
        <v>10655864</v>
      </c>
      <c r="K143" s="3">
        <v>10624830</v>
      </c>
      <c r="L143" s="3">
        <v>10624830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8337158</v>
      </c>
      <c r="T143" s="3">
        <v>8337158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1060414</v>
      </c>
      <c r="Z143" s="3">
        <v>1060414</v>
      </c>
      <c r="AA143" s="4">
        <v>1060415</v>
      </c>
      <c r="AB143" s="4">
        <v>1060415</v>
      </c>
      <c r="AC143" s="4">
        <v>1060415</v>
      </c>
      <c r="AD143" s="4">
        <v>1060413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5322758</v>
      </c>
      <c r="AJ143" s="4">
        <v>6383172</v>
      </c>
      <c r="AK143" s="4">
        <v>7443587</v>
      </c>
      <c r="AL143" s="4">
        <v>8504002</v>
      </c>
      <c r="AM143" s="4">
        <v>9564417</v>
      </c>
      <c r="AN143" s="4">
        <v>10624830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77099</v>
      </c>
      <c r="I144" s="1">
        <v>0</v>
      </c>
      <c r="J144" s="3">
        <v>27262962</v>
      </c>
      <c r="K144" s="3">
        <v>27185863</v>
      </c>
      <c r="L144" s="3">
        <v>27185863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22325045</v>
      </c>
      <c r="T144" s="3">
        <v>22325045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2713447</v>
      </c>
      <c r="Z144" s="3">
        <v>2713447</v>
      </c>
      <c r="AA144" s="4">
        <v>2713446</v>
      </c>
      <c r="AB144" s="4">
        <v>2713446</v>
      </c>
      <c r="AC144" s="4">
        <v>2713446</v>
      </c>
      <c r="AD144" s="4">
        <v>2713447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13618631</v>
      </c>
      <c r="AJ144" s="4">
        <v>16332078</v>
      </c>
      <c r="AK144" s="4">
        <v>19045524</v>
      </c>
      <c r="AL144" s="4">
        <v>21758970</v>
      </c>
      <c r="AM144" s="4">
        <v>24472416</v>
      </c>
      <c r="AN144" s="4">
        <v>27185863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18584</v>
      </c>
      <c r="I145" s="1">
        <v>0</v>
      </c>
      <c r="J145" s="3">
        <v>6312065</v>
      </c>
      <c r="K145" s="3">
        <v>6293481</v>
      </c>
      <c r="L145" s="3">
        <v>6293481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4929266</v>
      </c>
      <c r="T145" s="3">
        <v>4929266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628109</v>
      </c>
      <c r="Z145" s="3">
        <v>628109</v>
      </c>
      <c r="AA145" s="4">
        <v>628109</v>
      </c>
      <c r="AB145" s="4">
        <v>628109</v>
      </c>
      <c r="AC145" s="4">
        <v>628109</v>
      </c>
      <c r="AD145" s="4">
        <v>628108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3152937</v>
      </c>
      <c r="AJ145" s="4">
        <v>3781046</v>
      </c>
      <c r="AK145" s="4">
        <v>4409155</v>
      </c>
      <c r="AL145" s="4">
        <v>5037264</v>
      </c>
      <c r="AM145" s="4">
        <v>5665373</v>
      </c>
      <c r="AN145" s="4">
        <v>6293481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323893</v>
      </c>
      <c r="I146" s="1">
        <v>0</v>
      </c>
      <c r="J146" s="3">
        <v>95992015</v>
      </c>
      <c r="K146" s="3">
        <v>95668122</v>
      </c>
      <c r="L146" s="3">
        <v>95668122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75646135</v>
      </c>
      <c r="T146" s="3">
        <v>75646135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9545219</v>
      </c>
      <c r="Z146" s="3">
        <v>9545219</v>
      </c>
      <c r="AA146" s="4">
        <v>9545219</v>
      </c>
      <c r="AB146" s="4">
        <v>9545219</v>
      </c>
      <c r="AC146" s="4">
        <v>9545219</v>
      </c>
      <c r="AD146" s="4">
        <v>9545219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47942027</v>
      </c>
      <c r="AJ146" s="4">
        <v>57487246</v>
      </c>
      <c r="AK146" s="4">
        <v>67032465</v>
      </c>
      <c r="AL146" s="4">
        <v>76577684</v>
      </c>
      <c r="AM146" s="4">
        <v>86122903</v>
      </c>
      <c r="AN146" s="4">
        <v>95668122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22609</v>
      </c>
      <c r="I147" s="1">
        <v>0</v>
      </c>
      <c r="J147" s="3">
        <v>7364343</v>
      </c>
      <c r="K147" s="3">
        <v>7341734</v>
      </c>
      <c r="L147" s="3">
        <v>7341734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5649268</v>
      </c>
      <c r="T147" s="3">
        <v>5649268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732666</v>
      </c>
      <c r="Z147" s="3">
        <v>732666</v>
      </c>
      <c r="AA147" s="4">
        <v>732667</v>
      </c>
      <c r="AB147" s="4">
        <v>732667</v>
      </c>
      <c r="AC147" s="4">
        <v>732667</v>
      </c>
      <c r="AD147" s="4">
        <v>732665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3678402</v>
      </c>
      <c r="AJ147" s="4">
        <v>4411068</v>
      </c>
      <c r="AK147" s="4">
        <v>5143735</v>
      </c>
      <c r="AL147" s="4">
        <v>5876402</v>
      </c>
      <c r="AM147" s="4">
        <v>6609069</v>
      </c>
      <c r="AN147" s="4">
        <v>7341734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11369</v>
      </c>
      <c r="I148" s="1">
        <v>0</v>
      </c>
      <c r="J148" s="3">
        <v>4034892</v>
      </c>
      <c r="K148" s="3">
        <v>4023523</v>
      </c>
      <c r="L148" s="3">
        <v>4023523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3212569</v>
      </c>
      <c r="T148" s="3">
        <v>3212569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401594</v>
      </c>
      <c r="AB148" s="4">
        <v>401594</v>
      </c>
      <c r="AC148" s="4">
        <v>401594</v>
      </c>
      <c r="AD148" s="4">
        <v>401595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2818740</v>
      </c>
      <c r="AL148" s="4">
        <v>3220334</v>
      </c>
      <c r="AM148" s="4">
        <v>3621928</v>
      </c>
      <c r="AN148" s="4">
        <v>4023523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15146</v>
      </c>
      <c r="I149" s="1">
        <v>0</v>
      </c>
      <c r="J149" s="3">
        <v>4104633</v>
      </c>
      <c r="K149" s="3">
        <v>4089487</v>
      </c>
      <c r="L149" s="3">
        <v>4089487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2934310</v>
      </c>
      <c r="T149" s="3">
        <v>2934310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407939</v>
      </c>
      <c r="Z149" s="3">
        <v>407939</v>
      </c>
      <c r="AA149" s="4">
        <v>407939</v>
      </c>
      <c r="AB149" s="4">
        <v>407939</v>
      </c>
      <c r="AC149" s="4">
        <v>407939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2049791</v>
      </c>
      <c r="AJ149" s="4">
        <v>2457730</v>
      </c>
      <c r="AK149" s="4">
        <v>2865669</v>
      </c>
      <c r="AL149" s="4">
        <v>3273608</v>
      </c>
      <c r="AM149" s="4">
        <v>3681547</v>
      </c>
      <c r="AN149" s="4">
        <v>4089487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9657</v>
      </c>
      <c r="I150" s="1">
        <v>0</v>
      </c>
      <c r="J150" s="3">
        <v>3450593</v>
      </c>
      <c r="K150" s="3">
        <v>3440936</v>
      </c>
      <c r="L150" s="3">
        <v>3440936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2600925</v>
      </c>
      <c r="T150" s="3">
        <v>2600925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343450</v>
      </c>
      <c r="Z150" s="3">
        <v>343450</v>
      </c>
      <c r="AA150" s="4">
        <v>343450</v>
      </c>
      <c r="AB150" s="4">
        <v>343450</v>
      </c>
      <c r="AC150" s="4">
        <v>343450</v>
      </c>
      <c r="AD150" s="4">
        <v>343450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1723686</v>
      </c>
      <c r="AJ150" s="4">
        <v>2067136</v>
      </c>
      <c r="AK150" s="4">
        <v>2410586</v>
      </c>
      <c r="AL150" s="4">
        <v>2754036</v>
      </c>
      <c r="AM150" s="4">
        <v>3097486</v>
      </c>
      <c r="AN150" s="4">
        <v>3440936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26632</v>
      </c>
      <c r="I151" s="1">
        <v>0</v>
      </c>
      <c r="J151" s="3">
        <v>7730271</v>
      </c>
      <c r="K151" s="3">
        <v>7703639</v>
      </c>
      <c r="L151" s="3">
        <v>7703639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5810693</v>
      </c>
      <c r="T151" s="3">
        <v>5810693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768589</v>
      </c>
      <c r="Z151" s="3">
        <v>768589</v>
      </c>
      <c r="AA151" s="4">
        <v>768588</v>
      </c>
      <c r="AB151" s="4">
        <v>768588</v>
      </c>
      <c r="AC151" s="4">
        <v>768588</v>
      </c>
      <c r="AD151" s="4">
        <v>768589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3860697</v>
      </c>
      <c r="AJ151" s="4">
        <v>4629286</v>
      </c>
      <c r="AK151" s="4">
        <v>5397874</v>
      </c>
      <c r="AL151" s="4">
        <v>6166462</v>
      </c>
      <c r="AM151" s="4">
        <v>6935050</v>
      </c>
      <c r="AN151" s="4">
        <v>7703639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19681</v>
      </c>
      <c r="I152" s="1">
        <v>0</v>
      </c>
      <c r="J152" s="3">
        <v>6831100</v>
      </c>
      <c r="K152" s="3">
        <v>6811419</v>
      </c>
      <c r="L152" s="3">
        <v>6811419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5238606</v>
      </c>
      <c r="T152" s="3">
        <v>5238606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679830</v>
      </c>
      <c r="Z152" s="3">
        <v>679830</v>
      </c>
      <c r="AA152" s="4">
        <v>679830</v>
      </c>
      <c r="AB152" s="4">
        <v>679830</v>
      </c>
      <c r="AC152" s="4">
        <v>679830</v>
      </c>
      <c r="AD152" s="4">
        <v>679829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3412270</v>
      </c>
      <c r="AJ152" s="4">
        <v>4092100</v>
      </c>
      <c r="AK152" s="4">
        <v>4771930</v>
      </c>
      <c r="AL152" s="4">
        <v>5451760</v>
      </c>
      <c r="AM152" s="4">
        <v>6131590</v>
      </c>
      <c r="AN152" s="4">
        <v>6811419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154041</v>
      </c>
      <c r="I153" s="1">
        <v>0</v>
      </c>
      <c r="J153" s="3">
        <v>49222005</v>
      </c>
      <c r="K153" s="3">
        <v>49067964</v>
      </c>
      <c r="L153" s="3">
        <v>49067964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39688029</v>
      </c>
      <c r="T153" s="3">
        <v>39688029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4896527</v>
      </c>
      <c r="Z153" s="3">
        <v>4896527</v>
      </c>
      <c r="AA153" s="4">
        <v>4896527</v>
      </c>
      <c r="AB153" s="4">
        <v>4896527</v>
      </c>
      <c r="AC153" s="4">
        <v>4896527</v>
      </c>
      <c r="AD153" s="4">
        <v>4896525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24585331</v>
      </c>
      <c r="AJ153" s="4">
        <v>29481858</v>
      </c>
      <c r="AK153" s="4">
        <v>34378385</v>
      </c>
      <c r="AL153" s="4">
        <v>39274912</v>
      </c>
      <c r="AM153" s="4">
        <v>44171439</v>
      </c>
      <c r="AN153" s="4">
        <v>49067964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41094</v>
      </c>
      <c r="I154" s="3">
        <v>0</v>
      </c>
      <c r="J154" s="3">
        <v>16836849</v>
      </c>
      <c r="K154" s="3">
        <v>16795755</v>
      </c>
      <c r="L154" s="3">
        <v>16795755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14032310</v>
      </c>
      <c r="T154" s="3">
        <v>14032310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1676836</v>
      </c>
      <c r="Z154" s="3">
        <v>1676836</v>
      </c>
      <c r="AA154" s="4">
        <v>1676836</v>
      </c>
      <c r="AB154" s="4">
        <v>1676836</v>
      </c>
      <c r="AC154" s="4">
        <v>1676836</v>
      </c>
      <c r="AD154" s="4">
        <v>1676835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8411576</v>
      </c>
      <c r="AJ154" s="4">
        <v>10088412</v>
      </c>
      <c r="AK154" s="4">
        <v>11765248</v>
      </c>
      <c r="AL154" s="4">
        <v>13442084</v>
      </c>
      <c r="AM154" s="4">
        <v>15118920</v>
      </c>
      <c r="AN154" s="4">
        <v>16795755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7803</v>
      </c>
      <c r="I155" s="1">
        <v>0</v>
      </c>
      <c r="J155" s="3">
        <v>2507399</v>
      </c>
      <c r="K155" s="3">
        <v>2499596</v>
      </c>
      <c r="L155" s="3">
        <v>2499596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1726181</v>
      </c>
      <c r="T155" s="3">
        <v>1726181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249439</v>
      </c>
      <c r="Z155" s="3">
        <v>249439</v>
      </c>
      <c r="AA155" s="4">
        <v>249440</v>
      </c>
      <c r="AB155" s="4">
        <v>249440</v>
      </c>
      <c r="AC155" s="4">
        <v>249440</v>
      </c>
      <c r="AD155" s="4">
        <v>249438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1252399</v>
      </c>
      <c r="AJ155" s="4">
        <v>1501838</v>
      </c>
      <c r="AK155" s="4">
        <v>1751278</v>
      </c>
      <c r="AL155" s="4">
        <v>2000718</v>
      </c>
      <c r="AM155" s="4">
        <v>2250158</v>
      </c>
      <c r="AN155" s="4">
        <v>2499596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10475</v>
      </c>
      <c r="I156" s="1">
        <v>0</v>
      </c>
      <c r="J156" s="3">
        <v>3361617</v>
      </c>
      <c r="K156" s="3">
        <v>3351142</v>
      </c>
      <c r="L156" s="3">
        <v>3351142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2591868</v>
      </c>
      <c r="T156" s="3">
        <v>2591868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334416</v>
      </c>
      <c r="AB156" s="4">
        <v>334416</v>
      </c>
      <c r="AC156" s="4">
        <v>334416</v>
      </c>
      <c r="AD156" s="4">
        <v>334414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2347896</v>
      </c>
      <c r="AL156" s="4">
        <v>2682312</v>
      </c>
      <c r="AM156" s="4">
        <v>3016728</v>
      </c>
      <c r="AN156" s="4">
        <v>3351142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38686</v>
      </c>
      <c r="I157" s="1">
        <v>0</v>
      </c>
      <c r="J157" s="3">
        <v>13974242</v>
      </c>
      <c r="K157" s="3">
        <v>13935556</v>
      </c>
      <c r="L157" s="3">
        <v>13935556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11362056</v>
      </c>
      <c r="T157" s="3">
        <v>11362056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1390977</v>
      </c>
      <c r="Z157" s="3">
        <v>1390977</v>
      </c>
      <c r="AA157" s="4">
        <v>1390977</v>
      </c>
      <c r="AB157" s="4">
        <v>1390977</v>
      </c>
      <c r="AC157" s="4">
        <v>1390977</v>
      </c>
      <c r="AD157" s="4">
        <v>1390975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6980673</v>
      </c>
      <c r="AJ157" s="4">
        <v>8371650</v>
      </c>
      <c r="AK157" s="4">
        <v>9762627</v>
      </c>
      <c r="AL157" s="4">
        <v>11153604</v>
      </c>
      <c r="AM157" s="4">
        <v>12544581</v>
      </c>
      <c r="AN157" s="4">
        <v>13935556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12633</v>
      </c>
      <c r="I158" s="1">
        <v>0</v>
      </c>
      <c r="J158" s="3">
        <v>3716324</v>
      </c>
      <c r="K158" s="3">
        <v>3703691</v>
      </c>
      <c r="L158" s="3">
        <v>3703691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2751049</v>
      </c>
      <c r="T158" s="3">
        <v>2751049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369527</v>
      </c>
      <c r="Z158" s="3">
        <v>369527</v>
      </c>
      <c r="AA158" s="4">
        <v>369527</v>
      </c>
      <c r="AB158" s="4">
        <v>369527</v>
      </c>
      <c r="AC158" s="4">
        <v>369527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1856055</v>
      </c>
      <c r="AJ158" s="4">
        <v>2225582</v>
      </c>
      <c r="AK158" s="4">
        <v>2595109</v>
      </c>
      <c r="AL158" s="4">
        <v>2964636</v>
      </c>
      <c r="AM158" s="4">
        <v>3334163</v>
      </c>
      <c r="AN158" s="4">
        <v>3703691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6879</v>
      </c>
      <c r="I159" s="3">
        <v>221961</v>
      </c>
      <c r="J159" s="3">
        <v>2728649</v>
      </c>
      <c r="K159" s="3">
        <v>2721770</v>
      </c>
      <c r="L159" s="3">
        <v>2499809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2113518</v>
      </c>
      <c r="T159" s="3">
        <v>1891557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271718</v>
      </c>
      <c r="Z159" s="3">
        <v>271718</v>
      </c>
      <c r="AA159" s="4">
        <v>216228</v>
      </c>
      <c r="AB159" s="4">
        <v>216228</v>
      </c>
      <c r="AC159" s="4">
        <v>216228</v>
      </c>
      <c r="AD159" s="4">
        <v>216229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1363178</v>
      </c>
      <c r="AJ159" s="4">
        <v>1634896</v>
      </c>
      <c r="AK159" s="4">
        <v>1851124</v>
      </c>
      <c r="AL159" s="4">
        <v>2067352</v>
      </c>
      <c r="AM159" s="4">
        <v>2283580</v>
      </c>
      <c r="AN159" s="4">
        <v>2499809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7118</v>
      </c>
      <c r="I160" s="1">
        <v>0</v>
      </c>
      <c r="J160" s="3">
        <v>2358427</v>
      </c>
      <c r="K160" s="3">
        <v>2351309</v>
      </c>
      <c r="L160" s="3">
        <v>2351309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1737523</v>
      </c>
      <c r="T160" s="3">
        <v>1737523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234656</v>
      </c>
      <c r="Z160" s="3">
        <v>234656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1178028</v>
      </c>
      <c r="AJ160" s="4">
        <v>1412684</v>
      </c>
      <c r="AK160" s="4">
        <v>1647340</v>
      </c>
      <c r="AL160" s="4">
        <v>1881996</v>
      </c>
      <c r="AM160" s="4">
        <v>2116652</v>
      </c>
      <c r="AN160" s="4">
        <v>2351309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13795</v>
      </c>
      <c r="I161" s="1">
        <v>0</v>
      </c>
      <c r="J161" s="3">
        <v>4406686</v>
      </c>
      <c r="K161" s="3">
        <v>4392891</v>
      </c>
      <c r="L161" s="3">
        <v>4392891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3337328</v>
      </c>
      <c r="T161" s="3">
        <v>3337328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438369</v>
      </c>
      <c r="Z161" s="3">
        <v>438369</v>
      </c>
      <c r="AA161" s="4">
        <v>438369</v>
      </c>
      <c r="AB161" s="4">
        <v>438369</v>
      </c>
      <c r="AC161" s="4">
        <v>438369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2201045</v>
      </c>
      <c r="AJ161" s="4">
        <v>2639414</v>
      </c>
      <c r="AK161" s="4">
        <v>3077783</v>
      </c>
      <c r="AL161" s="4">
        <v>3516152</v>
      </c>
      <c r="AM161" s="4">
        <v>3954521</v>
      </c>
      <c r="AN161" s="4">
        <v>4392891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11522</v>
      </c>
      <c r="I162" s="3">
        <v>79858</v>
      </c>
      <c r="J162" s="3">
        <v>3529395</v>
      </c>
      <c r="K162" s="3">
        <v>3517873</v>
      </c>
      <c r="L162" s="3">
        <v>3438015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2534876</v>
      </c>
      <c r="T162" s="3">
        <v>2455018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351019</v>
      </c>
      <c r="Z162" s="3">
        <v>351019</v>
      </c>
      <c r="AA162" s="4">
        <v>331054</v>
      </c>
      <c r="AB162" s="4">
        <v>331054</v>
      </c>
      <c r="AC162" s="4">
        <v>331054</v>
      </c>
      <c r="AD162" s="4">
        <v>331055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1762779</v>
      </c>
      <c r="AJ162" s="4">
        <v>2113798</v>
      </c>
      <c r="AK162" s="4">
        <v>2444852</v>
      </c>
      <c r="AL162" s="4">
        <v>2775906</v>
      </c>
      <c r="AM162" s="4">
        <v>3106960</v>
      </c>
      <c r="AN162" s="4">
        <v>3438015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49534</v>
      </c>
      <c r="I163" s="3">
        <v>0</v>
      </c>
      <c r="J163" s="3">
        <v>16204943</v>
      </c>
      <c r="K163" s="3">
        <v>16155409</v>
      </c>
      <c r="L163" s="3">
        <v>16155409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12747429</v>
      </c>
      <c r="T163" s="3">
        <v>12747429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1612239</v>
      </c>
      <c r="Z163" s="3">
        <v>1612239</v>
      </c>
      <c r="AA163" s="4">
        <v>1612239</v>
      </c>
      <c r="AB163" s="4">
        <v>1612239</v>
      </c>
      <c r="AC163" s="4">
        <v>1612239</v>
      </c>
      <c r="AD163" s="4">
        <v>1612238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8094215</v>
      </c>
      <c r="AJ163" s="4">
        <v>9706454</v>
      </c>
      <c r="AK163" s="4">
        <v>11318693</v>
      </c>
      <c r="AL163" s="4">
        <v>12930932</v>
      </c>
      <c r="AM163" s="4">
        <v>14543171</v>
      </c>
      <c r="AN163" s="4">
        <v>16155409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10396</v>
      </c>
      <c r="I164" s="1">
        <v>0</v>
      </c>
      <c r="J164" s="3">
        <v>3634441</v>
      </c>
      <c r="K164" s="3">
        <v>3624045</v>
      </c>
      <c r="L164" s="3">
        <v>3624045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2724821</v>
      </c>
      <c r="T164" s="3">
        <v>2724821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361711</v>
      </c>
      <c r="AB164" s="4">
        <v>361711</v>
      </c>
      <c r="AC164" s="4">
        <v>361711</v>
      </c>
      <c r="AD164" s="4">
        <v>361712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2538911</v>
      </c>
      <c r="AL164" s="4">
        <v>2900622</v>
      </c>
      <c r="AM164" s="4">
        <v>3262333</v>
      </c>
      <c r="AN164" s="4">
        <v>3624045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60198</v>
      </c>
      <c r="I165" s="3">
        <v>0</v>
      </c>
      <c r="J165" s="3">
        <v>15979358</v>
      </c>
      <c r="K165" s="3">
        <v>15919160</v>
      </c>
      <c r="L165" s="3">
        <v>15919160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12148788</v>
      </c>
      <c r="T165" s="3">
        <v>12148788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1587903</v>
      </c>
      <c r="Z165" s="3">
        <v>1587903</v>
      </c>
      <c r="AA165" s="4">
        <v>1587903</v>
      </c>
      <c r="AB165" s="4">
        <v>1587903</v>
      </c>
      <c r="AC165" s="4">
        <v>1587903</v>
      </c>
      <c r="AD165" s="4">
        <v>1587901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7979647</v>
      </c>
      <c r="AJ165" s="4">
        <v>9567550</v>
      </c>
      <c r="AK165" s="4">
        <v>11155453</v>
      </c>
      <c r="AL165" s="4">
        <v>12743356</v>
      </c>
      <c r="AM165" s="4">
        <v>14331259</v>
      </c>
      <c r="AN165" s="4">
        <v>15919160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15809</v>
      </c>
      <c r="I166" s="3">
        <v>0</v>
      </c>
      <c r="J166" s="3">
        <v>5179778</v>
      </c>
      <c r="K166" s="3">
        <v>5163969</v>
      </c>
      <c r="L166" s="3">
        <v>5163969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3656409</v>
      </c>
      <c r="T166" s="3">
        <v>3656409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515343</v>
      </c>
      <c r="Z166" s="3">
        <v>515343</v>
      </c>
      <c r="AA166" s="4">
        <v>515343</v>
      </c>
      <c r="AB166" s="4">
        <v>515343</v>
      </c>
      <c r="AC166" s="4">
        <v>515343</v>
      </c>
      <c r="AD166" s="4">
        <v>515342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2587255</v>
      </c>
      <c r="AJ166" s="4">
        <v>3102598</v>
      </c>
      <c r="AK166" s="4">
        <v>3617941</v>
      </c>
      <c r="AL166" s="4">
        <v>4133284</v>
      </c>
      <c r="AM166" s="4">
        <v>4648627</v>
      </c>
      <c r="AN166" s="4">
        <v>5163969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170444</v>
      </c>
      <c r="I167" s="1">
        <v>0</v>
      </c>
      <c r="J167" s="3">
        <v>56626697</v>
      </c>
      <c r="K167" s="3">
        <v>56456253</v>
      </c>
      <c r="L167" s="3">
        <v>56456253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46001033</v>
      </c>
      <c r="T167" s="3">
        <v>46001033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5634262</v>
      </c>
      <c r="Z167" s="3">
        <v>5634262</v>
      </c>
      <c r="AA167" s="4">
        <v>5634262</v>
      </c>
      <c r="AB167" s="4">
        <v>5634262</v>
      </c>
      <c r="AC167" s="4">
        <v>5634262</v>
      </c>
      <c r="AD167" s="4">
        <v>5634263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28284942</v>
      </c>
      <c r="AJ167" s="4">
        <v>33919204</v>
      </c>
      <c r="AK167" s="4">
        <v>39553466</v>
      </c>
      <c r="AL167" s="4">
        <v>45187728</v>
      </c>
      <c r="AM167" s="4">
        <v>50821990</v>
      </c>
      <c r="AN167" s="4">
        <v>56456253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15349</v>
      </c>
      <c r="I168" s="3">
        <v>0</v>
      </c>
      <c r="J168" s="3">
        <v>5668936</v>
      </c>
      <c r="K168" s="3">
        <v>5653587</v>
      </c>
      <c r="L168" s="3">
        <v>5653587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4386417</v>
      </c>
      <c r="T168" s="3">
        <v>4386417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564335</v>
      </c>
      <c r="Z168" s="3">
        <v>564335</v>
      </c>
      <c r="AA168" s="4">
        <v>564335</v>
      </c>
      <c r="AB168" s="4">
        <v>564335</v>
      </c>
      <c r="AC168" s="4">
        <v>564335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2831911</v>
      </c>
      <c r="AJ168" s="4">
        <v>3396246</v>
      </c>
      <c r="AK168" s="4">
        <v>3960581</v>
      </c>
      <c r="AL168" s="4">
        <v>4524916</v>
      </c>
      <c r="AM168" s="4">
        <v>5089251</v>
      </c>
      <c r="AN168" s="4">
        <v>5653587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13256</v>
      </c>
      <c r="I169" s="1">
        <v>0</v>
      </c>
      <c r="J169" s="3">
        <v>4444401</v>
      </c>
      <c r="K169" s="3">
        <v>4431145</v>
      </c>
      <c r="L169" s="3">
        <v>4431145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3341041</v>
      </c>
      <c r="T169" s="3">
        <v>3341041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442231</v>
      </c>
      <c r="Z169" s="3">
        <v>442231</v>
      </c>
      <c r="AA169" s="4">
        <v>442231</v>
      </c>
      <c r="AB169" s="4">
        <v>442231</v>
      </c>
      <c r="AC169" s="4">
        <v>442231</v>
      </c>
      <c r="AD169" s="4">
        <v>442230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2219991</v>
      </c>
      <c r="AJ169" s="4">
        <v>2662222</v>
      </c>
      <c r="AK169" s="4">
        <v>3104453</v>
      </c>
      <c r="AL169" s="4">
        <v>3546684</v>
      </c>
      <c r="AM169" s="4">
        <v>3988915</v>
      </c>
      <c r="AN169" s="4">
        <v>4431145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6938</v>
      </c>
      <c r="I170" s="3">
        <v>7516</v>
      </c>
      <c r="J170" s="3">
        <v>2109263</v>
      </c>
      <c r="K170" s="3">
        <v>2102325</v>
      </c>
      <c r="L170" s="3">
        <v>2094809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1264568</v>
      </c>
      <c r="T170" s="3">
        <v>1257052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209770</v>
      </c>
      <c r="Z170" s="3">
        <v>209770</v>
      </c>
      <c r="AA170" s="4">
        <v>207891</v>
      </c>
      <c r="AB170" s="4">
        <v>207891</v>
      </c>
      <c r="AC170" s="4">
        <v>207891</v>
      </c>
      <c r="AD170" s="4">
        <v>207892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1053474</v>
      </c>
      <c r="AJ170" s="4">
        <v>1263244</v>
      </c>
      <c r="AK170" s="4">
        <v>1471135</v>
      </c>
      <c r="AL170" s="4">
        <v>1679026</v>
      </c>
      <c r="AM170" s="4">
        <v>1886917</v>
      </c>
      <c r="AN170" s="4">
        <v>2094809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15216</v>
      </c>
      <c r="I171" s="1">
        <v>0</v>
      </c>
      <c r="J171" s="3">
        <v>4958672</v>
      </c>
      <c r="K171" s="3">
        <v>4943456</v>
      </c>
      <c r="L171" s="3">
        <v>4943456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3771083</v>
      </c>
      <c r="T171" s="3">
        <v>3771083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493331</v>
      </c>
      <c r="Z171" s="3">
        <v>493331</v>
      </c>
      <c r="AA171" s="4">
        <v>493332</v>
      </c>
      <c r="AB171" s="4">
        <v>493332</v>
      </c>
      <c r="AC171" s="4">
        <v>493332</v>
      </c>
      <c r="AD171" s="4">
        <v>493330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2476799</v>
      </c>
      <c r="AJ171" s="4">
        <v>2970130</v>
      </c>
      <c r="AK171" s="4">
        <v>3463462</v>
      </c>
      <c r="AL171" s="4">
        <v>3956794</v>
      </c>
      <c r="AM171" s="4">
        <v>4450126</v>
      </c>
      <c r="AN171" s="4">
        <v>4943456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9855</v>
      </c>
      <c r="I172" s="1">
        <v>0</v>
      </c>
      <c r="J172" s="3">
        <v>3016692</v>
      </c>
      <c r="K172" s="3">
        <v>3006837</v>
      </c>
      <c r="L172" s="3">
        <v>3006837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2118516</v>
      </c>
      <c r="T172" s="3">
        <v>2118516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300027</v>
      </c>
      <c r="AB172" s="4">
        <v>300027</v>
      </c>
      <c r="AC172" s="4">
        <v>300027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2106757</v>
      </c>
      <c r="AL172" s="4">
        <v>2406784</v>
      </c>
      <c r="AM172" s="4">
        <v>2706811</v>
      </c>
      <c r="AN172" s="4">
        <v>3006837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14500</v>
      </c>
      <c r="I173" s="1">
        <v>0</v>
      </c>
      <c r="J173" s="3">
        <v>5278986</v>
      </c>
      <c r="K173" s="3">
        <v>5264486</v>
      </c>
      <c r="L173" s="3">
        <v>5264486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4210260</v>
      </c>
      <c r="T173" s="3">
        <v>4210260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525482</v>
      </c>
      <c r="Z173" s="3">
        <v>525482</v>
      </c>
      <c r="AA173" s="4">
        <v>525482</v>
      </c>
      <c r="AB173" s="4">
        <v>525482</v>
      </c>
      <c r="AC173" s="4">
        <v>525482</v>
      </c>
      <c r="AD173" s="4">
        <v>525480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2637078</v>
      </c>
      <c r="AJ173" s="4">
        <v>3162560</v>
      </c>
      <c r="AK173" s="4">
        <v>3688042</v>
      </c>
      <c r="AL173" s="4">
        <v>4213524</v>
      </c>
      <c r="AM173" s="4">
        <v>4739006</v>
      </c>
      <c r="AN173" s="4">
        <v>5264486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12211</v>
      </c>
      <c r="I174" s="1">
        <v>0</v>
      </c>
      <c r="J174" s="3">
        <v>3569400</v>
      </c>
      <c r="K174" s="3">
        <v>3557189</v>
      </c>
      <c r="L174" s="3">
        <v>3557189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2563296</v>
      </c>
      <c r="T174" s="3">
        <v>2563296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354905</v>
      </c>
      <c r="Z174" s="3">
        <v>354905</v>
      </c>
      <c r="AA174" s="4">
        <v>354905</v>
      </c>
      <c r="AB174" s="4">
        <v>354905</v>
      </c>
      <c r="AC174" s="4">
        <v>354905</v>
      </c>
      <c r="AD174" s="4">
        <v>354904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1782665</v>
      </c>
      <c r="AJ174" s="4">
        <v>2137570</v>
      </c>
      <c r="AK174" s="4">
        <v>2492475</v>
      </c>
      <c r="AL174" s="4">
        <v>2847380</v>
      </c>
      <c r="AM174" s="4">
        <v>3202285</v>
      </c>
      <c r="AN174" s="4">
        <v>3557189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14901</v>
      </c>
      <c r="I175" s="1">
        <v>0</v>
      </c>
      <c r="J175" s="3">
        <v>3903615</v>
      </c>
      <c r="K175" s="3">
        <v>3888714</v>
      </c>
      <c r="L175" s="3">
        <v>3888714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2722860</v>
      </c>
      <c r="T175" s="3">
        <v>2722860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387878</v>
      </c>
      <c r="Z175" s="3">
        <v>387878</v>
      </c>
      <c r="AA175" s="4">
        <v>387878</v>
      </c>
      <c r="AB175" s="4">
        <v>387878</v>
      </c>
      <c r="AC175" s="4">
        <v>387878</v>
      </c>
      <c r="AD175" s="4">
        <v>387876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1949326</v>
      </c>
      <c r="AJ175" s="4">
        <v>2337204</v>
      </c>
      <c r="AK175" s="4">
        <v>2725082</v>
      </c>
      <c r="AL175" s="4">
        <v>3112960</v>
      </c>
      <c r="AM175" s="4">
        <v>3500838</v>
      </c>
      <c r="AN175" s="4">
        <v>3888714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12941</v>
      </c>
      <c r="I176" s="1">
        <v>0</v>
      </c>
      <c r="J176" s="3">
        <v>3188695</v>
      </c>
      <c r="K176" s="3">
        <v>3175754</v>
      </c>
      <c r="L176" s="3">
        <v>3175754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2168869</v>
      </c>
      <c r="T176" s="3">
        <v>2168869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316712</v>
      </c>
      <c r="Z176" s="3">
        <v>316712</v>
      </c>
      <c r="AA176" s="4">
        <v>316713</v>
      </c>
      <c r="AB176" s="4">
        <v>316713</v>
      </c>
      <c r="AC176" s="4">
        <v>316713</v>
      </c>
      <c r="AD176" s="4">
        <v>316711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1592192</v>
      </c>
      <c r="AJ176" s="4">
        <v>1908904</v>
      </c>
      <c r="AK176" s="4">
        <v>2225617</v>
      </c>
      <c r="AL176" s="4">
        <v>2542330</v>
      </c>
      <c r="AM176" s="4">
        <v>2859043</v>
      </c>
      <c r="AN176" s="4">
        <v>3175754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27817</v>
      </c>
      <c r="I177" s="1">
        <v>0</v>
      </c>
      <c r="J177" s="3">
        <v>10574946</v>
      </c>
      <c r="K177" s="3">
        <v>10547129</v>
      </c>
      <c r="L177" s="3">
        <v>10547129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8370455</v>
      </c>
      <c r="T177" s="3">
        <v>8370455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1052858</v>
      </c>
      <c r="Z177" s="3">
        <v>1052858</v>
      </c>
      <c r="AA177" s="4">
        <v>1052858</v>
      </c>
      <c r="AB177" s="4">
        <v>1052858</v>
      </c>
      <c r="AC177" s="4">
        <v>1052858</v>
      </c>
      <c r="AD177" s="4">
        <v>1052859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5282838</v>
      </c>
      <c r="AJ177" s="4">
        <v>6335696</v>
      </c>
      <c r="AK177" s="4">
        <v>7388554</v>
      </c>
      <c r="AL177" s="4">
        <v>8441412</v>
      </c>
      <c r="AM177" s="4">
        <v>9494270</v>
      </c>
      <c r="AN177" s="4">
        <v>10547129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15189</v>
      </c>
      <c r="I178" s="1">
        <v>0</v>
      </c>
      <c r="J178" s="3">
        <v>4083973</v>
      </c>
      <c r="K178" s="3">
        <v>4068784</v>
      </c>
      <c r="L178" s="3">
        <v>4068784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2918696</v>
      </c>
      <c r="T178" s="3">
        <v>2918696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405866</v>
      </c>
      <c r="Z178" s="3">
        <v>405866</v>
      </c>
      <c r="AA178" s="4">
        <v>405866</v>
      </c>
      <c r="AB178" s="4">
        <v>405866</v>
      </c>
      <c r="AC178" s="4">
        <v>405866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2039454</v>
      </c>
      <c r="AJ178" s="4">
        <v>2445320</v>
      </c>
      <c r="AK178" s="4">
        <v>2851186</v>
      </c>
      <c r="AL178" s="4">
        <v>3257052</v>
      </c>
      <c r="AM178" s="4">
        <v>3662918</v>
      </c>
      <c r="AN178" s="4">
        <v>4068784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10481</v>
      </c>
      <c r="I179" s="3">
        <v>0</v>
      </c>
      <c r="J179" s="3">
        <v>2380660</v>
      </c>
      <c r="K179" s="3">
        <v>2370179</v>
      </c>
      <c r="L179" s="3">
        <v>2370179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1488831</v>
      </c>
      <c r="T179" s="3">
        <v>1488831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236319</v>
      </c>
      <c r="Z179" s="3">
        <v>236319</v>
      </c>
      <c r="AA179" s="4">
        <v>236319</v>
      </c>
      <c r="AB179" s="4">
        <v>236319</v>
      </c>
      <c r="AC179" s="4">
        <v>236319</v>
      </c>
      <c r="AD179" s="4">
        <v>236320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1188583</v>
      </c>
      <c r="AJ179" s="4">
        <v>1424902</v>
      </c>
      <c r="AK179" s="4">
        <v>1661221</v>
      </c>
      <c r="AL179" s="4">
        <v>1897540</v>
      </c>
      <c r="AM179" s="4">
        <v>2133859</v>
      </c>
      <c r="AN179" s="4">
        <v>2370179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39429</v>
      </c>
      <c r="I180" s="1">
        <v>0</v>
      </c>
      <c r="J180" s="3">
        <v>14943215</v>
      </c>
      <c r="K180" s="3">
        <v>14903786</v>
      </c>
      <c r="L180" s="3">
        <v>14903786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12105766</v>
      </c>
      <c r="T180" s="3">
        <v>12105766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1487750</v>
      </c>
      <c r="Z180" s="3">
        <v>1487750</v>
      </c>
      <c r="AA180" s="4">
        <v>1487750</v>
      </c>
      <c r="AB180" s="4">
        <v>1487750</v>
      </c>
      <c r="AC180" s="4">
        <v>1487750</v>
      </c>
      <c r="AD180" s="4">
        <v>1487748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7465038</v>
      </c>
      <c r="AJ180" s="4">
        <v>8952788</v>
      </c>
      <c r="AK180" s="4">
        <v>10440538</v>
      </c>
      <c r="AL180" s="4">
        <v>11928288</v>
      </c>
      <c r="AM180" s="4">
        <v>13416038</v>
      </c>
      <c r="AN180" s="4">
        <v>14903786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120565</v>
      </c>
      <c r="I181" s="1">
        <v>0</v>
      </c>
      <c r="J181" s="3">
        <v>48094252</v>
      </c>
      <c r="K181" s="3">
        <v>47973687</v>
      </c>
      <c r="L181" s="3">
        <v>47973687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40051014</v>
      </c>
      <c r="T181" s="3">
        <v>40051014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4789331</v>
      </c>
      <c r="Z181" s="3">
        <v>4789331</v>
      </c>
      <c r="AA181" s="4">
        <v>4789331</v>
      </c>
      <c r="AB181" s="4">
        <v>4789331</v>
      </c>
      <c r="AC181" s="4">
        <v>4789331</v>
      </c>
      <c r="AD181" s="4">
        <v>4789332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24027031</v>
      </c>
      <c r="AJ181" s="4">
        <v>28816362</v>
      </c>
      <c r="AK181" s="4">
        <v>33605693</v>
      </c>
      <c r="AL181" s="4">
        <v>38395024</v>
      </c>
      <c r="AM181" s="4">
        <v>43184355</v>
      </c>
      <c r="AN181" s="4">
        <v>47973687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10981</v>
      </c>
      <c r="I182" s="1">
        <v>0</v>
      </c>
      <c r="J182" s="3">
        <v>3577307</v>
      </c>
      <c r="K182" s="3">
        <v>3566326</v>
      </c>
      <c r="L182" s="3">
        <v>3566326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2675665</v>
      </c>
      <c r="T182" s="3">
        <v>2675665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355900</v>
      </c>
      <c r="Z182" s="3">
        <v>355900</v>
      </c>
      <c r="AA182" s="4">
        <v>355901</v>
      </c>
      <c r="AB182" s="4">
        <v>355901</v>
      </c>
      <c r="AC182" s="4">
        <v>355901</v>
      </c>
      <c r="AD182" s="4">
        <v>355899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1786824</v>
      </c>
      <c r="AJ182" s="4">
        <v>2142724</v>
      </c>
      <c r="AK182" s="4">
        <v>2498625</v>
      </c>
      <c r="AL182" s="4">
        <v>2854526</v>
      </c>
      <c r="AM182" s="4">
        <v>3210427</v>
      </c>
      <c r="AN182" s="4">
        <v>3566326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75484</v>
      </c>
      <c r="I183" s="1">
        <v>0</v>
      </c>
      <c r="J183" s="3">
        <v>25709355</v>
      </c>
      <c r="K183" s="3">
        <v>25633871</v>
      </c>
      <c r="L183" s="3">
        <v>25633871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20459115</v>
      </c>
      <c r="T183" s="3">
        <v>20459115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2558355</v>
      </c>
      <c r="Z183" s="3">
        <v>2558355</v>
      </c>
      <c r="AA183" s="4">
        <v>2558354</v>
      </c>
      <c r="AB183" s="4">
        <v>2558354</v>
      </c>
      <c r="AC183" s="4">
        <v>2558354</v>
      </c>
      <c r="AD183" s="4">
        <v>2558355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12842099</v>
      </c>
      <c r="AJ183" s="4">
        <v>15400454</v>
      </c>
      <c r="AK183" s="4">
        <v>17958808</v>
      </c>
      <c r="AL183" s="4">
        <v>20517162</v>
      </c>
      <c r="AM183" s="4">
        <v>23075516</v>
      </c>
      <c r="AN183" s="4">
        <v>25633871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33931</v>
      </c>
      <c r="I184" s="1">
        <v>0</v>
      </c>
      <c r="J184" s="3">
        <v>10217031</v>
      </c>
      <c r="K184" s="3">
        <v>10183100</v>
      </c>
      <c r="L184" s="3">
        <v>10183100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7654147</v>
      </c>
      <c r="T184" s="3">
        <v>7654147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1016048</v>
      </c>
      <c r="Z184" s="3">
        <v>1016048</v>
      </c>
      <c r="AA184" s="4">
        <v>1016048</v>
      </c>
      <c r="AB184" s="4">
        <v>1016048</v>
      </c>
      <c r="AC184" s="4">
        <v>1016048</v>
      </c>
      <c r="AD184" s="4">
        <v>1016048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5102860</v>
      </c>
      <c r="AJ184" s="4">
        <v>6118908</v>
      </c>
      <c r="AK184" s="4">
        <v>7134956</v>
      </c>
      <c r="AL184" s="4">
        <v>8151004</v>
      </c>
      <c r="AM184" s="4">
        <v>9167052</v>
      </c>
      <c r="AN184" s="4">
        <v>10183100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19956</v>
      </c>
      <c r="I185" s="1">
        <v>0</v>
      </c>
      <c r="J185" s="3">
        <v>6142112</v>
      </c>
      <c r="K185" s="3">
        <v>6122156</v>
      </c>
      <c r="L185" s="3">
        <v>6122156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4876563</v>
      </c>
      <c r="T185" s="3">
        <v>4876563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610885</v>
      </c>
      <c r="Z185" s="3">
        <v>610885</v>
      </c>
      <c r="AA185" s="4">
        <v>610886</v>
      </c>
      <c r="AB185" s="4">
        <v>610886</v>
      </c>
      <c r="AC185" s="4">
        <v>610886</v>
      </c>
      <c r="AD185" s="4">
        <v>610884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3067729</v>
      </c>
      <c r="AJ185" s="4">
        <v>3678614</v>
      </c>
      <c r="AK185" s="4">
        <v>4289500</v>
      </c>
      <c r="AL185" s="4">
        <v>4900386</v>
      </c>
      <c r="AM185" s="4">
        <v>5511272</v>
      </c>
      <c r="AN185" s="4">
        <v>6122156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6384</v>
      </c>
      <c r="I186" s="3">
        <v>0</v>
      </c>
      <c r="J186" s="3">
        <v>2530269</v>
      </c>
      <c r="K186" s="3">
        <v>2523885</v>
      </c>
      <c r="L186" s="3">
        <v>2523885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1901048</v>
      </c>
      <c r="T186" s="3">
        <v>1901048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251962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2523885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11029</v>
      </c>
      <c r="I187" s="3">
        <v>0</v>
      </c>
      <c r="J187" s="3">
        <v>3323930</v>
      </c>
      <c r="K187" s="3">
        <v>3312901</v>
      </c>
      <c r="L187" s="3">
        <v>3312901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2527861</v>
      </c>
      <c r="T187" s="3">
        <v>2527861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330555</v>
      </c>
      <c r="Z187" s="3">
        <v>330555</v>
      </c>
      <c r="AA187" s="4">
        <v>330555</v>
      </c>
      <c r="AB187" s="4">
        <v>330555</v>
      </c>
      <c r="AC187" s="4">
        <v>330555</v>
      </c>
      <c r="AD187" s="4">
        <v>330554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1660127</v>
      </c>
      <c r="AJ187" s="4">
        <v>1990682</v>
      </c>
      <c r="AK187" s="4">
        <v>2321237</v>
      </c>
      <c r="AL187" s="4">
        <v>2651792</v>
      </c>
      <c r="AM187" s="4">
        <v>2982347</v>
      </c>
      <c r="AN187" s="4">
        <v>3312901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26898</v>
      </c>
      <c r="I188" s="3">
        <v>0</v>
      </c>
      <c r="J188" s="3">
        <v>8320290</v>
      </c>
      <c r="K188" s="3">
        <v>8293392</v>
      </c>
      <c r="L188" s="3">
        <v>8293392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6274758</v>
      </c>
      <c r="T188" s="3">
        <v>6274758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827546</v>
      </c>
      <c r="Z188" s="3">
        <v>827546</v>
      </c>
      <c r="AA188" s="4">
        <v>827546</v>
      </c>
      <c r="AB188" s="4">
        <v>827546</v>
      </c>
      <c r="AC188" s="4">
        <v>827546</v>
      </c>
      <c r="AD188" s="4">
        <v>827546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4155662</v>
      </c>
      <c r="AJ188" s="4">
        <v>4983208</v>
      </c>
      <c r="AK188" s="4">
        <v>5810754</v>
      </c>
      <c r="AL188" s="4">
        <v>6638300</v>
      </c>
      <c r="AM188" s="4">
        <v>7465846</v>
      </c>
      <c r="AN188" s="4">
        <v>8293392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16349</v>
      </c>
      <c r="I189" s="1">
        <v>0</v>
      </c>
      <c r="J189" s="3">
        <v>5237895</v>
      </c>
      <c r="K189" s="3">
        <v>5221546</v>
      </c>
      <c r="L189" s="3">
        <v>5221546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4005117</v>
      </c>
      <c r="T189" s="3">
        <v>4005117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521064</v>
      </c>
      <c r="Z189" s="3">
        <v>521064</v>
      </c>
      <c r="AA189" s="4">
        <v>521065</v>
      </c>
      <c r="AB189" s="4">
        <v>521065</v>
      </c>
      <c r="AC189" s="4">
        <v>521065</v>
      </c>
      <c r="AD189" s="4">
        <v>521063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2616224</v>
      </c>
      <c r="AJ189" s="4">
        <v>3137288</v>
      </c>
      <c r="AK189" s="4">
        <v>3658353</v>
      </c>
      <c r="AL189" s="4">
        <v>4179418</v>
      </c>
      <c r="AM189" s="4">
        <v>4700483</v>
      </c>
      <c r="AN189" s="4">
        <v>5221546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18298</v>
      </c>
      <c r="I190" s="1">
        <v>0</v>
      </c>
      <c r="J190" s="3">
        <v>6330795</v>
      </c>
      <c r="K190" s="3">
        <v>6312497</v>
      </c>
      <c r="L190" s="3">
        <v>6312497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4994896</v>
      </c>
      <c r="T190" s="3">
        <v>4994896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630030</v>
      </c>
      <c r="Z190" s="3">
        <v>630030</v>
      </c>
      <c r="AA190" s="4">
        <v>630029</v>
      </c>
      <c r="AB190" s="4">
        <v>630029</v>
      </c>
      <c r="AC190" s="4">
        <v>630029</v>
      </c>
      <c r="AD190" s="4">
        <v>630030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3162350</v>
      </c>
      <c r="AJ190" s="4">
        <v>3792380</v>
      </c>
      <c r="AK190" s="4">
        <v>4422409</v>
      </c>
      <c r="AL190" s="4">
        <v>5052438</v>
      </c>
      <c r="AM190" s="4">
        <v>5682467</v>
      </c>
      <c r="AN190" s="4">
        <v>6312497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10490</v>
      </c>
      <c r="I191" s="1">
        <v>0</v>
      </c>
      <c r="J191" s="3">
        <v>2222979</v>
      </c>
      <c r="K191" s="3">
        <v>2212489</v>
      </c>
      <c r="L191" s="3">
        <v>2212489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1392640</v>
      </c>
      <c r="T191" s="3">
        <v>1392640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220549</v>
      </c>
      <c r="AB191" s="4">
        <v>220549</v>
      </c>
      <c r="AC191" s="4">
        <v>220549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1550841</v>
      </c>
      <c r="AL191" s="4">
        <v>1771390</v>
      </c>
      <c r="AM191" s="4">
        <v>1991939</v>
      </c>
      <c r="AN191" s="4">
        <v>2212489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21819</v>
      </c>
      <c r="I192" s="3">
        <v>0</v>
      </c>
      <c r="J192" s="3">
        <v>7085100</v>
      </c>
      <c r="K192" s="3">
        <v>7063281</v>
      </c>
      <c r="L192" s="3">
        <v>7063281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5440304</v>
      </c>
      <c r="T192" s="3">
        <v>5440304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704874</v>
      </c>
      <c r="Z192" s="3">
        <v>704874</v>
      </c>
      <c r="AA192" s="4">
        <v>704873</v>
      </c>
      <c r="AB192" s="4">
        <v>704873</v>
      </c>
      <c r="AC192" s="4">
        <v>704873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3538914</v>
      </c>
      <c r="AJ192" s="4">
        <v>4243788</v>
      </c>
      <c r="AK192" s="4">
        <v>4948661</v>
      </c>
      <c r="AL192" s="4">
        <v>5653534</v>
      </c>
      <c r="AM192" s="4">
        <v>6358407</v>
      </c>
      <c r="AN192" s="4">
        <v>7063281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7206</v>
      </c>
      <c r="I193" s="3">
        <v>0</v>
      </c>
      <c r="J193" s="3">
        <v>2570398</v>
      </c>
      <c r="K193" s="3">
        <v>2563192</v>
      </c>
      <c r="L193" s="3">
        <v>2563192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1839124</v>
      </c>
      <c r="T193" s="3">
        <v>1839124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255837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2563192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4985</v>
      </c>
      <c r="I194" s="3">
        <v>41932</v>
      </c>
      <c r="J194" s="3">
        <v>1919544</v>
      </c>
      <c r="K194" s="3">
        <v>1914559</v>
      </c>
      <c r="L194" s="3">
        <v>1872627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1394235</v>
      </c>
      <c r="T194" s="3">
        <v>1352303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180641</v>
      </c>
      <c r="AB194" s="4">
        <v>180641</v>
      </c>
      <c r="AC194" s="4">
        <v>180641</v>
      </c>
      <c r="AD194" s="4">
        <v>180640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1330705</v>
      </c>
      <c r="AL194" s="4">
        <v>1511346</v>
      </c>
      <c r="AM194" s="4">
        <v>1691987</v>
      </c>
      <c r="AN194" s="4">
        <v>1872627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4483</v>
      </c>
      <c r="I195" s="3">
        <v>0</v>
      </c>
      <c r="J195" s="3">
        <v>1688918</v>
      </c>
      <c r="K195" s="3">
        <v>1684435</v>
      </c>
      <c r="L195" s="3">
        <v>1684435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1292148</v>
      </c>
      <c r="T195" s="3">
        <v>1292148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168144</v>
      </c>
      <c r="AB195" s="4">
        <v>168144</v>
      </c>
      <c r="AC195" s="4">
        <v>168144</v>
      </c>
      <c r="AD195" s="4">
        <v>168145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1180002</v>
      </c>
      <c r="AL195" s="4">
        <v>1348146</v>
      </c>
      <c r="AM195" s="4">
        <v>1516290</v>
      </c>
      <c r="AN195" s="4">
        <v>1684435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4384</v>
      </c>
      <c r="I196" s="3">
        <v>0</v>
      </c>
      <c r="J196" s="3">
        <v>1552851</v>
      </c>
      <c r="K196" s="3">
        <v>1548467</v>
      </c>
      <c r="L196" s="3">
        <v>1548467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1121672</v>
      </c>
      <c r="T196" s="3">
        <v>1121672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154554</v>
      </c>
      <c r="AB196" s="4">
        <v>154554</v>
      </c>
      <c r="AC196" s="4">
        <v>154554</v>
      </c>
      <c r="AD196" s="4">
        <v>154555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1084804</v>
      </c>
      <c r="AL196" s="4">
        <v>1239358</v>
      </c>
      <c r="AM196" s="4">
        <v>1393912</v>
      </c>
      <c r="AN196" s="4">
        <v>1548467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13479</v>
      </c>
      <c r="I197" s="3">
        <v>0</v>
      </c>
      <c r="J197" s="3">
        <v>4185637</v>
      </c>
      <c r="K197" s="3">
        <v>4172158</v>
      </c>
      <c r="L197" s="3">
        <v>4172158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3068820</v>
      </c>
      <c r="T197" s="3">
        <v>3068820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416317</v>
      </c>
      <c r="Z197" s="3">
        <v>416317</v>
      </c>
      <c r="AA197" s="4">
        <v>416317</v>
      </c>
      <c r="AB197" s="4">
        <v>416317</v>
      </c>
      <c r="AC197" s="4">
        <v>416317</v>
      </c>
      <c r="AD197" s="4">
        <v>416317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2090573</v>
      </c>
      <c r="AJ197" s="4">
        <v>2506890</v>
      </c>
      <c r="AK197" s="4">
        <v>2923207</v>
      </c>
      <c r="AL197" s="4">
        <v>3339524</v>
      </c>
      <c r="AM197" s="4">
        <v>3755841</v>
      </c>
      <c r="AN197" s="4">
        <v>4172158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39044</v>
      </c>
      <c r="I198" s="3">
        <v>78857</v>
      </c>
      <c r="J198" s="3">
        <v>13294427</v>
      </c>
      <c r="K198" s="3">
        <v>13255383</v>
      </c>
      <c r="L198" s="3">
        <v>13176526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10685214</v>
      </c>
      <c r="T198" s="3">
        <v>10606357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1322935</v>
      </c>
      <c r="Z198" s="3">
        <v>1322935</v>
      </c>
      <c r="AA198" s="4">
        <v>1303221</v>
      </c>
      <c r="AB198" s="4">
        <v>1303221</v>
      </c>
      <c r="AC198" s="4">
        <v>1303221</v>
      </c>
      <c r="AD198" s="4">
        <v>1303221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6640707</v>
      </c>
      <c r="AJ198" s="4">
        <v>7963642</v>
      </c>
      <c r="AK198" s="4">
        <v>9266863</v>
      </c>
      <c r="AL198" s="4">
        <v>10570084</v>
      </c>
      <c r="AM198" s="4">
        <v>11873305</v>
      </c>
      <c r="AN198" s="4">
        <v>13176526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24724</v>
      </c>
      <c r="I199" s="1">
        <v>0</v>
      </c>
      <c r="J199" s="3">
        <v>8184170</v>
      </c>
      <c r="K199" s="3">
        <v>8159446</v>
      </c>
      <c r="L199" s="3">
        <v>8159446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6446461</v>
      </c>
      <c r="T199" s="3">
        <v>6446461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814296</v>
      </c>
      <c r="Z199" s="3">
        <v>814296</v>
      </c>
      <c r="AA199" s="4">
        <v>814297</v>
      </c>
      <c r="AB199" s="4">
        <v>814297</v>
      </c>
      <c r="AC199" s="4">
        <v>814297</v>
      </c>
      <c r="AD199" s="4">
        <v>814295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4087964</v>
      </c>
      <c r="AJ199" s="4">
        <v>4902260</v>
      </c>
      <c r="AK199" s="4">
        <v>5716557</v>
      </c>
      <c r="AL199" s="4">
        <v>6530854</v>
      </c>
      <c r="AM199" s="4">
        <v>7345151</v>
      </c>
      <c r="AN199" s="4">
        <v>8159446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4965</v>
      </c>
      <c r="I200" s="3">
        <v>0</v>
      </c>
      <c r="J200" s="3">
        <v>2038318</v>
      </c>
      <c r="K200" s="3">
        <v>2033353</v>
      </c>
      <c r="L200" s="3">
        <v>2033353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1504391</v>
      </c>
      <c r="T200" s="3">
        <v>1504391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203004</v>
      </c>
      <c r="Z200" s="3">
        <v>203004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1018332</v>
      </c>
      <c r="AJ200" s="4">
        <v>1221336</v>
      </c>
      <c r="AK200" s="4">
        <v>1424340</v>
      </c>
      <c r="AL200" s="4">
        <v>1627344</v>
      </c>
      <c r="AM200" s="4">
        <v>1830348</v>
      </c>
      <c r="AN200" s="4">
        <v>2033353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99627</v>
      </c>
      <c r="I201" s="3">
        <v>0</v>
      </c>
      <c r="J201" s="3">
        <v>35420691</v>
      </c>
      <c r="K201" s="3">
        <v>35321064</v>
      </c>
      <c r="L201" s="3">
        <v>35321064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28507492</v>
      </c>
      <c r="T201" s="3">
        <v>28507492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3525465</v>
      </c>
      <c r="Z201" s="3">
        <v>3525465</v>
      </c>
      <c r="AA201" s="4">
        <v>3525465</v>
      </c>
      <c r="AB201" s="4">
        <v>3525465</v>
      </c>
      <c r="AC201" s="4">
        <v>3525465</v>
      </c>
      <c r="AD201" s="4">
        <v>3525463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17693741</v>
      </c>
      <c r="AJ201" s="4">
        <v>21219206</v>
      </c>
      <c r="AK201" s="4">
        <v>24744671</v>
      </c>
      <c r="AL201" s="4">
        <v>28270136</v>
      </c>
      <c r="AM201" s="4">
        <v>31795601</v>
      </c>
      <c r="AN201" s="4">
        <v>35321064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13376</v>
      </c>
      <c r="I202" s="1">
        <v>0</v>
      </c>
      <c r="J202" s="3">
        <v>4222670</v>
      </c>
      <c r="K202" s="3">
        <v>4209294</v>
      </c>
      <c r="L202" s="3">
        <v>4209294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3214257</v>
      </c>
      <c r="T202" s="3">
        <v>3214257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420038</v>
      </c>
      <c r="Z202" s="3">
        <v>420038</v>
      </c>
      <c r="AA202" s="4">
        <v>420038</v>
      </c>
      <c r="AB202" s="4">
        <v>420038</v>
      </c>
      <c r="AC202" s="4">
        <v>420038</v>
      </c>
      <c r="AD202" s="4">
        <v>420036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2109106</v>
      </c>
      <c r="AJ202" s="4">
        <v>2529144</v>
      </c>
      <c r="AK202" s="4">
        <v>2949182</v>
      </c>
      <c r="AL202" s="4">
        <v>3369220</v>
      </c>
      <c r="AM202" s="4">
        <v>3789258</v>
      </c>
      <c r="AN202" s="4">
        <v>4209294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31219</v>
      </c>
      <c r="I203" s="3">
        <v>0</v>
      </c>
      <c r="J203" s="3">
        <v>10242260</v>
      </c>
      <c r="K203" s="3">
        <v>10211041</v>
      </c>
      <c r="L203" s="3">
        <v>10211041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7968013</v>
      </c>
      <c r="T203" s="3">
        <v>7968013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1019023</v>
      </c>
      <c r="Z203" s="3">
        <v>1019023</v>
      </c>
      <c r="AA203" s="4">
        <v>1019023</v>
      </c>
      <c r="AB203" s="4">
        <v>1019023</v>
      </c>
      <c r="AC203" s="4">
        <v>1019023</v>
      </c>
      <c r="AD203" s="4">
        <v>1019022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5115927</v>
      </c>
      <c r="AJ203" s="4">
        <v>6134950</v>
      </c>
      <c r="AK203" s="4">
        <v>7153973</v>
      </c>
      <c r="AL203" s="4">
        <v>8172996</v>
      </c>
      <c r="AM203" s="4">
        <v>9192019</v>
      </c>
      <c r="AN203" s="4">
        <v>10211041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10734</v>
      </c>
      <c r="I204" s="1">
        <v>0</v>
      </c>
      <c r="J204" s="3">
        <v>3021196</v>
      </c>
      <c r="K204" s="3">
        <v>3010462</v>
      </c>
      <c r="L204" s="3">
        <v>3010462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2124209</v>
      </c>
      <c r="T204" s="3">
        <v>2124209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300330</v>
      </c>
      <c r="Z204" s="3">
        <v>300330</v>
      </c>
      <c r="AA204" s="4">
        <v>300331</v>
      </c>
      <c r="AB204" s="4">
        <v>300331</v>
      </c>
      <c r="AC204" s="4">
        <v>300331</v>
      </c>
      <c r="AD204" s="4">
        <v>300329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1508810</v>
      </c>
      <c r="AJ204" s="4">
        <v>1809140</v>
      </c>
      <c r="AK204" s="4">
        <v>2109471</v>
      </c>
      <c r="AL204" s="4">
        <v>2409802</v>
      </c>
      <c r="AM204" s="4">
        <v>2710133</v>
      </c>
      <c r="AN204" s="4">
        <v>3010462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21864</v>
      </c>
      <c r="I205" s="3">
        <v>0</v>
      </c>
      <c r="J205" s="3">
        <v>6426788</v>
      </c>
      <c r="K205" s="3">
        <v>6404924</v>
      </c>
      <c r="L205" s="3">
        <v>6404924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4776583</v>
      </c>
      <c r="T205" s="3">
        <v>4776583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639035</v>
      </c>
      <c r="Z205" s="3">
        <v>639035</v>
      </c>
      <c r="AA205" s="4">
        <v>639035</v>
      </c>
      <c r="AB205" s="4">
        <v>639035</v>
      </c>
      <c r="AC205" s="4">
        <v>639035</v>
      </c>
      <c r="AD205" s="4">
        <v>639033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3209751</v>
      </c>
      <c r="AJ205" s="4">
        <v>3848786</v>
      </c>
      <c r="AK205" s="4">
        <v>4487821</v>
      </c>
      <c r="AL205" s="4">
        <v>5126856</v>
      </c>
      <c r="AM205" s="4">
        <v>5765891</v>
      </c>
      <c r="AN205" s="4">
        <v>6404924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12009</v>
      </c>
      <c r="I206" s="3">
        <v>0</v>
      </c>
      <c r="J206" s="3">
        <v>4557497</v>
      </c>
      <c r="K206" s="3">
        <v>4545488</v>
      </c>
      <c r="L206" s="3">
        <v>4545488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3646747</v>
      </c>
      <c r="T206" s="3">
        <v>3646747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453748</v>
      </c>
      <c r="Z206" s="3">
        <v>453748</v>
      </c>
      <c r="AA206" s="4">
        <v>453748</v>
      </c>
      <c r="AB206" s="4">
        <v>453748</v>
      </c>
      <c r="AC206" s="4">
        <v>453748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2276748</v>
      </c>
      <c r="AJ206" s="4">
        <v>2730496</v>
      </c>
      <c r="AK206" s="4">
        <v>3184244</v>
      </c>
      <c r="AL206" s="4">
        <v>3637992</v>
      </c>
      <c r="AM206" s="4">
        <v>4091740</v>
      </c>
      <c r="AN206" s="4">
        <v>4545488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65589</v>
      </c>
      <c r="I207" s="1">
        <v>0</v>
      </c>
      <c r="J207" s="3">
        <v>24203700</v>
      </c>
      <c r="K207" s="3">
        <v>24138111</v>
      </c>
      <c r="L207" s="3">
        <v>24138111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19952827</v>
      </c>
      <c r="T207" s="3">
        <v>19952827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2409439</v>
      </c>
      <c r="Z207" s="3">
        <v>2409439</v>
      </c>
      <c r="AA207" s="4">
        <v>2409438</v>
      </c>
      <c r="AB207" s="4">
        <v>2409438</v>
      </c>
      <c r="AC207" s="4">
        <v>2409438</v>
      </c>
      <c r="AD207" s="4">
        <v>2409439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12090919</v>
      </c>
      <c r="AJ207" s="4">
        <v>14500358</v>
      </c>
      <c r="AK207" s="4">
        <v>16909796</v>
      </c>
      <c r="AL207" s="4">
        <v>19319234</v>
      </c>
      <c r="AM207" s="4">
        <v>21728672</v>
      </c>
      <c r="AN207" s="4">
        <v>24138111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17633</v>
      </c>
      <c r="I208" s="3">
        <v>0</v>
      </c>
      <c r="J208" s="3">
        <v>5257737</v>
      </c>
      <c r="K208" s="3">
        <v>5240104</v>
      </c>
      <c r="L208" s="3">
        <v>5240104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3913069</v>
      </c>
      <c r="T208" s="3">
        <v>3913069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522835</v>
      </c>
      <c r="Z208" s="3">
        <v>522835</v>
      </c>
      <c r="AA208" s="4">
        <v>522835</v>
      </c>
      <c r="AB208" s="4">
        <v>522835</v>
      </c>
      <c r="AC208" s="4">
        <v>522835</v>
      </c>
      <c r="AD208" s="4">
        <v>522833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2625931</v>
      </c>
      <c r="AJ208" s="4">
        <v>3148766</v>
      </c>
      <c r="AK208" s="4">
        <v>3671601</v>
      </c>
      <c r="AL208" s="4">
        <v>4194436</v>
      </c>
      <c r="AM208" s="4">
        <v>4717271</v>
      </c>
      <c r="AN208" s="4">
        <v>5240104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11412</v>
      </c>
      <c r="I209" s="1">
        <v>0</v>
      </c>
      <c r="J209" s="3">
        <v>3787299</v>
      </c>
      <c r="K209" s="3">
        <v>3775887</v>
      </c>
      <c r="L209" s="3">
        <v>3775887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2707997</v>
      </c>
      <c r="T209" s="3">
        <v>2707997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376828</v>
      </c>
      <c r="Z209" s="3">
        <v>376828</v>
      </c>
      <c r="AA209" s="4">
        <v>376828</v>
      </c>
      <c r="AB209" s="4">
        <v>376828</v>
      </c>
      <c r="AC209" s="4">
        <v>376828</v>
      </c>
      <c r="AD209" s="4">
        <v>376827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1891748</v>
      </c>
      <c r="AJ209" s="4">
        <v>2268576</v>
      </c>
      <c r="AK209" s="4">
        <v>2645404</v>
      </c>
      <c r="AL209" s="4">
        <v>3022232</v>
      </c>
      <c r="AM209" s="4">
        <v>3399060</v>
      </c>
      <c r="AN209" s="4">
        <v>3775887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24927</v>
      </c>
      <c r="I210" s="3">
        <v>0</v>
      </c>
      <c r="J210" s="3">
        <v>8296290</v>
      </c>
      <c r="K210" s="3">
        <v>8271363</v>
      </c>
      <c r="L210" s="3">
        <v>8271363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6601994</v>
      </c>
      <c r="T210" s="3">
        <v>6601994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825475</v>
      </c>
      <c r="Z210" s="3">
        <v>825475</v>
      </c>
      <c r="AA210" s="4">
        <v>825474</v>
      </c>
      <c r="AB210" s="4">
        <v>825474</v>
      </c>
      <c r="AC210" s="4">
        <v>825474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4143991</v>
      </c>
      <c r="AJ210" s="4">
        <v>4969466</v>
      </c>
      <c r="AK210" s="4">
        <v>5794940</v>
      </c>
      <c r="AL210" s="4">
        <v>6620414</v>
      </c>
      <c r="AM210" s="4">
        <v>7445888</v>
      </c>
      <c r="AN210" s="4">
        <v>8271363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10621</v>
      </c>
      <c r="I211" s="1">
        <v>0</v>
      </c>
      <c r="J211" s="3">
        <v>3250690</v>
      </c>
      <c r="K211" s="3">
        <v>3240069</v>
      </c>
      <c r="L211" s="3">
        <v>3240069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2201724</v>
      </c>
      <c r="T211" s="3">
        <v>2201724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323299</v>
      </c>
      <c r="Z211" s="3">
        <v>323299</v>
      </c>
      <c r="AA211" s="4">
        <v>323299</v>
      </c>
      <c r="AB211" s="4">
        <v>323299</v>
      </c>
      <c r="AC211" s="4">
        <v>323299</v>
      </c>
      <c r="AD211" s="4">
        <v>323298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1623575</v>
      </c>
      <c r="AJ211" s="4">
        <v>1946874</v>
      </c>
      <c r="AK211" s="4">
        <v>2270173</v>
      </c>
      <c r="AL211" s="4">
        <v>2593472</v>
      </c>
      <c r="AM211" s="4">
        <v>2916771</v>
      </c>
      <c r="AN211" s="4">
        <v>3240069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12281</v>
      </c>
      <c r="I212" s="1">
        <v>0</v>
      </c>
      <c r="J212" s="3">
        <v>3686923</v>
      </c>
      <c r="K212" s="3">
        <v>3674642</v>
      </c>
      <c r="L212" s="3">
        <v>3674642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2746132</v>
      </c>
      <c r="T212" s="3">
        <v>2746132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366646</v>
      </c>
      <c r="AB212" s="4">
        <v>366646</v>
      </c>
      <c r="AC212" s="4">
        <v>366646</v>
      </c>
      <c r="AD212" s="4">
        <v>366644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2574706</v>
      </c>
      <c r="AL212" s="4">
        <v>2941352</v>
      </c>
      <c r="AM212" s="4">
        <v>3307998</v>
      </c>
      <c r="AN212" s="4">
        <v>3674642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5478</v>
      </c>
      <c r="I213" s="1">
        <v>0</v>
      </c>
      <c r="J213" s="3">
        <v>982252</v>
      </c>
      <c r="K213" s="3">
        <v>976774</v>
      </c>
      <c r="L213" s="3">
        <v>976774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449522</v>
      </c>
      <c r="T213" s="3">
        <v>449522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97312</v>
      </c>
      <c r="Z213" s="3">
        <v>97312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490212</v>
      </c>
      <c r="AJ213" s="4">
        <v>587524</v>
      </c>
      <c r="AK213" s="4">
        <v>684837</v>
      </c>
      <c r="AL213" s="4">
        <v>782150</v>
      </c>
      <c r="AM213" s="4">
        <v>879463</v>
      </c>
      <c r="AN213" s="4">
        <v>976774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48329</v>
      </c>
      <c r="I214" s="1">
        <v>0</v>
      </c>
      <c r="J214" s="3">
        <v>16083297</v>
      </c>
      <c r="K214" s="3">
        <v>16034968</v>
      </c>
      <c r="L214" s="3">
        <v>16034968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12965732</v>
      </c>
      <c r="T214" s="3">
        <v>12965732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1600275</v>
      </c>
      <c r="Z214" s="3">
        <v>1600275</v>
      </c>
      <c r="AA214" s="4">
        <v>1600275</v>
      </c>
      <c r="AB214" s="4">
        <v>1600275</v>
      </c>
      <c r="AC214" s="4">
        <v>1600275</v>
      </c>
      <c r="AD214" s="4">
        <v>1600273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8033595</v>
      </c>
      <c r="AJ214" s="4">
        <v>9633870</v>
      </c>
      <c r="AK214" s="4">
        <v>11234145</v>
      </c>
      <c r="AL214" s="4">
        <v>12834420</v>
      </c>
      <c r="AM214" s="4">
        <v>14434695</v>
      </c>
      <c r="AN214" s="4">
        <v>16034968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67988</v>
      </c>
      <c r="I215" s="1">
        <v>0</v>
      </c>
      <c r="J215" s="3">
        <v>20326590</v>
      </c>
      <c r="K215" s="3">
        <v>20258602</v>
      </c>
      <c r="L215" s="3">
        <v>20258602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15840061</v>
      </c>
      <c r="T215" s="3">
        <v>15840061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2021328</v>
      </c>
      <c r="Z215" s="3">
        <v>2021328</v>
      </c>
      <c r="AA215" s="4">
        <v>2021328</v>
      </c>
      <c r="AB215" s="4">
        <v>2021328</v>
      </c>
      <c r="AC215" s="4">
        <v>2021328</v>
      </c>
      <c r="AD215" s="4">
        <v>2021326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10151964</v>
      </c>
      <c r="AJ215" s="4">
        <v>12173292</v>
      </c>
      <c r="AK215" s="4">
        <v>14194620</v>
      </c>
      <c r="AL215" s="4">
        <v>16215948</v>
      </c>
      <c r="AM215" s="4">
        <v>18237276</v>
      </c>
      <c r="AN215" s="4">
        <v>20258602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10141</v>
      </c>
      <c r="I216" s="1">
        <v>0</v>
      </c>
      <c r="J216" s="3">
        <v>3082411</v>
      </c>
      <c r="K216" s="3">
        <v>3072270</v>
      </c>
      <c r="L216" s="3">
        <v>3072270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2240132</v>
      </c>
      <c r="T216" s="3">
        <v>2240132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306551</v>
      </c>
      <c r="Z216" s="3">
        <v>306551</v>
      </c>
      <c r="AA216" s="4">
        <v>306551</v>
      </c>
      <c r="AB216" s="4">
        <v>306551</v>
      </c>
      <c r="AC216" s="4">
        <v>306551</v>
      </c>
      <c r="AD216" s="4">
        <v>306551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1539515</v>
      </c>
      <c r="AJ216" s="4">
        <v>1846066</v>
      </c>
      <c r="AK216" s="4">
        <v>2152617</v>
      </c>
      <c r="AL216" s="4">
        <v>2459168</v>
      </c>
      <c r="AM216" s="4">
        <v>2765719</v>
      </c>
      <c r="AN216" s="4">
        <v>3072270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11547</v>
      </c>
      <c r="I217" s="3">
        <v>60364</v>
      </c>
      <c r="J217" s="3">
        <v>3499616</v>
      </c>
      <c r="K217" s="3">
        <v>3488069</v>
      </c>
      <c r="L217" s="3">
        <v>3427705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2625393</v>
      </c>
      <c r="T217" s="3">
        <v>2565029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348037</v>
      </c>
      <c r="Z217" s="3">
        <v>348037</v>
      </c>
      <c r="AA217" s="4">
        <v>332946</v>
      </c>
      <c r="AB217" s="4">
        <v>332946</v>
      </c>
      <c r="AC217" s="4">
        <v>332946</v>
      </c>
      <c r="AD217" s="4">
        <v>332945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1747885</v>
      </c>
      <c r="AJ217" s="4">
        <v>2095922</v>
      </c>
      <c r="AK217" s="4">
        <v>2428868</v>
      </c>
      <c r="AL217" s="4">
        <v>2761814</v>
      </c>
      <c r="AM217" s="4">
        <v>3094760</v>
      </c>
      <c r="AN217" s="4">
        <v>3427705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77282</v>
      </c>
      <c r="I218" s="3">
        <v>0</v>
      </c>
      <c r="J218" s="3">
        <v>27350278</v>
      </c>
      <c r="K218" s="3">
        <v>27272996</v>
      </c>
      <c r="L218" s="3">
        <v>27272996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22358709</v>
      </c>
      <c r="T218" s="3">
        <v>22358709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2722147</v>
      </c>
      <c r="Z218" s="3">
        <v>2722147</v>
      </c>
      <c r="AA218" s="4">
        <v>2722148</v>
      </c>
      <c r="AB218" s="4">
        <v>2722148</v>
      </c>
      <c r="AC218" s="4">
        <v>2722148</v>
      </c>
      <c r="AD218" s="4">
        <v>2722146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13662259</v>
      </c>
      <c r="AJ218" s="4">
        <v>16384406</v>
      </c>
      <c r="AK218" s="4">
        <v>19106554</v>
      </c>
      <c r="AL218" s="4">
        <v>21828702</v>
      </c>
      <c r="AM218" s="4">
        <v>24550850</v>
      </c>
      <c r="AN218" s="4">
        <v>27272996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16002</v>
      </c>
      <c r="I219" s="1">
        <v>0</v>
      </c>
      <c r="J219" s="3">
        <v>4755747</v>
      </c>
      <c r="K219" s="3">
        <v>4739745</v>
      </c>
      <c r="L219" s="3">
        <v>4739745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3594865</v>
      </c>
      <c r="T219" s="3">
        <v>3594865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472907</v>
      </c>
      <c r="AB219" s="4">
        <v>472907</v>
      </c>
      <c r="AC219" s="4">
        <v>472907</v>
      </c>
      <c r="AD219" s="4">
        <v>472908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3321023</v>
      </c>
      <c r="AL219" s="4">
        <v>3793930</v>
      </c>
      <c r="AM219" s="4">
        <v>4266837</v>
      </c>
      <c r="AN219" s="4">
        <v>4739745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20352</v>
      </c>
      <c r="I220" s="1">
        <v>0</v>
      </c>
      <c r="J220" s="3">
        <v>5636747</v>
      </c>
      <c r="K220" s="3">
        <v>5616395</v>
      </c>
      <c r="L220" s="3">
        <v>5616395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4155792</v>
      </c>
      <c r="T220" s="3">
        <v>4155792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560283</v>
      </c>
      <c r="Z220" s="3">
        <v>560283</v>
      </c>
      <c r="AA220" s="4">
        <v>560282</v>
      </c>
      <c r="AB220" s="4">
        <v>560282</v>
      </c>
      <c r="AC220" s="4">
        <v>560282</v>
      </c>
      <c r="AD220" s="4">
        <v>560283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2814983</v>
      </c>
      <c r="AJ220" s="4">
        <v>3375266</v>
      </c>
      <c r="AK220" s="4">
        <v>3935548</v>
      </c>
      <c r="AL220" s="4">
        <v>4495830</v>
      </c>
      <c r="AM220" s="4">
        <v>5056112</v>
      </c>
      <c r="AN220" s="4">
        <v>5616395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29709</v>
      </c>
      <c r="I221" s="1">
        <v>0</v>
      </c>
      <c r="J221" s="3">
        <v>11576497</v>
      </c>
      <c r="K221" s="3">
        <v>11546788</v>
      </c>
      <c r="L221" s="3">
        <v>11546788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9622117</v>
      </c>
      <c r="T221" s="3">
        <v>9622117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1152698</v>
      </c>
      <c r="Z221" s="3">
        <v>1152698</v>
      </c>
      <c r="AA221" s="4">
        <v>1152698</v>
      </c>
      <c r="AB221" s="4">
        <v>1152698</v>
      </c>
      <c r="AC221" s="4">
        <v>1152698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5783298</v>
      </c>
      <c r="AJ221" s="4">
        <v>6935996</v>
      </c>
      <c r="AK221" s="4">
        <v>8088694</v>
      </c>
      <c r="AL221" s="4">
        <v>9241392</v>
      </c>
      <c r="AM221" s="4">
        <v>10394090</v>
      </c>
      <c r="AN221" s="4">
        <v>11546788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13297</v>
      </c>
      <c r="I222" s="1">
        <v>0</v>
      </c>
      <c r="J222" s="3">
        <v>3348311</v>
      </c>
      <c r="K222" s="3">
        <v>3335014</v>
      </c>
      <c r="L222" s="3">
        <v>3335014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2328907</v>
      </c>
      <c r="T222" s="3">
        <v>2328907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332615</v>
      </c>
      <c r="Z222" s="3">
        <v>332615</v>
      </c>
      <c r="AA222" s="4">
        <v>332615</v>
      </c>
      <c r="AB222" s="4">
        <v>332615</v>
      </c>
      <c r="AC222" s="4">
        <v>332615</v>
      </c>
      <c r="AD222" s="4">
        <v>332615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1671939</v>
      </c>
      <c r="AJ222" s="4">
        <v>2004554</v>
      </c>
      <c r="AK222" s="4">
        <v>2337169</v>
      </c>
      <c r="AL222" s="4">
        <v>2669784</v>
      </c>
      <c r="AM222" s="4">
        <v>3002399</v>
      </c>
      <c r="AN222" s="4">
        <v>3335014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23076</v>
      </c>
      <c r="I223" s="1">
        <v>0</v>
      </c>
      <c r="J223" s="3">
        <v>358280</v>
      </c>
      <c r="K223" s="3">
        <v>335204</v>
      </c>
      <c r="L223" s="3">
        <v>335204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-1346776</v>
      </c>
      <c r="T223" s="3">
        <v>-1346776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31982</v>
      </c>
      <c r="Z223" s="3">
        <v>31982</v>
      </c>
      <c r="AA223" s="4">
        <v>31982</v>
      </c>
      <c r="AB223" s="4">
        <v>31982</v>
      </c>
      <c r="AC223" s="4">
        <v>31982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175294</v>
      </c>
      <c r="AJ223" s="4">
        <v>207276</v>
      </c>
      <c r="AK223" s="4">
        <v>239258</v>
      </c>
      <c r="AL223" s="4">
        <v>271240</v>
      </c>
      <c r="AM223" s="4">
        <v>303222</v>
      </c>
      <c r="AN223" s="4">
        <v>335204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4361</v>
      </c>
      <c r="I224" s="1">
        <v>0</v>
      </c>
      <c r="J224" s="3">
        <v>1475833</v>
      </c>
      <c r="K224" s="3">
        <v>1471472</v>
      </c>
      <c r="L224" s="3">
        <v>1471472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1033543</v>
      </c>
      <c r="T224" s="3">
        <v>1033543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146855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1471472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3692</v>
      </c>
      <c r="I225" s="1">
        <v>0</v>
      </c>
      <c r="J225" s="3">
        <v>716856</v>
      </c>
      <c r="K225" s="3">
        <v>713164</v>
      </c>
      <c r="L225" s="3">
        <v>713164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316435</v>
      </c>
      <c r="T225" s="3">
        <v>316435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71070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713164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20321</v>
      </c>
      <c r="I226" s="3">
        <v>0</v>
      </c>
      <c r="J226" s="3">
        <v>6284957</v>
      </c>
      <c r="K226" s="3">
        <v>6264636</v>
      </c>
      <c r="L226" s="3">
        <v>6264636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4785668</v>
      </c>
      <c r="T226" s="3">
        <v>4785668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625109</v>
      </c>
      <c r="Z226" s="3">
        <v>625109</v>
      </c>
      <c r="AA226" s="4">
        <v>625109</v>
      </c>
      <c r="AB226" s="4">
        <v>625109</v>
      </c>
      <c r="AC226" s="4">
        <v>625109</v>
      </c>
      <c r="AD226" s="4">
        <v>625107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3139093</v>
      </c>
      <c r="AJ226" s="4">
        <v>3764202</v>
      </c>
      <c r="AK226" s="4">
        <v>4389311</v>
      </c>
      <c r="AL226" s="4">
        <v>5014420</v>
      </c>
      <c r="AM226" s="4">
        <v>5639529</v>
      </c>
      <c r="AN226" s="4">
        <v>6264636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50048</v>
      </c>
      <c r="I227" s="1">
        <v>0</v>
      </c>
      <c r="J227" s="3">
        <v>17730900</v>
      </c>
      <c r="K227" s="3">
        <v>17680852</v>
      </c>
      <c r="L227" s="3">
        <v>17680852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13931913</v>
      </c>
      <c r="T227" s="3">
        <v>13931913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1764749</v>
      </c>
      <c r="Z227" s="3">
        <v>1764749</v>
      </c>
      <c r="AA227" s="4">
        <v>1764749</v>
      </c>
      <c r="AB227" s="4">
        <v>1764749</v>
      </c>
      <c r="AC227" s="4">
        <v>1764749</v>
      </c>
      <c r="AD227" s="4">
        <v>1764747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8857109</v>
      </c>
      <c r="AJ227" s="4">
        <v>10621858</v>
      </c>
      <c r="AK227" s="4">
        <v>12386607</v>
      </c>
      <c r="AL227" s="4">
        <v>14151356</v>
      </c>
      <c r="AM227" s="4">
        <v>15916105</v>
      </c>
      <c r="AN227" s="4">
        <v>17680852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115184</v>
      </c>
      <c r="I228" s="1">
        <v>0</v>
      </c>
      <c r="J228" s="3">
        <v>47077762</v>
      </c>
      <c r="K228" s="3">
        <v>46962578</v>
      </c>
      <c r="L228" s="3">
        <v>46962578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39540619</v>
      </c>
      <c r="T228" s="3">
        <v>39540619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4688579</v>
      </c>
      <c r="Z228" s="3">
        <v>4688579</v>
      </c>
      <c r="AA228" s="4">
        <v>4688579</v>
      </c>
      <c r="AB228" s="4">
        <v>4688579</v>
      </c>
      <c r="AC228" s="4">
        <v>4688579</v>
      </c>
      <c r="AD228" s="4">
        <v>4688579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23519683</v>
      </c>
      <c r="AJ228" s="4">
        <v>28208262</v>
      </c>
      <c r="AK228" s="4">
        <v>32896841</v>
      </c>
      <c r="AL228" s="4">
        <v>37585420</v>
      </c>
      <c r="AM228" s="4">
        <v>42273999</v>
      </c>
      <c r="AN228" s="4">
        <v>46962578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14473</v>
      </c>
      <c r="I229" s="3">
        <v>0</v>
      </c>
      <c r="J229" s="3">
        <v>3475158</v>
      </c>
      <c r="K229" s="3">
        <v>3460685</v>
      </c>
      <c r="L229" s="3">
        <v>3460685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2425839</v>
      </c>
      <c r="T229" s="3">
        <v>2425839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345103</v>
      </c>
      <c r="AB229" s="4">
        <v>345103</v>
      </c>
      <c r="AC229" s="4">
        <v>345103</v>
      </c>
      <c r="AD229" s="4">
        <v>345104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2425375</v>
      </c>
      <c r="AL229" s="4">
        <v>2770478</v>
      </c>
      <c r="AM229" s="4">
        <v>3115581</v>
      </c>
      <c r="AN229" s="4">
        <v>3460685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4239</v>
      </c>
      <c r="I230" s="1">
        <v>0</v>
      </c>
      <c r="J230" s="3">
        <v>1133647</v>
      </c>
      <c r="K230" s="3">
        <v>1129408</v>
      </c>
      <c r="L230" s="3">
        <v>1129408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758206</v>
      </c>
      <c r="T230" s="3">
        <v>758206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112658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1129408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13042</v>
      </c>
      <c r="I231" s="3">
        <v>0</v>
      </c>
      <c r="J231" s="3">
        <v>1881714</v>
      </c>
      <c r="K231" s="3">
        <v>1868672</v>
      </c>
      <c r="L231" s="3">
        <v>1868672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837085</v>
      </c>
      <c r="T231" s="3">
        <v>837085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185998</v>
      </c>
      <c r="Z231" s="3">
        <v>185998</v>
      </c>
      <c r="AA231" s="4">
        <v>185998</v>
      </c>
      <c r="AB231" s="4">
        <v>185998</v>
      </c>
      <c r="AC231" s="4">
        <v>185998</v>
      </c>
      <c r="AD231" s="4">
        <v>185998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938682</v>
      </c>
      <c r="AJ231" s="4">
        <v>1124680</v>
      </c>
      <c r="AK231" s="4">
        <v>1310678</v>
      </c>
      <c r="AL231" s="4">
        <v>1496676</v>
      </c>
      <c r="AM231" s="4">
        <v>1682674</v>
      </c>
      <c r="AN231" s="4">
        <v>1868672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11954</v>
      </c>
      <c r="I232" s="1">
        <v>0</v>
      </c>
      <c r="J232" s="3">
        <v>3273506</v>
      </c>
      <c r="K232" s="3">
        <v>3261552</v>
      </c>
      <c r="L232" s="3">
        <v>3261552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2365292</v>
      </c>
      <c r="T232" s="3">
        <v>2365292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325358</v>
      </c>
      <c r="Z232" s="3">
        <v>325358</v>
      </c>
      <c r="AA232" s="4">
        <v>325358</v>
      </c>
      <c r="AB232" s="4">
        <v>325358</v>
      </c>
      <c r="AC232" s="4">
        <v>325358</v>
      </c>
      <c r="AD232" s="4">
        <v>325358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1634762</v>
      </c>
      <c r="AJ232" s="4">
        <v>1960120</v>
      </c>
      <c r="AK232" s="4">
        <v>2285478</v>
      </c>
      <c r="AL232" s="4">
        <v>2610836</v>
      </c>
      <c r="AM232" s="4">
        <v>2936194</v>
      </c>
      <c r="AN232" s="4">
        <v>3261552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48113</v>
      </c>
      <c r="I233" s="1">
        <v>0</v>
      </c>
      <c r="J233" s="3">
        <v>14727588</v>
      </c>
      <c r="K233" s="3">
        <v>14679475</v>
      </c>
      <c r="L233" s="3">
        <v>14679475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11102628</v>
      </c>
      <c r="T233" s="3">
        <v>11102628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1464740</v>
      </c>
      <c r="Z233" s="3">
        <v>1464740</v>
      </c>
      <c r="AA233" s="4">
        <v>1464740</v>
      </c>
      <c r="AB233" s="4">
        <v>1464740</v>
      </c>
      <c r="AC233" s="4">
        <v>1464740</v>
      </c>
      <c r="AD233" s="4">
        <v>1464739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7355776</v>
      </c>
      <c r="AJ233" s="4">
        <v>8820516</v>
      </c>
      <c r="AK233" s="4">
        <v>10285256</v>
      </c>
      <c r="AL233" s="4">
        <v>11749996</v>
      </c>
      <c r="AM233" s="4">
        <v>13214736</v>
      </c>
      <c r="AN233" s="4">
        <v>14679475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43220</v>
      </c>
      <c r="I234" s="1">
        <v>0</v>
      </c>
      <c r="J234" s="3">
        <v>17494582</v>
      </c>
      <c r="K234" s="3">
        <v>17451362</v>
      </c>
      <c r="L234" s="3">
        <v>17451362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14531620</v>
      </c>
      <c r="T234" s="3">
        <v>14531620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1742255</v>
      </c>
      <c r="Z234" s="3">
        <v>1742255</v>
      </c>
      <c r="AA234" s="4">
        <v>1742255</v>
      </c>
      <c r="AB234" s="4">
        <v>1742255</v>
      </c>
      <c r="AC234" s="4">
        <v>1742255</v>
      </c>
      <c r="AD234" s="4">
        <v>1742255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8740087</v>
      </c>
      <c r="AJ234" s="4">
        <v>10482342</v>
      </c>
      <c r="AK234" s="4">
        <v>12224597</v>
      </c>
      <c r="AL234" s="4">
        <v>13966852</v>
      </c>
      <c r="AM234" s="4">
        <v>15709107</v>
      </c>
      <c r="AN234" s="4">
        <v>17451362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124746</v>
      </c>
      <c r="I235" s="1">
        <v>0</v>
      </c>
      <c r="J235" s="3">
        <v>38897011</v>
      </c>
      <c r="K235" s="3">
        <v>38772265</v>
      </c>
      <c r="L235" s="3">
        <v>38772265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31175769</v>
      </c>
      <c r="T235" s="3">
        <v>31175769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3868910</v>
      </c>
      <c r="Z235" s="3">
        <v>3868910</v>
      </c>
      <c r="AA235" s="4">
        <v>3868910</v>
      </c>
      <c r="AB235" s="4">
        <v>3868910</v>
      </c>
      <c r="AC235" s="4">
        <v>3868910</v>
      </c>
      <c r="AD235" s="4">
        <v>3868911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19427714</v>
      </c>
      <c r="AJ235" s="4">
        <v>23296624</v>
      </c>
      <c r="AK235" s="4">
        <v>27165534</v>
      </c>
      <c r="AL235" s="4">
        <v>31034444</v>
      </c>
      <c r="AM235" s="4">
        <v>34903354</v>
      </c>
      <c r="AN235" s="4">
        <v>38772265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15610</v>
      </c>
      <c r="I236" s="1">
        <v>0</v>
      </c>
      <c r="J236" s="3">
        <v>5917125</v>
      </c>
      <c r="K236" s="3">
        <v>5901515</v>
      </c>
      <c r="L236" s="3">
        <v>5901515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4714881</v>
      </c>
      <c r="T236" s="3">
        <v>4714881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589110</v>
      </c>
      <c r="AB236" s="4">
        <v>589110</v>
      </c>
      <c r="AC236" s="4">
        <v>589110</v>
      </c>
      <c r="AD236" s="4">
        <v>589111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4134184</v>
      </c>
      <c r="AL236" s="4">
        <v>4723294</v>
      </c>
      <c r="AM236" s="4">
        <v>5312404</v>
      </c>
      <c r="AN236" s="4">
        <v>5901515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14642</v>
      </c>
      <c r="I237" s="3">
        <v>111849</v>
      </c>
      <c r="J237" s="3">
        <v>2618802</v>
      </c>
      <c r="K237" s="3">
        <v>2604160</v>
      </c>
      <c r="L237" s="3">
        <v>2492311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1453357</v>
      </c>
      <c r="T237" s="3">
        <v>1341508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259440</v>
      </c>
      <c r="Z237" s="3">
        <v>259440</v>
      </c>
      <c r="AA237" s="4">
        <v>231478</v>
      </c>
      <c r="AB237" s="4">
        <v>231478</v>
      </c>
      <c r="AC237" s="4">
        <v>231478</v>
      </c>
      <c r="AD237" s="4">
        <v>231477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1306960</v>
      </c>
      <c r="AJ237" s="4">
        <v>1566400</v>
      </c>
      <c r="AK237" s="4">
        <v>1797878</v>
      </c>
      <c r="AL237" s="4">
        <v>2029356</v>
      </c>
      <c r="AM237" s="4">
        <v>2260834</v>
      </c>
      <c r="AN237" s="4">
        <v>2492311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17059</v>
      </c>
      <c r="I238" s="1">
        <v>0</v>
      </c>
      <c r="J238" s="3">
        <v>6850195</v>
      </c>
      <c r="K238" s="3">
        <v>6833136</v>
      </c>
      <c r="L238" s="3">
        <v>6833136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5672293</v>
      </c>
      <c r="T238" s="3">
        <v>5672293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682176</v>
      </c>
      <c r="Z238" s="3">
        <v>682176</v>
      </c>
      <c r="AA238" s="4">
        <v>682176</v>
      </c>
      <c r="AB238" s="4">
        <v>682176</v>
      </c>
      <c r="AC238" s="4">
        <v>682176</v>
      </c>
      <c r="AD238" s="4">
        <v>682176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3422256</v>
      </c>
      <c r="AJ238" s="4">
        <v>4104432</v>
      </c>
      <c r="AK238" s="4">
        <v>4786608</v>
      </c>
      <c r="AL238" s="4">
        <v>5468784</v>
      </c>
      <c r="AM238" s="4">
        <v>6150960</v>
      </c>
      <c r="AN238" s="4">
        <v>6833136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22510</v>
      </c>
      <c r="I239" s="1">
        <v>0</v>
      </c>
      <c r="J239" s="3">
        <v>7504048</v>
      </c>
      <c r="K239" s="3">
        <v>7481538</v>
      </c>
      <c r="L239" s="3">
        <v>7481538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5799671</v>
      </c>
      <c r="T239" s="3">
        <v>5799671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746653</v>
      </c>
      <c r="Z239" s="3">
        <v>746653</v>
      </c>
      <c r="AA239" s="4">
        <v>746653</v>
      </c>
      <c r="AB239" s="4">
        <v>746653</v>
      </c>
      <c r="AC239" s="4">
        <v>746653</v>
      </c>
      <c r="AD239" s="4">
        <v>746653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3748273</v>
      </c>
      <c r="AJ239" s="4">
        <v>4494926</v>
      </c>
      <c r="AK239" s="4">
        <v>5241579</v>
      </c>
      <c r="AL239" s="4">
        <v>5988232</v>
      </c>
      <c r="AM239" s="4">
        <v>6734885</v>
      </c>
      <c r="AN239" s="4">
        <v>7481538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23868</v>
      </c>
      <c r="I240" s="3">
        <v>0</v>
      </c>
      <c r="J240" s="3">
        <v>7784959</v>
      </c>
      <c r="K240" s="3">
        <v>7761091</v>
      </c>
      <c r="L240" s="3">
        <v>7761091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6089662</v>
      </c>
      <c r="T240" s="3">
        <v>6089662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774518</v>
      </c>
      <c r="Z240" s="3">
        <v>774518</v>
      </c>
      <c r="AA240" s="4">
        <v>774518</v>
      </c>
      <c r="AB240" s="4">
        <v>774518</v>
      </c>
      <c r="AC240" s="4">
        <v>774518</v>
      </c>
      <c r="AD240" s="4">
        <v>774517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3888502</v>
      </c>
      <c r="AJ240" s="4">
        <v>4663020</v>
      </c>
      <c r="AK240" s="4">
        <v>5437538</v>
      </c>
      <c r="AL240" s="4">
        <v>6212056</v>
      </c>
      <c r="AM240" s="4">
        <v>6986574</v>
      </c>
      <c r="AN240" s="4">
        <v>7761091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7141</v>
      </c>
      <c r="I241" s="1">
        <v>0</v>
      </c>
      <c r="J241" s="3">
        <v>1666338</v>
      </c>
      <c r="K241" s="3">
        <v>1659197</v>
      </c>
      <c r="L241" s="3">
        <v>1659197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856694</v>
      </c>
      <c r="T241" s="3">
        <v>856694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165443</v>
      </c>
      <c r="AB241" s="4">
        <v>165443</v>
      </c>
      <c r="AC241" s="4">
        <v>165443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1162867</v>
      </c>
      <c r="AL241" s="4">
        <v>1328310</v>
      </c>
      <c r="AM241" s="4">
        <v>1493753</v>
      </c>
      <c r="AN241" s="4">
        <v>1659197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7753</v>
      </c>
      <c r="I242" s="3">
        <v>0</v>
      </c>
      <c r="J242" s="3">
        <v>1978938</v>
      </c>
      <c r="K242" s="3">
        <v>1971185</v>
      </c>
      <c r="L242" s="3">
        <v>1971185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1130429</v>
      </c>
      <c r="T242" s="3">
        <v>1130429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196601</v>
      </c>
      <c r="AB242" s="4">
        <v>196601</v>
      </c>
      <c r="AC242" s="4">
        <v>196601</v>
      </c>
      <c r="AD242" s="4">
        <v>196602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1381381</v>
      </c>
      <c r="AL242" s="4">
        <v>1577982</v>
      </c>
      <c r="AM242" s="4">
        <v>1774583</v>
      </c>
      <c r="AN242" s="4">
        <v>1971185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18489</v>
      </c>
      <c r="I243" s="1">
        <v>0</v>
      </c>
      <c r="J243" s="3">
        <v>6325601</v>
      </c>
      <c r="K243" s="3">
        <v>6307112</v>
      </c>
      <c r="L243" s="3">
        <v>6307112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4514799</v>
      </c>
      <c r="T243" s="3">
        <v>4514799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629479</v>
      </c>
      <c r="Z243" s="3">
        <v>629479</v>
      </c>
      <c r="AA243" s="4">
        <v>629479</v>
      </c>
      <c r="AB243" s="4">
        <v>629479</v>
      </c>
      <c r="AC243" s="4">
        <v>629479</v>
      </c>
      <c r="AD243" s="4">
        <v>629477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3159719</v>
      </c>
      <c r="AJ243" s="4">
        <v>3789198</v>
      </c>
      <c r="AK243" s="4">
        <v>4418677</v>
      </c>
      <c r="AL243" s="4">
        <v>5048156</v>
      </c>
      <c r="AM243" s="4">
        <v>5677635</v>
      </c>
      <c r="AN243" s="4">
        <v>6307112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22147</v>
      </c>
      <c r="I244" s="1">
        <v>0</v>
      </c>
      <c r="J244" s="3">
        <v>6964115</v>
      </c>
      <c r="K244" s="3">
        <v>6941968</v>
      </c>
      <c r="L244" s="3">
        <v>6941968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5374852</v>
      </c>
      <c r="T244" s="3">
        <v>5374852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692720</v>
      </c>
      <c r="Z244" s="3">
        <v>692720</v>
      </c>
      <c r="AA244" s="4">
        <v>692720</v>
      </c>
      <c r="AB244" s="4">
        <v>692720</v>
      </c>
      <c r="AC244" s="4">
        <v>692720</v>
      </c>
      <c r="AD244" s="4">
        <v>692720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3478368</v>
      </c>
      <c r="AJ244" s="4">
        <v>4171088</v>
      </c>
      <c r="AK244" s="4">
        <v>4863808</v>
      </c>
      <c r="AL244" s="4">
        <v>5556528</v>
      </c>
      <c r="AM244" s="4">
        <v>6249248</v>
      </c>
      <c r="AN244" s="4">
        <v>6941968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9461</v>
      </c>
      <c r="I245" s="1">
        <v>0</v>
      </c>
      <c r="J245" s="3">
        <v>3063268</v>
      </c>
      <c r="K245" s="3">
        <v>3053807</v>
      </c>
      <c r="L245" s="3">
        <v>3053807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2233699</v>
      </c>
      <c r="T245" s="3">
        <v>2233699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304750</v>
      </c>
      <c r="AB245" s="4">
        <v>304750</v>
      </c>
      <c r="AC245" s="4">
        <v>304750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2139558</v>
      </c>
      <c r="AL245" s="4">
        <v>2444308</v>
      </c>
      <c r="AM245" s="4">
        <v>2749058</v>
      </c>
      <c r="AN245" s="4">
        <v>3053807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3987</v>
      </c>
      <c r="I246" s="3">
        <v>0</v>
      </c>
      <c r="J246" s="3">
        <v>1166973</v>
      </c>
      <c r="K246" s="3">
        <v>1162986</v>
      </c>
      <c r="L246" s="3">
        <v>1162986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780699</v>
      </c>
      <c r="T246" s="3">
        <v>780699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116033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1162986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12934</v>
      </c>
      <c r="I247" s="1">
        <v>0</v>
      </c>
      <c r="J247" s="3">
        <v>3319349</v>
      </c>
      <c r="K247" s="3">
        <v>3306415</v>
      </c>
      <c r="L247" s="3">
        <v>3306415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2339041</v>
      </c>
      <c r="T247" s="3">
        <v>2339041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329779</v>
      </c>
      <c r="Z247" s="3">
        <v>329779</v>
      </c>
      <c r="AA247" s="4">
        <v>329779</v>
      </c>
      <c r="AB247" s="4">
        <v>329779</v>
      </c>
      <c r="AC247" s="4">
        <v>329779</v>
      </c>
      <c r="AD247" s="4">
        <v>329780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1657519</v>
      </c>
      <c r="AJ247" s="4">
        <v>1987298</v>
      </c>
      <c r="AK247" s="4">
        <v>2317077</v>
      </c>
      <c r="AL247" s="4">
        <v>2646856</v>
      </c>
      <c r="AM247" s="4">
        <v>2976635</v>
      </c>
      <c r="AN247" s="4">
        <v>3306415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23044</v>
      </c>
      <c r="I248" s="3">
        <v>0</v>
      </c>
      <c r="J248" s="3">
        <v>1720579</v>
      </c>
      <c r="K248" s="3">
        <v>1697535</v>
      </c>
      <c r="L248" s="3">
        <v>1697535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61200</v>
      </c>
      <c r="T248" s="3">
        <v>61200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168217</v>
      </c>
      <c r="Z248" s="3">
        <v>168217</v>
      </c>
      <c r="AA248" s="4">
        <v>168217</v>
      </c>
      <c r="AB248" s="4">
        <v>168217</v>
      </c>
      <c r="AC248" s="4">
        <v>168217</v>
      </c>
      <c r="AD248" s="4">
        <v>168218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856449</v>
      </c>
      <c r="AJ248" s="4">
        <v>1024666</v>
      </c>
      <c r="AK248" s="4">
        <v>1192883</v>
      </c>
      <c r="AL248" s="4">
        <v>1361100</v>
      </c>
      <c r="AM248" s="4">
        <v>1529317</v>
      </c>
      <c r="AN248" s="4">
        <v>1697535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8222</v>
      </c>
      <c r="I249" s="1">
        <v>0</v>
      </c>
      <c r="J249" s="3">
        <v>2273882</v>
      </c>
      <c r="K249" s="3">
        <v>2265660</v>
      </c>
      <c r="L249" s="3">
        <v>2265660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1576617</v>
      </c>
      <c r="T249" s="3">
        <v>1576617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226018</v>
      </c>
      <c r="Z249" s="3">
        <v>226018</v>
      </c>
      <c r="AA249" s="4">
        <v>226018</v>
      </c>
      <c r="AB249" s="4">
        <v>226018</v>
      </c>
      <c r="AC249" s="4">
        <v>226018</v>
      </c>
      <c r="AD249" s="4">
        <v>226018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1135570</v>
      </c>
      <c r="AJ249" s="4">
        <v>1361588</v>
      </c>
      <c r="AK249" s="4">
        <v>1587606</v>
      </c>
      <c r="AL249" s="4">
        <v>1813624</v>
      </c>
      <c r="AM249" s="4">
        <v>2039642</v>
      </c>
      <c r="AN249" s="4">
        <v>2265660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5361</v>
      </c>
      <c r="I250" s="1">
        <v>0</v>
      </c>
      <c r="J250" s="3">
        <v>1338870</v>
      </c>
      <c r="K250" s="3">
        <v>1333509</v>
      </c>
      <c r="L250" s="3">
        <v>1333509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866323</v>
      </c>
      <c r="T250" s="3">
        <v>866323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132993</v>
      </c>
      <c r="AB250" s="4">
        <v>132993</v>
      </c>
      <c r="AC250" s="4">
        <v>132993</v>
      </c>
      <c r="AD250" s="4">
        <v>132994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934529</v>
      </c>
      <c r="AL250" s="4">
        <v>1067522</v>
      </c>
      <c r="AM250" s="4">
        <v>1200515</v>
      </c>
      <c r="AN250" s="4">
        <v>1333509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32385</v>
      </c>
      <c r="I251" s="1">
        <v>0</v>
      </c>
      <c r="J251" s="3">
        <v>8481311</v>
      </c>
      <c r="K251" s="3">
        <v>8448926</v>
      </c>
      <c r="L251" s="3">
        <v>8448926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6349794</v>
      </c>
      <c r="T251" s="3">
        <v>6349794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842734</v>
      </c>
      <c r="Z251" s="3">
        <v>842734</v>
      </c>
      <c r="AA251" s="4">
        <v>842734</v>
      </c>
      <c r="AB251" s="4">
        <v>842734</v>
      </c>
      <c r="AC251" s="4">
        <v>842734</v>
      </c>
      <c r="AD251" s="4">
        <v>842732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4235258</v>
      </c>
      <c r="AJ251" s="4">
        <v>5077992</v>
      </c>
      <c r="AK251" s="4">
        <v>5920726</v>
      </c>
      <c r="AL251" s="4">
        <v>6763460</v>
      </c>
      <c r="AM251" s="4">
        <v>7606194</v>
      </c>
      <c r="AN251" s="4">
        <v>8448926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5253</v>
      </c>
      <c r="I252" s="3">
        <v>0</v>
      </c>
      <c r="J252" s="3">
        <v>1802092</v>
      </c>
      <c r="K252" s="3">
        <v>1796839</v>
      </c>
      <c r="L252" s="3">
        <v>1796839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1193366</v>
      </c>
      <c r="T252" s="3">
        <v>1193366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179333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1796839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16899</v>
      </c>
      <c r="I253" s="1">
        <v>0</v>
      </c>
      <c r="J253" s="3">
        <v>4785025</v>
      </c>
      <c r="K253" s="3">
        <v>4768126</v>
      </c>
      <c r="L253" s="3">
        <v>4768126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3500561</v>
      </c>
      <c r="T253" s="3">
        <v>3500561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475686</v>
      </c>
      <c r="Z253" s="3">
        <v>475686</v>
      </c>
      <c r="AA253" s="4">
        <v>475686</v>
      </c>
      <c r="AB253" s="4">
        <v>475686</v>
      </c>
      <c r="AC253" s="4">
        <v>475686</v>
      </c>
      <c r="AD253" s="4">
        <v>475684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2389698</v>
      </c>
      <c r="AJ253" s="4">
        <v>2865384</v>
      </c>
      <c r="AK253" s="4">
        <v>3341070</v>
      </c>
      <c r="AL253" s="4">
        <v>3816756</v>
      </c>
      <c r="AM253" s="4">
        <v>4292442</v>
      </c>
      <c r="AN253" s="4">
        <v>4768126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25290</v>
      </c>
      <c r="I254" s="1">
        <v>0</v>
      </c>
      <c r="J254" s="3">
        <v>8775341</v>
      </c>
      <c r="K254" s="3">
        <v>8750051</v>
      </c>
      <c r="L254" s="3">
        <v>8750051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6769163</v>
      </c>
      <c r="T254" s="3">
        <v>6769163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873319</v>
      </c>
      <c r="Z254" s="3">
        <v>873319</v>
      </c>
      <c r="AA254" s="4">
        <v>873319</v>
      </c>
      <c r="AB254" s="4">
        <v>873319</v>
      </c>
      <c r="AC254" s="4">
        <v>873319</v>
      </c>
      <c r="AD254" s="4">
        <v>873320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4383455</v>
      </c>
      <c r="AJ254" s="4">
        <v>5256774</v>
      </c>
      <c r="AK254" s="4">
        <v>6130093</v>
      </c>
      <c r="AL254" s="4">
        <v>7003412</v>
      </c>
      <c r="AM254" s="4">
        <v>7876731</v>
      </c>
      <c r="AN254" s="4">
        <v>8750051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23810</v>
      </c>
      <c r="I255" s="1">
        <v>0</v>
      </c>
      <c r="J255" s="3">
        <v>7756837</v>
      </c>
      <c r="K255" s="3">
        <v>7733027</v>
      </c>
      <c r="L255" s="3">
        <v>7733027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5990786</v>
      </c>
      <c r="T255" s="3">
        <v>5990786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771715</v>
      </c>
      <c r="Z255" s="3">
        <v>771715</v>
      </c>
      <c r="AA255" s="4">
        <v>771715</v>
      </c>
      <c r="AB255" s="4">
        <v>771715</v>
      </c>
      <c r="AC255" s="4">
        <v>771715</v>
      </c>
      <c r="AD255" s="4">
        <v>771716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3874451</v>
      </c>
      <c r="AJ255" s="4">
        <v>4646166</v>
      </c>
      <c r="AK255" s="4">
        <v>5417881</v>
      </c>
      <c r="AL255" s="4">
        <v>6189596</v>
      </c>
      <c r="AM255" s="4">
        <v>6961311</v>
      </c>
      <c r="AN255" s="4">
        <v>7733027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14615</v>
      </c>
      <c r="I256" s="1">
        <v>0</v>
      </c>
      <c r="J256" s="3">
        <v>4517307</v>
      </c>
      <c r="K256" s="3">
        <v>4502692</v>
      </c>
      <c r="L256" s="3">
        <v>4502692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3195718</v>
      </c>
      <c r="T256" s="3">
        <v>3195718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449295</v>
      </c>
      <c r="Z256" s="3">
        <v>449295</v>
      </c>
      <c r="AA256" s="4">
        <v>449295</v>
      </c>
      <c r="AB256" s="4">
        <v>449295</v>
      </c>
      <c r="AC256" s="4">
        <v>449295</v>
      </c>
      <c r="AD256" s="4">
        <v>449293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2256219</v>
      </c>
      <c r="AJ256" s="4">
        <v>2705514</v>
      </c>
      <c r="AK256" s="4">
        <v>3154809</v>
      </c>
      <c r="AL256" s="4">
        <v>3604104</v>
      </c>
      <c r="AM256" s="4">
        <v>4053399</v>
      </c>
      <c r="AN256" s="4">
        <v>4502692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8763</v>
      </c>
      <c r="I257" s="1">
        <v>0</v>
      </c>
      <c r="J257" s="3">
        <v>2715524</v>
      </c>
      <c r="K257" s="3">
        <v>2706761</v>
      </c>
      <c r="L257" s="3">
        <v>2706761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2017906</v>
      </c>
      <c r="T257" s="3">
        <v>2017906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270092</v>
      </c>
      <c r="Z257" s="3">
        <v>270092</v>
      </c>
      <c r="AA257" s="4">
        <v>270092</v>
      </c>
      <c r="AB257" s="4">
        <v>270092</v>
      </c>
      <c r="AC257" s="4">
        <v>270092</v>
      </c>
      <c r="AD257" s="4">
        <v>270093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1356300</v>
      </c>
      <c r="AJ257" s="4">
        <v>1626392</v>
      </c>
      <c r="AK257" s="4">
        <v>1896484</v>
      </c>
      <c r="AL257" s="4">
        <v>2166576</v>
      </c>
      <c r="AM257" s="4">
        <v>2436668</v>
      </c>
      <c r="AN257" s="4">
        <v>2706761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12711</v>
      </c>
      <c r="I258" s="1">
        <v>0</v>
      </c>
      <c r="J258" s="3">
        <v>4309387</v>
      </c>
      <c r="K258" s="3">
        <v>4296676</v>
      </c>
      <c r="L258" s="3">
        <v>4296676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3402927</v>
      </c>
      <c r="T258" s="3">
        <v>3402927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428820</v>
      </c>
      <c r="Z258" s="3">
        <v>428820</v>
      </c>
      <c r="AA258" s="4">
        <v>428820</v>
      </c>
      <c r="AB258" s="4">
        <v>428820</v>
      </c>
      <c r="AC258" s="4">
        <v>428820</v>
      </c>
      <c r="AD258" s="4">
        <v>428820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2152576</v>
      </c>
      <c r="AJ258" s="4">
        <v>2581396</v>
      </c>
      <c r="AK258" s="4">
        <v>3010216</v>
      </c>
      <c r="AL258" s="4">
        <v>3439036</v>
      </c>
      <c r="AM258" s="4">
        <v>3867856</v>
      </c>
      <c r="AN258" s="4">
        <v>4296676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33642</v>
      </c>
      <c r="I259" s="1">
        <v>0</v>
      </c>
      <c r="J259" s="3">
        <v>12337527</v>
      </c>
      <c r="K259" s="3">
        <v>12303885</v>
      </c>
      <c r="L259" s="3">
        <v>12303885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9331040</v>
      </c>
      <c r="T259" s="3">
        <v>9331040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1228146</v>
      </c>
      <c r="Z259" s="3">
        <v>1228146</v>
      </c>
      <c r="AA259" s="4">
        <v>1228145</v>
      </c>
      <c r="AB259" s="4">
        <v>1228145</v>
      </c>
      <c r="AC259" s="4">
        <v>1228145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6163158</v>
      </c>
      <c r="AJ259" s="4">
        <v>7391304</v>
      </c>
      <c r="AK259" s="4">
        <v>8619449</v>
      </c>
      <c r="AL259" s="4">
        <v>9847594</v>
      </c>
      <c r="AM259" s="4">
        <v>11075739</v>
      </c>
      <c r="AN259" s="4">
        <v>12303885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328621</v>
      </c>
      <c r="I260" s="3">
        <v>0</v>
      </c>
      <c r="J260" s="3">
        <v>134122550</v>
      </c>
      <c r="K260" s="3">
        <v>133793929</v>
      </c>
      <c r="L260" s="3">
        <v>133793929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111888452</v>
      </c>
      <c r="T260" s="3">
        <v>111888452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13357485</v>
      </c>
      <c r="Z260" s="3">
        <v>13357485</v>
      </c>
      <c r="AA260" s="4">
        <v>13357485</v>
      </c>
      <c r="AB260" s="4">
        <v>13357485</v>
      </c>
      <c r="AC260" s="4">
        <v>13357485</v>
      </c>
      <c r="AD260" s="4">
        <v>13357484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67006505</v>
      </c>
      <c r="AJ260" s="4">
        <v>80363990</v>
      </c>
      <c r="AK260" s="4">
        <v>93721475</v>
      </c>
      <c r="AL260" s="4">
        <v>107078960</v>
      </c>
      <c r="AM260" s="4">
        <v>120436445</v>
      </c>
      <c r="AN260" s="4">
        <v>133793929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9821</v>
      </c>
      <c r="I261" s="1">
        <v>0</v>
      </c>
      <c r="J261" s="3">
        <v>2825705</v>
      </c>
      <c r="K261" s="3">
        <v>2815884</v>
      </c>
      <c r="L261" s="3">
        <v>2815884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2010977</v>
      </c>
      <c r="T261" s="3">
        <v>2010977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280933</v>
      </c>
      <c r="Z261" s="3">
        <v>280933</v>
      </c>
      <c r="AA261" s="4">
        <v>280934</v>
      </c>
      <c r="AB261" s="4">
        <v>280934</v>
      </c>
      <c r="AC261" s="4">
        <v>280934</v>
      </c>
      <c r="AD261" s="4">
        <v>280932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1411217</v>
      </c>
      <c r="AJ261" s="4">
        <v>1692150</v>
      </c>
      <c r="AK261" s="4">
        <v>1973084</v>
      </c>
      <c r="AL261" s="4">
        <v>2254018</v>
      </c>
      <c r="AM261" s="4">
        <v>2534952</v>
      </c>
      <c r="AN261" s="4">
        <v>2815884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20861</v>
      </c>
      <c r="I262" s="1">
        <v>0</v>
      </c>
      <c r="J262" s="3">
        <v>5370883</v>
      </c>
      <c r="K262" s="3">
        <v>5350022</v>
      </c>
      <c r="L262" s="3">
        <v>5350022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3893520</v>
      </c>
      <c r="T262" s="3">
        <v>3893520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533612</v>
      </c>
      <c r="Z262" s="3">
        <v>533612</v>
      </c>
      <c r="AA262" s="4">
        <v>533612</v>
      </c>
      <c r="AB262" s="4">
        <v>533612</v>
      </c>
      <c r="AC262" s="4">
        <v>533612</v>
      </c>
      <c r="AD262" s="4">
        <v>533610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2681964</v>
      </c>
      <c r="AJ262" s="4">
        <v>3215576</v>
      </c>
      <c r="AK262" s="4">
        <v>3749188</v>
      </c>
      <c r="AL262" s="4">
        <v>4282800</v>
      </c>
      <c r="AM262" s="4">
        <v>4816412</v>
      </c>
      <c r="AN262" s="4">
        <v>5350022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32491</v>
      </c>
      <c r="I263" s="3">
        <v>0</v>
      </c>
      <c r="J263" s="3">
        <v>9797874</v>
      </c>
      <c r="K263" s="3">
        <v>9765383</v>
      </c>
      <c r="L263" s="3">
        <v>9765383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7663963</v>
      </c>
      <c r="T263" s="3">
        <v>7663963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974373</v>
      </c>
      <c r="Z263" s="3">
        <v>974373</v>
      </c>
      <c r="AA263" s="4">
        <v>974372</v>
      </c>
      <c r="AB263" s="4">
        <v>974372</v>
      </c>
      <c r="AC263" s="4">
        <v>974372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4893521</v>
      </c>
      <c r="AJ263" s="4">
        <v>5867894</v>
      </c>
      <c r="AK263" s="4">
        <v>6842266</v>
      </c>
      <c r="AL263" s="4">
        <v>7816638</v>
      </c>
      <c r="AM263" s="4">
        <v>8791010</v>
      </c>
      <c r="AN263" s="4">
        <v>9765383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10988</v>
      </c>
      <c r="I264" s="1">
        <v>0</v>
      </c>
      <c r="J264" s="3">
        <v>3886745</v>
      </c>
      <c r="K264" s="3">
        <v>3875757</v>
      </c>
      <c r="L264" s="3">
        <v>3875757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2994784</v>
      </c>
      <c r="T264" s="3">
        <v>2994784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386843</v>
      </c>
      <c r="Z264" s="3">
        <v>386843</v>
      </c>
      <c r="AA264" s="4">
        <v>386843</v>
      </c>
      <c r="AB264" s="4">
        <v>386843</v>
      </c>
      <c r="AC264" s="4">
        <v>386843</v>
      </c>
      <c r="AD264" s="4">
        <v>386842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1941543</v>
      </c>
      <c r="AJ264" s="4">
        <v>2328386</v>
      </c>
      <c r="AK264" s="4">
        <v>2715229</v>
      </c>
      <c r="AL264" s="4">
        <v>3102072</v>
      </c>
      <c r="AM264" s="4">
        <v>3488915</v>
      </c>
      <c r="AN264" s="4">
        <v>3875757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13707</v>
      </c>
      <c r="I265" s="1">
        <v>0</v>
      </c>
      <c r="J265" s="3">
        <v>3672997</v>
      </c>
      <c r="K265" s="3">
        <v>3659290</v>
      </c>
      <c r="L265" s="3">
        <v>3659290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2640517</v>
      </c>
      <c r="T265" s="3">
        <v>2640517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365015</v>
      </c>
      <c r="Z265" s="3">
        <v>365015</v>
      </c>
      <c r="AA265" s="4">
        <v>365015</v>
      </c>
      <c r="AB265" s="4">
        <v>365015</v>
      </c>
      <c r="AC265" s="4">
        <v>365015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1834215</v>
      </c>
      <c r="AJ265" s="4">
        <v>2199230</v>
      </c>
      <c r="AK265" s="4">
        <v>2564245</v>
      </c>
      <c r="AL265" s="4">
        <v>2929260</v>
      </c>
      <c r="AM265" s="4">
        <v>3294275</v>
      </c>
      <c r="AN265" s="4">
        <v>3659290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24882</v>
      </c>
      <c r="I266" s="3">
        <v>0</v>
      </c>
      <c r="J266" s="3">
        <v>6943007</v>
      </c>
      <c r="K266" s="3">
        <v>6918125</v>
      </c>
      <c r="L266" s="3">
        <v>6918125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4820589</v>
      </c>
      <c r="T266" s="3">
        <v>4820589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690154</v>
      </c>
      <c r="Z266" s="3">
        <v>690154</v>
      </c>
      <c r="AA266" s="4">
        <v>690153</v>
      </c>
      <c r="AB266" s="4">
        <v>690153</v>
      </c>
      <c r="AC266" s="4">
        <v>690153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3467358</v>
      </c>
      <c r="AJ266" s="4">
        <v>4157512</v>
      </c>
      <c r="AK266" s="4">
        <v>4847665</v>
      </c>
      <c r="AL266" s="4">
        <v>5537818</v>
      </c>
      <c r="AM266" s="4">
        <v>6227971</v>
      </c>
      <c r="AN266" s="4">
        <v>6918125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4444</v>
      </c>
      <c r="I267" s="1">
        <v>0</v>
      </c>
      <c r="J267" s="3">
        <v>1392291</v>
      </c>
      <c r="K267" s="3">
        <v>1387847</v>
      </c>
      <c r="L267" s="3">
        <v>1387847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1023038</v>
      </c>
      <c r="T267" s="3">
        <v>1023038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138488</v>
      </c>
      <c r="AB267" s="4">
        <v>138488</v>
      </c>
      <c r="AC267" s="4">
        <v>138488</v>
      </c>
      <c r="AD267" s="4">
        <v>138489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972382</v>
      </c>
      <c r="AL267" s="4">
        <v>1110870</v>
      </c>
      <c r="AM267" s="4">
        <v>1249358</v>
      </c>
      <c r="AN267" s="4">
        <v>1387847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31547</v>
      </c>
      <c r="I268" s="3">
        <v>518137</v>
      </c>
      <c r="J268" s="3">
        <v>12109741</v>
      </c>
      <c r="K268" s="3">
        <v>12078194</v>
      </c>
      <c r="L268" s="3">
        <v>11560057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9985262</v>
      </c>
      <c r="T268" s="3">
        <v>9467125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1205716</v>
      </c>
      <c r="Z268" s="3">
        <v>1205716</v>
      </c>
      <c r="AA268" s="4">
        <v>1076182</v>
      </c>
      <c r="AB268" s="4">
        <v>1076182</v>
      </c>
      <c r="AC268" s="4">
        <v>1076182</v>
      </c>
      <c r="AD268" s="4">
        <v>1076183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6049612</v>
      </c>
      <c r="AJ268" s="4">
        <v>7255328</v>
      </c>
      <c r="AK268" s="4">
        <v>8331510</v>
      </c>
      <c r="AL268" s="4">
        <v>9407692</v>
      </c>
      <c r="AM268" s="4">
        <v>10483874</v>
      </c>
      <c r="AN268" s="4">
        <v>11560057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12004</v>
      </c>
      <c r="I269" s="1">
        <v>0</v>
      </c>
      <c r="J269" s="3">
        <v>4174018</v>
      </c>
      <c r="K269" s="3">
        <v>4162014</v>
      </c>
      <c r="L269" s="3">
        <v>4162014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3037065</v>
      </c>
      <c r="T269" s="3">
        <v>3037065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415401</v>
      </c>
      <c r="Z269" s="3">
        <v>415401</v>
      </c>
      <c r="AA269" s="4">
        <v>415401</v>
      </c>
      <c r="AB269" s="4">
        <v>415401</v>
      </c>
      <c r="AC269" s="4">
        <v>415401</v>
      </c>
      <c r="AD269" s="4">
        <v>415401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2085009</v>
      </c>
      <c r="AJ269" s="4">
        <v>2500410</v>
      </c>
      <c r="AK269" s="4">
        <v>2915811</v>
      </c>
      <c r="AL269" s="4">
        <v>3331212</v>
      </c>
      <c r="AM269" s="4">
        <v>3746613</v>
      </c>
      <c r="AN269" s="4">
        <v>4162014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162177</v>
      </c>
      <c r="I270" s="3">
        <v>0</v>
      </c>
      <c r="J270" s="3">
        <v>56478563</v>
      </c>
      <c r="K270" s="3">
        <v>56316386</v>
      </c>
      <c r="L270" s="3">
        <v>56316386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46301374</v>
      </c>
      <c r="T270" s="3">
        <v>46301374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5620827</v>
      </c>
      <c r="Z270" s="3">
        <v>5620827</v>
      </c>
      <c r="AA270" s="4">
        <v>5620827</v>
      </c>
      <c r="AB270" s="4">
        <v>5620827</v>
      </c>
      <c r="AC270" s="4">
        <v>5620827</v>
      </c>
      <c r="AD270" s="4">
        <v>5620827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28212251</v>
      </c>
      <c r="AJ270" s="4">
        <v>33833078</v>
      </c>
      <c r="AK270" s="4">
        <v>39453905</v>
      </c>
      <c r="AL270" s="4">
        <v>45074732</v>
      </c>
      <c r="AM270" s="4">
        <v>50695559</v>
      </c>
      <c r="AN270" s="4">
        <v>56316386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45320</v>
      </c>
      <c r="I271" s="1">
        <v>0</v>
      </c>
      <c r="J271" s="3">
        <v>16435160</v>
      </c>
      <c r="K271" s="3">
        <v>16389840</v>
      </c>
      <c r="L271" s="3">
        <v>16389840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13079225</v>
      </c>
      <c r="T271" s="3">
        <v>13079225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1635963</v>
      </c>
      <c r="Z271" s="3">
        <v>1635963</v>
      </c>
      <c r="AA271" s="4">
        <v>1635963</v>
      </c>
      <c r="AB271" s="4">
        <v>1635963</v>
      </c>
      <c r="AC271" s="4">
        <v>1635963</v>
      </c>
      <c r="AD271" s="4">
        <v>1635961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8210027</v>
      </c>
      <c r="AJ271" s="4">
        <v>9845990</v>
      </c>
      <c r="AK271" s="4">
        <v>11481953</v>
      </c>
      <c r="AL271" s="4">
        <v>13117916</v>
      </c>
      <c r="AM271" s="4">
        <v>14753879</v>
      </c>
      <c r="AN271" s="4">
        <v>16389840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26371</v>
      </c>
      <c r="I272" s="1">
        <v>0</v>
      </c>
      <c r="J272" s="3">
        <v>2083640</v>
      </c>
      <c r="K272" s="3">
        <v>2057269</v>
      </c>
      <c r="L272" s="3">
        <v>2057269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178845</v>
      </c>
      <c r="T272" s="3">
        <v>178845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203969</v>
      </c>
      <c r="Z272" s="3">
        <v>203969</v>
      </c>
      <c r="AA272" s="4">
        <v>203969</v>
      </c>
      <c r="AB272" s="4">
        <v>203969</v>
      </c>
      <c r="AC272" s="4">
        <v>203969</v>
      </c>
      <c r="AD272" s="4">
        <v>203968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1037425</v>
      </c>
      <c r="AJ272" s="4">
        <v>1241394</v>
      </c>
      <c r="AK272" s="4">
        <v>1445363</v>
      </c>
      <c r="AL272" s="4">
        <v>1649332</v>
      </c>
      <c r="AM272" s="4">
        <v>1853301</v>
      </c>
      <c r="AN272" s="4">
        <v>2057269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9260</v>
      </c>
      <c r="I273" s="1">
        <v>0</v>
      </c>
      <c r="J273" s="3">
        <v>3164269</v>
      </c>
      <c r="K273" s="3">
        <v>3155009</v>
      </c>
      <c r="L273" s="3">
        <v>3155009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2309990</v>
      </c>
      <c r="T273" s="3">
        <v>2309990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314883</v>
      </c>
      <c r="AB273" s="4">
        <v>314883</v>
      </c>
      <c r="AC273" s="4">
        <v>314883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2210359</v>
      </c>
      <c r="AL273" s="4">
        <v>2525242</v>
      </c>
      <c r="AM273" s="4">
        <v>2840125</v>
      </c>
      <c r="AN273" s="4">
        <v>3155009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4215</v>
      </c>
      <c r="I274" s="1">
        <v>0</v>
      </c>
      <c r="J274" s="3">
        <v>1509046</v>
      </c>
      <c r="K274" s="3">
        <v>1504831</v>
      </c>
      <c r="L274" s="3">
        <v>1504831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1098478</v>
      </c>
      <c r="T274" s="3">
        <v>1098478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150201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1504831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12950</v>
      </c>
      <c r="I275" s="3">
        <v>0</v>
      </c>
      <c r="J275" s="3">
        <v>4263286</v>
      </c>
      <c r="K275" s="3">
        <v>4250336</v>
      </c>
      <c r="L275" s="3">
        <v>4250336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3280100</v>
      </c>
      <c r="T275" s="3">
        <v>3280100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424170</v>
      </c>
      <c r="Z275" s="3">
        <v>424170</v>
      </c>
      <c r="AA275" s="4">
        <v>424170</v>
      </c>
      <c r="AB275" s="4">
        <v>424170</v>
      </c>
      <c r="AC275" s="4">
        <v>424170</v>
      </c>
      <c r="AD275" s="4">
        <v>424170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2129486</v>
      </c>
      <c r="AJ275" s="4">
        <v>2553656</v>
      </c>
      <c r="AK275" s="4">
        <v>2977826</v>
      </c>
      <c r="AL275" s="4">
        <v>3401996</v>
      </c>
      <c r="AM275" s="4">
        <v>3826166</v>
      </c>
      <c r="AN275" s="4">
        <v>4250336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58164</v>
      </c>
      <c r="I276" s="1">
        <v>0</v>
      </c>
      <c r="J276" s="3">
        <v>24073079</v>
      </c>
      <c r="K276" s="3">
        <v>24014915</v>
      </c>
      <c r="L276" s="3">
        <v>24014915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19942332</v>
      </c>
      <c r="T276" s="3">
        <v>19942332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2397614</v>
      </c>
      <c r="Z276" s="3">
        <v>2397614</v>
      </c>
      <c r="AA276" s="4">
        <v>2397614</v>
      </c>
      <c r="AB276" s="4">
        <v>2397614</v>
      </c>
      <c r="AC276" s="4">
        <v>2397614</v>
      </c>
      <c r="AD276" s="4">
        <v>2397613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12026846</v>
      </c>
      <c r="AJ276" s="4">
        <v>14424460</v>
      </c>
      <c r="AK276" s="4">
        <v>16822074</v>
      </c>
      <c r="AL276" s="4">
        <v>19219688</v>
      </c>
      <c r="AM276" s="4">
        <v>21617302</v>
      </c>
      <c r="AN276" s="4">
        <v>24014915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3287</v>
      </c>
      <c r="I277" s="3">
        <v>0</v>
      </c>
      <c r="J277" s="3">
        <v>1116936</v>
      </c>
      <c r="K277" s="3">
        <v>1113649</v>
      </c>
      <c r="L277" s="3">
        <v>1113649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809043</v>
      </c>
      <c r="T277" s="3">
        <v>809043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111145</v>
      </c>
      <c r="AB277" s="4">
        <v>111145</v>
      </c>
      <c r="AC277" s="4">
        <v>111145</v>
      </c>
      <c r="AD277" s="4">
        <v>111146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780213</v>
      </c>
      <c r="AL277" s="4">
        <v>891358</v>
      </c>
      <c r="AM277" s="4">
        <v>1002503</v>
      </c>
      <c r="AN277" s="4">
        <v>1113649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21192</v>
      </c>
      <c r="I278" s="1">
        <v>0</v>
      </c>
      <c r="J278" s="3">
        <v>5645505</v>
      </c>
      <c r="K278" s="3">
        <v>5624313</v>
      </c>
      <c r="L278" s="3">
        <v>5624313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4159378</v>
      </c>
      <c r="T278" s="3">
        <v>4159378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561018</v>
      </c>
      <c r="Z278" s="3">
        <v>561018</v>
      </c>
      <c r="AA278" s="4">
        <v>561018</v>
      </c>
      <c r="AB278" s="4">
        <v>561018</v>
      </c>
      <c r="AC278" s="4">
        <v>561018</v>
      </c>
      <c r="AD278" s="4">
        <v>561019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2819222</v>
      </c>
      <c r="AJ278" s="4">
        <v>3380240</v>
      </c>
      <c r="AK278" s="4">
        <v>3941258</v>
      </c>
      <c r="AL278" s="4">
        <v>4502276</v>
      </c>
      <c r="AM278" s="4">
        <v>5063294</v>
      </c>
      <c r="AN278" s="4">
        <v>5624313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17509</v>
      </c>
      <c r="I279" s="1">
        <v>0</v>
      </c>
      <c r="J279" s="3">
        <v>5692727</v>
      </c>
      <c r="K279" s="3">
        <v>5675218</v>
      </c>
      <c r="L279" s="3">
        <v>5675218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4420389</v>
      </c>
      <c r="T279" s="3">
        <v>4420389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566354</v>
      </c>
      <c r="Z279" s="3">
        <v>566354</v>
      </c>
      <c r="AA279" s="4">
        <v>566355</v>
      </c>
      <c r="AB279" s="4">
        <v>566355</v>
      </c>
      <c r="AC279" s="4">
        <v>566355</v>
      </c>
      <c r="AD279" s="4">
        <v>566353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2843446</v>
      </c>
      <c r="AJ279" s="4">
        <v>3409800</v>
      </c>
      <c r="AK279" s="4">
        <v>3976155</v>
      </c>
      <c r="AL279" s="4">
        <v>4542510</v>
      </c>
      <c r="AM279" s="4">
        <v>5108865</v>
      </c>
      <c r="AN279" s="4">
        <v>5675218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18241</v>
      </c>
      <c r="I280" s="1">
        <v>0</v>
      </c>
      <c r="J280" s="3">
        <v>5985794</v>
      </c>
      <c r="K280" s="3">
        <v>5967553</v>
      </c>
      <c r="L280" s="3">
        <v>5967553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4626962</v>
      </c>
      <c r="T280" s="3">
        <v>4626962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595540</v>
      </c>
      <c r="Z280" s="3">
        <v>595540</v>
      </c>
      <c r="AA280" s="4">
        <v>595539</v>
      </c>
      <c r="AB280" s="4">
        <v>595539</v>
      </c>
      <c r="AC280" s="4">
        <v>595539</v>
      </c>
      <c r="AD280" s="4">
        <v>595540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2989856</v>
      </c>
      <c r="AJ280" s="4">
        <v>3585396</v>
      </c>
      <c r="AK280" s="4">
        <v>4180935</v>
      </c>
      <c r="AL280" s="4">
        <v>4776474</v>
      </c>
      <c r="AM280" s="4">
        <v>5372013</v>
      </c>
      <c r="AN280" s="4">
        <v>5967553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12914</v>
      </c>
      <c r="I281" s="3">
        <v>31911</v>
      </c>
      <c r="J281" s="3">
        <v>3639082</v>
      </c>
      <c r="K281" s="3">
        <v>3626168</v>
      </c>
      <c r="L281" s="3">
        <v>3594257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2791548</v>
      </c>
      <c r="T281" s="3">
        <v>2759637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361756</v>
      </c>
      <c r="Z281" s="3">
        <v>361756</v>
      </c>
      <c r="AA281" s="4">
        <v>353778</v>
      </c>
      <c r="AB281" s="4">
        <v>353778</v>
      </c>
      <c r="AC281" s="4">
        <v>353778</v>
      </c>
      <c r="AD281" s="4">
        <v>353779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1817388</v>
      </c>
      <c r="AJ281" s="4">
        <v>2179144</v>
      </c>
      <c r="AK281" s="4">
        <v>2532922</v>
      </c>
      <c r="AL281" s="4">
        <v>2886700</v>
      </c>
      <c r="AM281" s="4">
        <v>3240478</v>
      </c>
      <c r="AN281" s="4">
        <v>3594257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14766</v>
      </c>
      <c r="I282" s="1">
        <v>0</v>
      </c>
      <c r="J282" s="3">
        <v>4933489</v>
      </c>
      <c r="K282" s="3">
        <v>4918723</v>
      </c>
      <c r="L282" s="3">
        <v>4918723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3791279</v>
      </c>
      <c r="T282" s="3">
        <v>3791279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490888</v>
      </c>
      <c r="Z282" s="3">
        <v>490888</v>
      </c>
      <c r="AA282" s="4">
        <v>490888</v>
      </c>
      <c r="AB282" s="4">
        <v>490888</v>
      </c>
      <c r="AC282" s="4">
        <v>490888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2464284</v>
      </c>
      <c r="AJ282" s="4">
        <v>2955172</v>
      </c>
      <c r="AK282" s="4">
        <v>3446060</v>
      </c>
      <c r="AL282" s="4">
        <v>3936948</v>
      </c>
      <c r="AM282" s="4">
        <v>4427836</v>
      </c>
      <c r="AN282" s="4">
        <v>4918723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5785</v>
      </c>
      <c r="I283" s="1">
        <v>0</v>
      </c>
      <c r="J283" s="3">
        <v>1901463</v>
      </c>
      <c r="K283" s="3">
        <v>1895678</v>
      </c>
      <c r="L283" s="3">
        <v>1895678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1405154</v>
      </c>
      <c r="T283" s="3">
        <v>1405154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189182</v>
      </c>
      <c r="Z283" s="3">
        <v>189182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949766</v>
      </c>
      <c r="AJ283" s="4">
        <v>1138948</v>
      </c>
      <c r="AK283" s="4">
        <v>1328131</v>
      </c>
      <c r="AL283" s="4">
        <v>1517314</v>
      </c>
      <c r="AM283" s="4">
        <v>1706497</v>
      </c>
      <c r="AN283" s="4">
        <v>1895678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8589</v>
      </c>
      <c r="I284" s="1">
        <v>0</v>
      </c>
      <c r="J284" s="3">
        <v>3158617</v>
      </c>
      <c r="K284" s="3">
        <v>3150028</v>
      </c>
      <c r="L284" s="3">
        <v>3150028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2447833</v>
      </c>
      <c r="T284" s="3">
        <v>2447833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314430</v>
      </c>
      <c r="Z284" s="3">
        <v>314430</v>
      </c>
      <c r="AA284" s="4">
        <v>314430</v>
      </c>
      <c r="AB284" s="4">
        <v>314430</v>
      </c>
      <c r="AC284" s="4">
        <v>314430</v>
      </c>
      <c r="AD284" s="4">
        <v>314430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1577878</v>
      </c>
      <c r="AJ284" s="4">
        <v>1892308</v>
      </c>
      <c r="AK284" s="4">
        <v>2206738</v>
      </c>
      <c r="AL284" s="4">
        <v>2521168</v>
      </c>
      <c r="AM284" s="4">
        <v>2835598</v>
      </c>
      <c r="AN284" s="4">
        <v>3150028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8026</v>
      </c>
      <c r="I285" s="3">
        <v>0</v>
      </c>
      <c r="J285" s="3">
        <v>2485498</v>
      </c>
      <c r="K285" s="3">
        <v>2477472</v>
      </c>
      <c r="L285" s="3">
        <v>2477472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1730073</v>
      </c>
      <c r="T285" s="3">
        <v>1730073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247212</v>
      </c>
      <c r="Z285" s="3">
        <v>247212</v>
      </c>
      <c r="AA285" s="4">
        <v>247212</v>
      </c>
      <c r="AB285" s="4">
        <v>247212</v>
      </c>
      <c r="AC285" s="4">
        <v>247212</v>
      </c>
      <c r="AD285" s="4">
        <v>247212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1241412</v>
      </c>
      <c r="AJ285" s="4">
        <v>1488624</v>
      </c>
      <c r="AK285" s="4">
        <v>1735836</v>
      </c>
      <c r="AL285" s="4">
        <v>1983048</v>
      </c>
      <c r="AM285" s="4">
        <v>2230260</v>
      </c>
      <c r="AN285" s="4">
        <v>2477472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7078</v>
      </c>
      <c r="I286" s="1">
        <v>0</v>
      </c>
      <c r="J286" s="3">
        <v>2713547</v>
      </c>
      <c r="K286" s="3">
        <v>2706469</v>
      </c>
      <c r="L286" s="3">
        <v>2706469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2076855</v>
      </c>
      <c r="T286" s="3">
        <v>2076855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270175</v>
      </c>
      <c r="AB286" s="4">
        <v>270175</v>
      </c>
      <c r="AC286" s="4">
        <v>270175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1895945</v>
      </c>
      <c r="AL286" s="4">
        <v>2166120</v>
      </c>
      <c r="AM286" s="4">
        <v>2436295</v>
      </c>
      <c r="AN286" s="4">
        <v>2706469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3514</v>
      </c>
      <c r="I287" s="1">
        <v>0</v>
      </c>
      <c r="J287" s="3">
        <v>783684</v>
      </c>
      <c r="K287" s="3">
        <v>780170</v>
      </c>
      <c r="L287" s="3">
        <v>780170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466758</v>
      </c>
      <c r="T287" s="3">
        <v>466758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77783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780170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16541</v>
      </c>
      <c r="I288" s="1">
        <v>0</v>
      </c>
      <c r="J288" s="3">
        <v>5330047</v>
      </c>
      <c r="K288" s="3">
        <v>5313506</v>
      </c>
      <c r="L288" s="3">
        <v>5313506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4086527</v>
      </c>
      <c r="T288" s="3">
        <v>4086527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530248</v>
      </c>
      <c r="Z288" s="3">
        <v>530248</v>
      </c>
      <c r="AA288" s="4">
        <v>530248</v>
      </c>
      <c r="AB288" s="4">
        <v>530248</v>
      </c>
      <c r="AC288" s="4">
        <v>530248</v>
      </c>
      <c r="AD288" s="4">
        <v>530246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2662268</v>
      </c>
      <c r="AJ288" s="4">
        <v>3192516</v>
      </c>
      <c r="AK288" s="4">
        <v>3722764</v>
      </c>
      <c r="AL288" s="4">
        <v>4253012</v>
      </c>
      <c r="AM288" s="4">
        <v>4783260</v>
      </c>
      <c r="AN288" s="4">
        <v>5313506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8188</v>
      </c>
      <c r="I289" s="1">
        <v>0</v>
      </c>
      <c r="J289" s="3">
        <v>1634860</v>
      </c>
      <c r="K289" s="3">
        <v>1626672</v>
      </c>
      <c r="L289" s="3">
        <v>1626672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759515</v>
      </c>
      <c r="T289" s="3">
        <v>759515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162121</v>
      </c>
      <c r="Z289" s="3">
        <v>162121</v>
      </c>
      <c r="AA289" s="4">
        <v>162122</v>
      </c>
      <c r="AB289" s="4">
        <v>162122</v>
      </c>
      <c r="AC289" s="4">
        <v>162122</v>
      </c>
      <c r="AD289" s="4">
        <v>162120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816065</v>
      </c>
      <c r="AJ289" s="4">
        <v>978186</v>
      </c>
      <c r="AK289" s="4">
        <v>1140308</v>
      </c>
      <c r="AL289" s="4">
        <v>1302430</v>
      </c>
      <c r="AM289" s="4">
        <v>1464552</v>
      </c>
      <c r="AN289" s="4">
        <v>1626672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77523</v>
      </c>
      <c r="I290" s="1">
        <v>0</v>
      </c>
      <c r="J290" s="3">
        <v>24917704</v>
      </c>
      <c r="K290" s="3">
        <v>24840181</v>
      </c>
      <c r="L290" s="3">
        <v>24840181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19445213</v>
      </c>
      <c r="T290" s="3">
        <v>19445213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2478850</v>
      </c>
      <c r="Z290" s="3">
        <v>2478850</v>
      </c>
      <c r="AA290" s="4">
        <v>2478850</v>
      </c>
      <c r="AB290" s="4">
        <v>2478850</v>
      </c>
      <c r="AC290" s="4">
        <v>2478850</v>
      </c>
      <c r="AD290" s="4">
        <v>2478851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12445930</v>
      </c>
      <c r="AJ290" s="4">
        <v>14924780</v>
      </c>
      <c r="AK290" s="4">
        <v>17403630</v>
      </c>
      <c r="AL290" s="4">
        <v>19882480</v>
      </c>
      <c r="AM290" s="4">
        <v>22361330</v>
      </c>
      <c r="AN290" s="4">
        <v>24840181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21618</v>
      </c>
      <c r="I291" s="3">
        <v>0</v>
      </c>
      <c r="J291" s="3">
        <v>6522209</v>
      </c>
      <c r="K291" s="3">
        <v>6500591</v>
      </c>
      <c r="L291" s="3">
        <v>6500591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4904829</v>
      </c>
      <c r="T291" s="3">
        <v>4904829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648618</v>
      </c>
      <c r="Z291" s="3">
        <v>648618</v>
      </c>
      <c r="AA291" s="4">
        <v>648618</v>
      </c>
      <c r="AB291" s="4">
        <v>648618</v>
      </c>
      <c r="AC291" s="4">
        <v>648618</v>
      </c>
      <c r="AD291" s="4">
        <v>648617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3257502</v>
      </c>
      <c r="AJ291" s="4">
        <v>3906120</v>
      </c>
      <c r="AK291" s="4">
        <v>4554738</v>
      </c>
      <c r="AL291" s="4">
        <v>5203356</v>
      </c>
      <c r="AM291" s="4">
        <v>5851974</v>
      </c>
      <c r="AN291" s="4">
        <v>6500591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21082</v>
      </c>
      <c r="I292" s="1">
        <v>0</v>
      </c>
      <c r="J292" s="3">
        <v>6754550</v>
      </c>
      <c r="K292" s="3">
        <v>6733468</v>
      </c>
      <c r="L292" s="3">
        <v>6733468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5281657</v>
      </c>
      <c r="T292" s="3">
        <v>5281657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671941</v>
      </c>
      <c r="Z292" s="3">
        <v>671941</v>
      </c>
      <c r="AA292" s="4">
        <v>671942</v>
      </c>
      <c r="AB292" s="4">
        <v>671942</v>
      </c>
      <c r="AC292" s="4">
        <v>671942</v>
      </c>
      <c r="AD292" s="4">
        <v>671940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3373761</v>
      </c>
      <c r="AJ292" s="4">
        <v>4045702</v>
      </c>
      <c r="AK292" s="4">
        <v>4717644</v>
      </c>
      <c r="AL292" s="4">
        <v>5389586</v>
      </c>
      <c r="AM292" s="4">
        <v>6061528</v>
      </c>
      <c r="AN292" s="4">
        <v>6733468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6352</v>
      </c>
      <c r="I293" s="1">
        <v>0</v>
      </c>
      <c r="J293" s="3">
        <v>1997009</v>
      </c>
      <c r="K293" s="3">
        <v>1990657</v>
      </c>
      <c r="L293" s="3">
        <v>1990657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1441673</v>
      </c>
      <c r="T293" s="3">
        <v>1441673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198642</v>
      </c>
      <c r="Z293" s="3">
        <v>198642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997446</v>
      </c>
      <c r="AJ293" s="4">
        <v>1196088</v>
      </c>
      <c r="AK293" s="4">
        <v>1394730</v>
      </c>
      <c r="AL293" s="4">
        <v>1593372</v>
      </c>
      <c r="AM293" s="4">
        <v>1792014</v>
      </c>
      <c r="AN293" s="4">
        <v>1990657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36321</v>
      </c>
      <c r="I294" s="1">
        <v>0</v>
      </c>
      <c r="J294" s="3">
        <v>12028950</v>
      </c>
      <c r="K294" s="3">
        <v>11992629</v>
      </c>
      <c r="L294" s="3">
        <v>11992629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9511620</v>
      </c>
      <c r="T294" s="3">
        <v>9511620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1196842</v>
      </c>
      <c r="Z294" s="3">
        <v>1196842</v>
      </c>
      <c r="AA294" s="4">
        <v>1196841</v>
      </c>
      <c r="AB294" s="4">
        <v>1196841</v>
      </c>
      <c r="AC294" s="4">
        <v>1196841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6008422</v>
      </c>
      <c r="AJ294" s="4">
        <v>7205264</v>
      </c>
      <c r="AK294" s="4">
        <v>8402105</v>
      </c>
      <c r="AL294" s="4">
        <v>9598946</v>
      </c>
      <c r="AM294" s="4">
        <v>10795787</v>
      </c>
      <c r="AN294" s="4">
        <v>11992629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10353</v>
      </c>
      <c r="I295" s="1">
        <v>0</v>
      </c>
      <c r="J295" s="3">
        <v>3941839</v>
      </c>
      <c r="K295" s="3">
        <v>3931486</v>
      </c>
      <c r="L295" s="3">
        <v>3931486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2882329</v>
      </c>
      <c r="T295" s="3">
        <v>2882329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392458</v>
      </c>
      <c r="Z295" s="3">
        <v>392458</v>
      </c>
      <c r="AA295" s="4">
        <v>392459</v>
      </c>
      <c r="AB295" s="4">
        <v>392459</v>
      </c>
      <c r="AC295" s="4">
        <v>392459</v>
      </c>
      <c r="AD295" s="4">
        <v>392457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1969194</v>
      </c>
      <c r="AJ295" s="4">
        <v>2361652</v>
      </c>
      <c r="AK295" s="4">
        <v>2754111</v>
      </c>
      <c r="AL295" s="4">
        <v>3146570</v>
      </c>
      <c r="AM295" s="4">
        <v>3539029</v>
      </c>
      <c r="AN295" s="4">
        <v>3931486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19021</v>
      </c>
      <c r="I296" s="3">
        <v>170225</v>
      </c>
      <c r="J296" s="3">
        <v>5363451</v>
      </c>
      <c r="K296" s="3">
        <v>5344430</v>
      </c>
      <c r="L296" s="3">
        <v>5174205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3885689</v>
      </c>
      <c r="T296" s="3">
        <v>3715464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533175</v>
      </c>
      <c r="Z296" s="3">
        <v>533175</v>
      </c>
      <c r="AA296" s="4">
        <v>490619</v>
      </c>
      <c r="AB296" s="4">
        <v>490619</v>
      </c>
      <c r="AC296" s="4">
        <v>490619</v>
      </c>
      <c r="AD296" s="4">
        <v>490618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2678555</v>
      </c>
      <c r="AJ296" s="4">
        <v>3211730</v>
      </c>
      <c r="AK296" s="4">
        <v>3702349</v>
      </c>
      <c r="AL296" s="4">
        <v>4192968</v>
      </c>
      <c r="AM296" s="4">
        <v>4683587</v>
      </c>
      <c r="AN296" s="4">
        <v>5174205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11416</v>
      </c>
      <c r="I297" s="1">
        <v>0</v>
      </c>
      <c r="J297" s="3">
        <v>3760580</v>
      </c>
      <c r="K297" s="3">
        <v>3749164</v>
      </c>
      <c r="L297" s="3">
        <v>3749164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2849664</v>
      </c>
      <c r="T297" s="3">
        <v>2849664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374155</v>
      </c>
      <c r="Z297" s="3">
        <v>374155</v>
      </c>
      <c r="AA297" s="4">
        <v>374156</v>
      </c>
      <c r="AB297" s="4">
        <v>374156</v>
      </c>
      <c r="AC297" s="4">
        <v>374156</v>
      </c>
      <c r="AD297" s="4">
        <v>374154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1878387</v>
      </c>
      <c r="AJ297" s="4">
        <v>2252542</v>
      </c>
      <c r="AK297" s="4">
        <v>2626698</v>
      </c>
      <c r="AL297" s="4">
        <v>3000854</v>
      </c>
      <c r="AM297" s="4">
        <v>3375010</v>
      </c>
      <c r="AN297" s="4">
        <v>3749164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14414</v>
      </c>
      <c r="I298" s="3">
        <v>0</v>
      </c>
      <c r="J298" s="3">
        <v>4943693</v>
      </c>
      <c r="K298" s="3">
        <v>4929279</v>
      </c>
      <c r="L298" s="3">
        <v>4929279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3886909</v>
      </c>
      <c r="T298" s="3">
        <v>3886909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491967</v>
      </c>
      <c r="Z298" s="3">
        <v>491967</v>
      </c>
      <c r="AA298" s="4">
        <v>491967</v>
      </c>
      <c r="AB298" s="4">
        <v>491967</v>
      </c>
      <c r="AC298" s="4">
        <v>491967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2469443</v>
      </c>
      <c r="AJ298" s="4">
        <v>2961410</v>
      </c>
      <c r="AK298" s="4">
        <v>3453377</v>
      </c>
      <c r="AL298" s="4">
        <v>3945344</v>
      </c>
      <c r="AM298" s="4">
        <v>4437311</v>
      </c>
      <c r="AN298" s="4">
        <v>4929279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37123</v>
      </c>
      <c r="I299" s="1">
        <v>0</v>
      </c>
      <c r="J299" s="3">
        <v>13594015</v>
      </c>
      <c r="K299" s="3">
        <v>13556892</v>
      </c>
      <c r="L299" s="3">
        <v>13556892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10739791</v>
      </c>
      <c r="T299" s="3">
        <v>10739791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1353214</v>
      </c>
      <c r="Z299" s="3">
        <v>1353214</v>
      </c>
      <c r="AA299" s="4">
        <v>1353214</v>
      </c>
      <c r="AB299" s="4">
        <v>1353214</v>
      </c>
      <c r="AC299" s="4">
        <v>1353214</v>
      </c>
      <c r="AD299" s="4">
        <v>1353214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6790822</v>
      </c>
      <c r="AJ299" s="4">
        <v>8144036</v>
      </c>
      <c r="AK299" s="4">
        <v>9497250</v>
      </c>
      <c r="AL299" s="4">
        <v>10850464</v>
      </c>
      <c r="AM299" s="4">
        <v>12203678</v>
      </c>
      <c r="AN299" s="4">
        <v>13556892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241741</v>
      </c>
      <c r="I300" s="1">
        <v>0</v>
      </c>
      <c r="J300" s="3">
        <v>98520572</v>
      </c>
      <c r="K300" s="3">
        <v>98278831</v>
      </c>
      <c r="L300" s="3">
        <v>98278831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82320457</v>
      </c>
      <c r="T300" s="3">
        <v>82320457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9811767</v>
      </c>
      <c r="Z300" s="3">
        <v>9811767</v>
      </c>
      <c r="AA300" s="4">
        <v>9811767</v>
      </c>
      <c r="AB300" s="4">
        <v>9811767</v>
      </c>
      <c r="AC300" s="4">
        <v>9811767</v>
      </c>
      <c r="AD300" s="4">
        <v>9811768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49219995</v>
      </c>
      <c r="AJ300" s="4">
        <v>59031762</v>
      </c>
      <c r="AK300" s="4">
        <v>68843529</v>
      </c>
      <c r="AL300" s="4">
        <v>78655296</v>
      </c>
      <c r="AM300" s="4">
        <v>88467063</v>
      </c>
      <c r="AN300" s="4">
        <v>98278831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308019</v>
      </c>
      <c r="I301" s="3">
        <v>0</v>
      </c>
      <c r="J301" s="3">
        <v>92603559</v>
      </c>
      <c r="K301" s="3">
        <v>92295540</v>
      </c>
      <c r="L301" s="3">
        <v>92295540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74388545</v>
      </c>
      <c r="T301" s="3">
        <v>74388545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9209019</v>
      </c>
      <c r="Z301" s="3">
        <v>9209019</v>
      </c>
      <c r="AA301" s="4">
        <v>9209020</v>
      </c>
      <c r="AB301" s="4">
        <v>9209020</v>
      </c>
      <c r="AC301" s="4">
        <v>9209020</v>
      </c>
      <c r="AD301" s="4">
        <v>9209018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46250443</v>
      </c>
      <c r="AJ301" s="4">
        <v>55459462</v>
      </c>
      <c r="AK301" s="4">
        <v>64668482</v>
      </c>
      <c r="AL301" s="4">
        <v>73877502</v>
      </c>
      <c r="AM301" s="4">
        <v>83086522</v>
      </c>
      <c r="AN301" s="4">
        <v>92295540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49190</v>
      </c>
      <c r="I302" s="1">
        <v>0</v>
      </c>
      <c r="J302" s="3">
        <v>16502973</v>
      </c>
      <c r="K302" s="3">
        <v>16453783</v>
      </c>
      <c r="L302" s="3">
        <v>16453783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13231412</v>
      </c>
      <c r="T302" s="3">
        <v>13231412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1642099</v>
      </c>
      <c r="Z302" s="3">
        <v>1642099</v>
      </c>
      <c r="AA302" s="4">
        <v>1642099</v>
      </c>
      <c r="AB302" s="4">
        <v>1642099</v>
      </c>
      <c r="AC302" s="4">
        <v>1642099</v>
      </c>
      <c r="AD302" s="4">
        <v>1642100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8243287</v>
      </c>
      <c r="AJ302" s="4">
        <v>9885386</v>
      </c>
      <c r="AK302" s="4">
        <v>11527485</v>
      </c>
      <c r="AL302" s="4">
        <v>13169584</v>
      </c>
      <c r="AM302" s="4">
        <v>14811683</v>
      </c>
      <c r="AN302" s="4">
        <v>16453783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12858</v>
      </c>
      <c r="I303" s="1">
        <v>0</v>
      </c>
      <c r="J303" s="3">
        <v>4186543</v>
      </c>
      <c r="K303" s="3">
        <v>4173685</v>
      </c>
      <c r="L303" s="3">
        <v>4173685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3077031</v>
      </c>
      <c r="T303" s="3">
        <v>3077031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416511</v>
      </c>
      <c r="AB303" s="4">
        <v>416511</v>
      </c>
      <c r="AC303" s="4">
        <v>416511</v>
      </c>
      <c r="AD303" s="4">
        <v>416512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2924151</v>
      </c>
      <c r="AL303" s="4">
        <v>3340662</v>
      </c>
      <c r="AM303" s="4">
        <v>3757173</v>
      </c>
      <c r="AN303" s="4">
        <v>4173685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39571</v>
      </c>
      <c r="I304" s="3">
        <v>0</v>
      </c>
      <c r="J304" s="3">
        <v>12660283</v>
      </c>
      <c r="K304" s="3">
        <v>12620712</v>
      </c>
      <c r="L304" s="3">
        <v>12620712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9799384</v>
      </c>
      <c r="T304" s="3">
        <v>9799384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1259433</v>
      </c>
      <c r="Z304" s="3">
        <v>1259433</v>
      </c>
      <c r="AA304" s="4">
        <v>1259434</v>
      </c>
      <c r="AB304" s="4">
        <v>1259434</v>
      </c>
      <c r="AC304" s="4">
        <v>1259434</v>
      </c>
      <c r="AD304" s="4">
        <v>1259432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6323545</v>
      </c>
      <c r="AJ304" s="4">
        <v>7582978</v>
      </c>
      <c r="AK304" s="4">
        <v>8842412</v>
      </c>
      <c r="AL304" s="4">
        <v>10101846</v>
      </c>
      <c r="AM304" s="4">
        <v>11361280</v>
      </c>
      <c r="AN304" s="4">
        <v>12620712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7661</v>
      </c>
      <c r="I305" s="3">
        <v>22451</v>
      </c>
      <c r="J305" s="3">
        <v>2151647</v>
      </c>
      <c r="K305" s="3">
        <v>2143986</v>
      </c>
      <c r="L305" s="3">
        <v>2121535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1341573</v>
      </c>
      <c r="T305" s="3">
        <v>1319122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208275</v>
      </c>
      <c r="AB305" s="4">
        <v>208275</v>
      </c>
      <c r="AC305" s="4">
        <v>208275</v>
      </c>
      <c r="AD305" s="4">
        <v>208274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1496711</v>
      </c>
      <c r="AL305" s="4">
        <v>1704986</v>
      </c>
      <c r="AM305" s="4">
        <v>1913261</v>
      </c>
      <c r="AN305" s="4">
        <v>2121535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17559</v>
      </c>
      <c r="I306" s="1">
        <v>0</v>
      </c>
      <c r="J306" s="3">
        <v>5057332</v>
      </c>
      <c r="K306" s="3">
        <v>5039773</v>
      </c>
      <c r="L306" s="3">
        <v>5039773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3754572</v>
      </c>
      <c r="T306" s="3">
        <v>3754572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502807</v>
      </c>
      <c r="Z306" s="3">
        <v>502807</v>
      </c>
      <c r="AA306" s="4">
        <v>502807</v>
      </c>
      <c r="AB306" s="4">
        <v>502807</v>
      </c>
      <c r="AC306" s="4">
        <v>502807</v>
      </c>
      <c r="AD306" s="4">
        <v>502806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2525739</v>
      </c>
      <c r="AJ306" s="4">
        <v>3028546</v>
      </c>
      <c r="AK306" s="4">
        <v>3531353</v>
      </c>
      <c r="AL306" s="4">
        <v>4034160</v>
      </c>
      <c r="AM306" s="4">
        <v>4536967</v>
      </c>
      <c r="AN306" s="4">
        <v>5039773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8650</v>
      </c>
      <c r="I307" s="3">
        <v>0</v>
      </c>
      <c r="J307" s="3">
        <v>2780872</v>
      </c>
      <c r="K307" s="3">
        <v>2772222</v>
      </c>
      <c r="L307" s="3">
        <v>2772222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1996213</v>
      </c>
      <c r="T307" s="3">
        <v>1996213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276644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2772222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5728</v>
      </c>
      <c r="I308" s="1">
        <v>0</v>
      </c>
      <c r="J308" s="3">
        <v>1876902</v>
      </c>
      <c r="K308" s="3">
        <v>1871174</v>
      </c>
      <c r="L308" s="3">
        <v>1871174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1224465</v>
      </c>
      <c r="T308" s="3">
        <v>1224465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186734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1871174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29903</v>
      </c>
      <c r="I309" s="1">
        <v>0</v>
      </c>
      <c r="J309" s="3">
        <v>8970704</v>
      </c>
      <c r="K309" s="3">
        <v>8940801</v>
      </c>
      <c r="L309" s="3">
        <v>8940801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6849501</v>
      </c>
      <c r="T309" s="3">
        <v>6849501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892087</v>
      </c>
      <c r="Z309" s="3">
        <v>892087</v>
      </c>
      <c r="AA309" s="4">
        <v>892087</v>
      </c>
      <c r="AB309" s="4">
        <v>892087</v>
      </c>
      <c r="AC309" s="4">
        <v>892087</v>
      </c>
      <c r="AD309" s="4">
        <v>892086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4480367</v>
      </c>
      <c r="AJ309" s="4">
        <v>5372454</v>
      </c>
      <c r="AK309" s="4">
        <v>6264541</v>
      </c>
      <c r="AL309" s="4">
        <v>7156628</v>
      </c>
      <c r="AM309" s="4">
        <v>8048715</v>
      </c>
      <c r="AN309" s="4">
        <v>8940801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194042</v>
      </c>
      <c r="I310" s="3">
        <v>0</v>
      </c>
      <c r="J310" s="3">
        <v>52584030</v>
      </c>
      <c r="K310" s="3">
        <v>52389988</v>
      </c>
      <c r="L310" s="3">
        <v>52389988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40118862</v>
      </c>
      <c r="T310" s="3">
        <v>40118862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5226063</v>
      </c>
      <c r="Z310" s="3">
        <v>5226063</v>
      </c>
      <c r="AA310" s="4">
        <v>5226063</v>
      </c>
      <c r="AB310" s="4">
        <v>5226063</v>
      </c>
      <c r="AC310" s="4">
        <v>5226063</v>
      </c>
      <c r="AD310" s="4">
        <v>5226061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26259675</v>
      </c>
      <c r="AJ310" s="4">
        <v>31485738</v>
      </c>
      <c r="AK310" s="4">
        <v>36711801</v>
      </c>
      <c r="AL310" s="4">
        <v>41937864</v>
      </c>
      <c r="AM310" s="4">
        <v>47163927</v>
      </c>
      <c r="AN310" s="4">
        <v>52389988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71851</v>
      </c>
      <c r="I311" s="1">
        <v>0</v>
      </c>
      <c r="J311" s="3">
        <v>21649868</v>
      </c>
      <c r="K311" s="3">
        <v>21578017</v>
      </c>
      <c r="L311" s="3">
        <v>21578017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15942938</v>
      </c>
      <c r="T311" s="3">
        <v>15942938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2153012</v>
      </c>
      <c r="Z311" s="3">
        <v>2153012</v>
      </c>
      <c r="AA311" s="4">
        <v>2153011</v>
      </c>
      <c r="AB311" s="4">
        <v>2153011</v>
      </c>
      <c r="AC311" s="4">
        <v>2153011</v>
      </c>
      <c r="AD311" s="4">
        <v>2153012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10812960</v>
      </c>
      <c r="AJ311" s="4">
        <v>12965972</v>
      </c>
      <c r="AK311" s="4">
        <v>15118983</v>
      </c>
      <c r="AL311" s="4">
        <v>17271994</v>
      </c>
      <c r="AM311" s="4">
        <v>19425005</v>
      </c>
      <c r="AN311" s="4">
        <v>21578017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7900</v>
      </c>
      <c r="I312" s="1">
        <v>0</v>
      </c>
      <c r="J312" s="3">
        <v>2056881</v>
      </c>
      <c r="K312" s="3">
        <v>2048981</v>
      </c>
      <c r="L312" s="3">
        <v>2048981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1417747</v>
      </c>
      <c r="T312" s="3">
        <v>1417747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204371</v>
      </c>
      <c r="AB312" s="4">
        <v>204371</v>
      </c>
      <c r="AC312" s="4">
        <v>204371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1435867</v>
      </c>
      <c r="AL312" s="4">
        <v>1640238</v>
      </c>
      <c r="AM312" s="4">
        <v>1844609</v>
      </c>
      <c r="AN312" s="4">
        <v>2048981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28166</v>
      </c>
      <c r="I313" s="1">
        <v>0</v>
      </c>
      <c r="J313" s="3">
        <v>10763476</v>
      </c>
      <c r="K313" s="3">
        <v>10735310</v>
      </c>
      <c r="L313" s="3">
        <v>10735310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8744663</v>
      </c>
      <c r="T313" s="3">
        <v>8744663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1071653</v>
      </c>
      <c r="Z313" s="3">
        <v>1071653</v>
      </c>
      <c r="AA313" s="4">
        <v>1071653</v>
      </c>
      <c r="AB313" s="4">
        <v>1071653</v>
      </c>
      <c r="AC313" s="4">
        <v>1071653</v>
      </c>
      <c r="AD313" s="4">
        <v>1071653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5377045</v>
      </c>
      <c r="AJ313" s="4">
        <v>6448698</v>
      </c>
      <c r="AK313" s="4">
        <v>7520351</v>
      </c>
      <c r="AL313" s="4">
        <v>8592004</v>
      </c>
      <c r="AM313" s="4">
        <v>9663657</v>
      </c>
      <c r="AN313" s="4">
        <v>10735310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21388</v>
      </c>
      <c r="I314" s="3">
        <v>0</v>
      </c>
      <c r="J314" s="3">
        <v>5866802</v>
      </c>
      <c r="K314" s="3">
        <v>5845414</v>
      </c>
      <c r="L314" s="3">
        <v>5845414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4242029</v>
      </c>
      <c r="T314" s="3">
        <v>4242029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583116</v>
      </c>
      <c r="Z314" s="3">
        <v>583116</v>
      </c>
      <c r="AA314" s="4">
        <v>583116</v>
      </c>
      <c r="AB314" s="4">
        <v>583116</v>
      </c>
      <c r="AC314" s="4">
        <v>583116</v>
      </c>
      <c r="AD314" s="4">
        <v>583114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2929836</v>
      </c>
      <c r="AJ314" s="4">
        <v>3512952</v>
      </c>
      <c r="AK314" s="4">
        <v>4096068</v>
      </c>
      <c r="AL314" s="4">
        <v>4679184</v>
      </c>
      <c r="AM314" s="4">
        <v>5262300</v>
      </c>
      <c r="AN314" s="4">
        <v>5845414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17066</v>
      </c>
      <c r="I315" s="3">
        <v>0</v>
      </c>
      <c r="J315" s="3">
        <v>5173033</v>
      </c>
      <c r="K315" s="3">
        <v>5155967</v>
      </c>
      <c r="L315" s="3">
        <v>5155967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3920634</v>
      </c>
      <c r="T315" s="3">
        <v>3920634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514459</v>
      </c>
      <c r="Z315" s="3">
        <v>514459</v>
      </c>
      <c r="AA315" s="4">
        <v>514459</v>
      </c>
      <c r="AB315" s="4">
        <v>514459</v>
      </c>
      <c r="AC315" s="4">
        <v>514459</v>
      </c>
      <c r="AD315" s="4">
        <v>514460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2583671</v>
      </c>
      <c r="AJ315" s="4">
        <v>3098130</v>
      </c>
      <c r="AK315" s="4">
        <v>3612589</v>
      </c>
      <c r="AL315" s="4">
        <v>4127048</v>
      </c>
      <c r="AM315" s="4">
        <v>4641507</v>
      </c>
      <c r="AN315" s="4">
        <v>5155967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13038</v>
      </c>
      <c r="I316" s="3">
        <v>11210</v>
      </c>
      <c r="J316" s="3">
        <v>4031808</v>
      </c>
      <c r="K316" s="3">
        <v>4018770</v>
      </c>
      <c r="L316" s="3">
        <v>4007560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2950791</v>
      </c>
      <c r="T316" s="3">
        <v>2939581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398205</v>
      </c>
      <c r="AB316" s="4">
        <v>398205</v>
      </c>
      <c r="AC316" s="4">
        <v>398205</v>
      </c>
      <c r="AD316" s="4">
        <v>398205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2812945</v>
      </c>
      <c r="AL316" s="4">
        <v>3211150</v>
      </c>
      <c r="AM316" s="4">
        <v>3609355</v>
      </c>
      <c r="AN316" s="4">
        <v>4007560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17059</v>
      </c>
      <c r="I317" s="3">
        <v>0</v>
      </c>
      <c r="J317" s="3">
        <v>6289855</v>
      </c>
      <c r="K317" s="3">
        <v>6272796</v>
      </c>
      <c r="L317" s="3">
        <v>6272796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4936766</v>
      </c>
      <c r="T317" s="3">
        <v>4936766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626142</v>
      </c>
      <c r="Z317" s="3">
        <v>626142</v>
      </c>
      <c r="AA317" s="4">
        <v>626142</v>
      </c>
      <c r="AB317" s="4">
        <v>626142</v>
      </c>
      <c r="AC317" s="4">
        <v>626142</v>
      </c>
      <c r="AD317" s="4">
        <v>626142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3142086</v>
      </c>
      <c r="AJ317" s="4">
        <v>3768228</v>
      </c>
      <c r="AK317" s="4">
        <v>4394370</v>
      </c>
      <c r="AL317" s="4">
        <v>5020512</v>
      </c>
      <c r="AM317" s="4">
        <v>5646654</v>
      </c>
      <c r="AN317" s="4">
        <v>6272796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12004</v>
      </c>
      <c r="I318" s="3">
        <v>0</v>
      </c>
      <c r="J318" s="3">
        <v>3039423</v>
      </c>
      <c r="K318" s="3">
        <v>3027419</v>
      </c>
      <c r="L318" s="3">
        <v>3027419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2134098</v>
      </c>
      <c r="T318" s="3">
        <v>2134098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301942</v>
      </c>
      <c r="Z318" s="3">
        <v>301942</v>
      </c>
      <c r="AA318" s="4">
        <v>301942</v>
      </c>
      <c r="AB318" s="4">
        <v>301942</v>
      </c>
      <c r="AC318" s="4">
        <v>301942</v>
      </c>
      <c r="AD318" s="4">
        <v>301941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1517710</v>
      </c>
      <c r="AJ318" s="4">
        <v>1819652</v>
      </c>
      <c r="AK318" s="4">
        <v>2121594</v>
      </c>
      <c r="AL318" s="4">
        <v>2423536</v>
      </c>
      <c r="AM318" s="4">
        <v>2725478</v>
      </c>
      <c r="AN318" s="4">
        <v>3027419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4341</v>
      </c>
      <c r="I319" s="1">
        <v>0</v>
      </c>
      <c r="J319" s="3">
        <v>1244143</v>
      </c>
      <c r="K319" s="3">
        <v>1239802</v>
      </c>
      <c r="L319" s="3">
        <v>1239802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822701</v>
      </c>
      <c r="T319" s="3">
        <v>822701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123691</v>
      </c>
      <c r="AB319" s="4">
        <v>123691</v>
      </c>
      <c r="AC319" s="4">
        <v>123691</v>
      </c>
      <c r="AD319" s="4">
        <v>123691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868729</v>
      </c>
      <c r="AL319" s="4">
        <v>992420</v>
      </c>
      <c r="AM319" s="4">
        <v>1116111</v>
      </c>
      <c r="AN319" s="4">
        <v>1239802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25927</v>
      </c>
      <c r="I320" s="1">
        <v>0</v>
      </c>
      <c r="J320" s="3">
        <v>8248918</v>
      </c>
      <c r="K320" s="3">
        <v>8222991</v>
      </c>
      <c r="L320" s="3">
        <v>8222991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6463064</v>
      </c>
      <c r="T320" s="3">
        <v>6463064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820571</v>
      </c>
      <c r="Z320" s="3">
        <v>820571</v>
      </c>
      <c r="AA320" s="4">
        <v>820570</v>
      </c>
      <c r="AB320" s="4">
        <v>820570</v>
      </c>
      <c r="AC320" s="4">
        <v>820570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4120139</v>
      </c>
      <c r="AJ320" s="4">
        <v>4940710</v>
      </c>
      <c r="AK320" s="4">
        <v>5761280</v>
      </c>
      <c r="AL320" s="4">
        <v>6581850</v>
      </c>
      <c r="AM320" s="4">
        <v>7402420</v>
      </c>
      <c r="AN320" s="4">
        <v>8222991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19181</v>
      </c>
      <c r="I321" s="3">
        <v>0</v>
      </c>
      <c r="J321" s="3">
        <v>6721163</v>
      </c>
      <c r="K321" s="3">
        <v>6701982</v>
      </c>
      <c r="L321" s="3">
        <v>6701982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5336245</v>
      </c>
      <c r="T321" s="3">
        <v>5336245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668920</v>
      </c>
      <c r="Z321" s="3">
        <v>668920</v>
      </c>
      <c r="AA321" s="4">
        <v>668920</v>
      </c>
      <c r="AB321" s="4">
        <v>668920</v>
      </c>
      <c r="AC321" s="4">
        <v>668920</v>
      </c>
      <c r="AD321" s="4">
        <v>668918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3357384</v>
      </c>
      <c r="AJ321" s="4">
        <v>4026304</v>
      </c>
      <c r="AK321" s="4">
        <v>4695224</v>
      </c>
      <c r="AL321" s="4">
        <v>5364144</v>
      </c>
      <c r="AM321" s="4">
        <v>6033064</v>
      </c>
      <c r="AN321" s="4">
        <v>6701982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7132</v>
      </c>
      <c r="I322" s="3">
        <v>3257</v>
      </c>
      <c r="J322" s="3">
        <v>2550503</v>
      </c>
      <c r="K322" s="3">
        <v>2543371</v>
      </c>
      <c r="L322" s="3">
        <v>2540114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1915885</v>
      </c>
      <c r="T322" s="3">
        <v>1912628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253048</v>
      </c>
      <c r="AB322" s="4">
        <v>253048</v>
      </c>
      <c r="AC322" s="4">
        <v>253048</v>
      </c>
      <c r="AD322" s="4">
        <v>253046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1780972</v>
      </c>
      <c r="AL322" s="4">
        <v>2034020</v>
      </c>
      <c r="AM322" s="4">
        <v>2287068</v>
      </c>
      <c r="AN322" s="4">
        <v>2540114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37569</v>
      </c>
      <c r="I323" s="1">
        <v>0</v>
      </c>
      <c r="J323" s="3">
        <v>12347420</v>
      </c>
      <c r="K323" s="3">
        <v>12309851</v>
      </c>
      <c r="L323" s="3">
        <v>12309851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9913583</v>
      </c>
      <c r="T323" s="3">
        <v>9913583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1228481</v>
      </c>
      <c r="Z323" s="3">
        <v>1228481</v>
      </c>
      <c r="AA323" s="4">
        <v>1228480</v>
      </c>
      <c r="AB323" s="4">
        <v>1228480</v>
      </c>
      <c r="AC323" s="4">
        <v>1228480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6167449</v>
      </c>
      <c r="AJ323" s="4">
        <v>7395930</v>
      </c>
      <c r="AK323" s="4">
        <v>8624410</v>
      </c>
      <c r="AL323" s="4">
        <v>9852890</v>
      </c>
      <c r="AM323" s="4">
        <v>11081370</v>
      </c>
      <c r="AN323" s="4">
        <v>12309851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11421</v>
      </c>
      <c r="I324" s="3">
        <v>0</v>
      </c>
      <c r="J324" s="3">
        <v>3845442</v>
      </c>
      <c r="K324" s="3">
        <v>3834021</v>
      </c>
      <c r="L324" s="3">
        <v>3834021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2932201</v>
      </c>
      <c r="T324" s="3">
        <v>2932201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382641</v>
      </c>
      <c r="Z324" s="3">
        <v>382641</v>
      </c>
      <c r="AA324" s="4">
        <v>382641</v>
      </c>
      <c r="AB324" s="4">
        <v>382641</v>
      </c>
      <c r="AC324" s="4">
        <v>382641</v>
      </c>
      <c r="AD324" s="4">
        <v>382640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1920817</v>
      </c>
      <c r="AJ324" s="4">
        <v>2303458</v>
      </c>
      <c r="AK324" s="4">
        <v>2686099</v>
      </c>
      <c r="AL324" s="4">
        <v>3068740</v>
      </c>
      <c r="AM324" s="4">
        <v>3451381</v>
      </c>
      <c r="AN324" s="4">
        <v>3834021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11470</v>
      </c>
      <c r="I325" s="1">
        <v>0</v>
      </c>
      <c r="J325" s="3">
        <v>3872571</v>
      </c>
      <c r="K325" s="3">
        <v>3861101</v>
      </c>
      <c r="L325" s="3">
        <v>3861101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2991340</v>
      </c>
      <c r="T325" s="3">
        <v>2991340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385345</v>
      </c>
      <c r="AB325" s="4">
        <v>385345</v>
      </c>
      <c r="AC325" s="4">
        <v>385345</v>
      </c>
      <c r="AD325" s="4">
        <v>385346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2705065</v>
      </c>
      <c r="AL325" s="4">
        <v>3090410</v>
      </c>
      <c r="AM325" s="4">
        <v>3475755</v>
      </c>
      <c r="AN325" s="4">
        <v>3861101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24296</v>
      </c>
      <c r="I326" s="1">
        <v>0</v>
      </c>
      <c r="J326" s="3">
        <v>7875061</v>
      </c>
      <c r="K326" s="3">
        <v>7850765</v>
      </c>
      <c r="L326" s="3">
        <v>7850765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6186440</v>
      </c>
      <c r="T326" s="3">
        <v>6186440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783457</v>
      </c>
      <c r="Z326" s="3">
        <v>783457</v>
      </c>
      <c r="AA326" s="4">
        <v>783457</v>
      </c>
      <c r="AB326" s="4">
        <v>783457</v>
      </c>
      <c r="AC326" s="4">
        <v>783457</v>
      </c>
      <c r="AD326" s="4">
        <v>783456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3933481</v>
      </c>
      <c r="AJ326" s="4">
        <v>4716938</v>
      </c>
      <c r="AK326" s="4">
        <v>5500395</v>
      </c>
      <c r="AL326" s="4">
        <v>6283852</v>
      </c>
      <c r="AM326" s="4">
        <v>7067309</v>
      </c>
      <c r="AN326" s="4">
        <v>7850765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10895736</v>
      </c>
      <c r="I327" s="3">
        <f t="shared" si="0"/>
        <v>2246072</v>
      </c>
      <c r="J327" s="3">
        <f t="shared" si="0"/>
        <v>3641994374</v>
      </c>
      <c r="K327" s="3">
        <f t="shared" si="0"/>
        <v>3631098638</v>
      </c>
      <c r="L327" s="3">
        <f t="shared" si="0"/>
        <v>3628852566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2870435571</v>
      </c>
      <c r="T327" s="3">
        <f t="shared" si="0"/>
        <v>2868189499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362383500</v>
      </c>
      <c r="Z327" s="3">
        <f t="shared" si="0"/>
        <v>362383500</v>
      </c>
      <c r="AA327" s="3">
        <f t="shared" si="0"/>
        <v>361821971</v>
      </c>
      <c r="AB327" s="3">
        <f t="shared" si="0"/>
        <v>361821971</v>
      </c>
      <c r="AC327" s="3">
        <f t="shared" si="0"/>
        <v>361821971</v>
      </c>
      <c r="AD327" s="3">
        <f t="shared" si="0"/>
        <v>361821817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1819181336</v>
      </c>
      <c r="AJ327" s="3">
        <f t="shared" si="0"/>
        <v>2181564836</v>
      </c>
      <c r="AK327" s="3">
        <f t="shared" si="0"/>
        <v>2543386807</v>
      </c>
      <c r="AL327" s="3">
        <f t="shared" si="0"/>
        <v>2905208778</v>
      </c>
      <c r="AM327" s="3">
        <f t="shared" si="0"/>
        <v>3267030749</v>
      </c>
      <c r="AN327" s="3">
        <f t="shared" si="0"/>
        <v>3628852566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709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Total'!E332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Total'!E332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-0.4999999962747097</v>
      </c>
      <c r="C27" s="147">
        <v>10895735.500000004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31982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0</v>
      </c>
      <c r="C29" s="147">
        <v>2246072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3" t="str">
        <f>CONCATENATE("FY ",Notes!$B$1," Summary of State Aid Payments to School Districts")</f>
        <v>FY 2025 Summary of State Aid Payments to School Districts</v>
      </c>
      <c r="B1" s="204"/>
      <c r="C1" s="204"/>
      <c r="D1" s="204"/>
      <c r="E1" s="205"/>
      <c r="F1" s="60"/>
    </row>
    <row r="2" spans="1:25" ht="19.5" customHeight="1" x14ac:dyDescent="0.3">
      <c r="A2" s="62"/>
      <c r="B2" s="63" t="s">
        <v>778</v>
      </c>
      <c r="C2" s="206"/>
      <c r="D2" s="206"/>
      <c r="E2" s="207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-10895736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-2246072</v>
      </c>
      <c r="D11" s="81"/>
      <c r="E11" s="82"/>
      <c r="F11" s="83"/>
      <c r="G11" s="120"/>
      <c r="H11" s="122"/>
      <c r="I11" s="210" t="str">
        <f>CONCATENATE("FY ",Notes!$B$1," Budget for State Payments to School Districts by Month by Source")</f>
        <v>FY 2025 Budget for State Payments to School Districts by Month by Source</v>
      </c>
      <c r="J11" s="210"/>
      <c r="K11" s="210"/>
      <c r="L11" s="210"/>
      <c r="M11" s="210"/>
      <c r="N11" s="210"/>
      <c r="O11" s="210"/>
      <c r="P11" s="210"/>
      <c r="Q11" s="211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-12059521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2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3632214190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8" t="s">
        <v>699</v>
      </c>
      <c r="J14" s="208" t="str">
        <f>Data!$M$1</f>
        <v>Preschool State Aid (Code 3117)</v>
      </c>
      <c r="K14" s="208" t="str">
        <f>Data!N1</f>
        <v>Teacher Salary (Code 3204)</v>
      </c>
      <c r="L14" s="208" t="str">
        <f>Data!O1</f>
        <v>Early Intervention (Code 3216)</v>
      </c>
      <c r="M14" s="208" t="str">
        <f>Data!P1</f>
        <v>Professional Development (Code 3376)</v>
      </c>
      <c r="N14" s="208" t="str">
        <f>Data!Q1</f>
        <v>Teacher Leadership (Code 3116)</v>
      </c>
      <c r="O14" s="208" t="s">
        <v>747</v>
      </c>
      <c r="P14" s="208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8"/>
      <c r="J15" s="208"/>
      <c r="K15" s="208"/>
      <c r="L15" s="208"/>
      <c r="M15" s="208"/>
      <c r="N15" s="208"/>
      <c r="O15" s="208"/>
      <c r="P15" s="208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9"/>
      <c r="J16" s="209"/>
      <c r="K16" s="209"/>
      <c r="L16" s="209"/>
      <c r="M16" s="209"/>
      <c r="N16" s="209"/>
      <c r="O16" s="209"/>
      <c r="P16" s="209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362383500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286317193</v>
      </c>
      <c r="P21" s="81">
        <f t="shared" si="1"/>
        <v>362383500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362383500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286317193</v>
      </c>
      <c r="P22" s="81">
        <f t="shared" si="1"/>
        <v>362383500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361821971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285755664</v>
      </c>
      <c r="P23" s="81">
        <f t="shared" si="1"/>
        <v>361821971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361821971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285755664</v>
      </c>
      <c r="P24" s="81">
        <f t="shared" si="1"/>
        <v>361821971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361821971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285755664</v>
      </c>
      <c r="P25" s="81">
        <f t="shared" si="1"/>
        <v>361821971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361821817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285755593</v>
      </c>
      <c r="P26" s="81">
        <f t="shared" si="1"/>
        <v>361821817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2868189579</v>
      </c>
      <c r="P27" s="85">
        <f>SUM(P17:P26)</f>
        <v>3628852566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3632214190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13" t="s">
        <v>785</v>
      </c>
      <c r="K34" s="21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14"/>
      <c r="K35" s="21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15"/>
      <c r="K36" s="21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K34:K36"/>
    <mergeCell ref="J34:J36"/>
    <mergeCell ref="N14:N16"/>
    <mergeCell ref="O14:O16"/>
    <mergeCell ref="P14:P16"/>
    <mergeCell ref="M14:M16"/>
    <mergeCell ref="A1:E1"/>
    <mergeCell ref="C2:E2"/>
    <mergeCell ref="J14:J16"/>
    <mergeCell ref="K14:K16"/>
    <mergeCell ref="L14:L16"/>
    <mergeCell ref="I14:I16"/>
    <mergeCell ref="I11:Q12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2025-04-14T13:21:09Z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