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C29F09C6-4782-47B3-A061-C76B80B22B1D}" xr6:coauthVersionLast="47" xr6:coauthVersionMax="47" xr10:uidLastSave="{00000000-0000-0000-0000-000000000000}"/>
  <bookViews>
    <workbookView xWindow="5748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0" l="1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6" i="3"/>
  <c r="B30" i="10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B19" i="10" s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T8" i="5" s="1"/>
  <c r="R9" i="5"/>
  <c r="S9" i="5" s="1"/>
  <c r="T9" i="5" s="1"/>
  <c r="R10" i="5"/>
  <c r="S10" i="5" s="1"/>
  <c r="T10" i="5" s="1"/>
  <c r="R11" i="5"/>
  <c r="S11" i="5" s="1"/>
  <c r="T11" i="5" s="1"/>
  <c r="R12" i="5"/>
  <c r="S12" i="5" s="1"/>
  <c r="T12" i="5" s="1"/>
  <c r="R13" i="5"/>
  <c r="S13" i="5" s="1"/>
  <c r="T13" i="5" s="1"/>
  <c r="R14" i="5"/>
  <c r="S14" i="5" s="1"/>
  <c r="T14" i="5" s="1"/>
  <c r="R15" i="5"/>
  <c r="S15" i="5" s="1"/>
  <c r="T15" i="5" s="1"/>
  <c r="R16" i="5"/>
  <c r="S16" i="5" s="1"/>
  <c r="T16" i="5" s="1"/>
  <c r="R17" i="5"/>
  <c r="S17" i="5" s="1"/>
  <c r="T17" i="5" s="1"/>
  <c r="R18" i="5"/>
  <c r="S18" i="5" s="1"/>
  <c r="T18" i="5" s="1"/>
  <c r="R19" i="5"/>
  <c r="S19" i="5" s="1"/>
  <c r="T19" i="5" s="1"/>
  <c r="R20" i="5"/>
  <c r="S20" i="5" s="1"/>
  <c r="T20" i="5" s="1"/>
  <c r="R21" i="5"/>
  <c r="S21" i="5" s="1"/>
  <c r="T21" i="5" s="1"/>
  <c r="R22" i="5"/>
  <c r="S22" i="5" s="1"/>
  <c r="T22" i="5" s="1"/>
  <c r="R23" i="5"/>
  <c r="S23" i="5" s="1"/>
  <c r="T23" i="5" s="1"/>
  <c r="R24" i="5"/>
  <c r="S24" i="5" s="1"/>
  <c r="T24" i="5" s="1"/>
  <c r="R25" i="5"/>
  <c r="S25" i="5" s="1"/>
  <c r="T25" i="5" s="1"/>
  <c r="R26" i="5"/>
  <c r="S26" i="5" s="1"/>
  <c r="T26" i="5" s="1"/>
  <c r="R27" i="5"/>
  <c r="S27" i="5" s="1"/>
  <c r="T27" i="5" s="1"/>
  <c r="R28" i="5"/>
  <c r="S28" i="5" s="1"/>
  <c r="T28" i="5" s="1"/>
  <c r="R29" i="5"/>
  <c r="S29" i="5" s="1"/>
  <c r="T29" i="5" s="1"/>
  <c r="R30" i="5"/>
  <c r="S30" i="5" s="1"/>
  <c r="T30" i="5" s="1"/>
  <c r="R31" i="5"/>
  <c r="S31" i="5" s="1"/>
  <c r="T31" i="5" s="1"/>
  <c r="R32" i="5"/>
  <c r="S32" i="5" s="1"/>
  <c r="T32" i="5" s="1"/>
  <c r="R33" i="5"/>
  <c r="S33" i="5" s="1"/>
  <c r="T33" i="5" s="1"/>
  <c r="R34" i="5"/>
  <c r="S34" i="5" s="1"/>
  <c r="T34" i="5" s="1"/>
  <c r="R35" i="5"/>
  <c r="S35" i="5" s="1"/>
  <c r="T35" i="5" s="1"/>
  <c r="R36" i="5"/>
  <c r="S36" i="5" s="1"/>
  <c r="T36" i="5" s="1"/>
  <c r="R37" i="5"/>
  <c r="S37" i="5" s="1"/>
  <c r="T37" i="5" s="1"/>
  <c r="R38" i="5"/>
  <c r="S38" i="5" s="1"/>
  <c r="T38" i="5" s="1"/>
  <c r="R39" i="5"/>
  <c r="S39" i="5" s="1"/>
  <c r="T39" i="5" s="1"/>
  <c r="R40" i="5"/>
  <c r="S40" i="5" s="1"/>
  <c r="T40" i="5" s="1"/>
  <c r="R41" i="5"/>
  <c r="S41" i="5" s="1"/>
  <c r="T41" i="5" s="1"/>
  <c r="R42" i="5"/>
  <c r="S42" i="5" s="1"/>
  <c r="T42" i="5" s="1"/>
  <c r="R43" i="5"/>
  <c r="S43" i="5" s="1"/>
  <c r="T43" i="5" s="1"/>
  <c r="R44" i="5"/>
  <c r="S44" i="5" s="1"/>
  <c r="T44" i="5" s="1"/>
  <c r="R45" i="5"/>
  <c r="S45" i="5" s="1"/>
  <c r="T45" i="5" s="1"/>
  <c r="R46" i="5"/>
  <c r="S46" i="5" s="1"/>
  <c r="T46" i="5" s="1"/>
  <c r="R47" i="5"/>
  <c r="S47" i="5" s="1"/>
  <c r="T47" i="5" s="1"/>
  <c r="R48" i="5"/>
  <c r="S48" i="5" s="1"/>
  <c r="T48" i="5" s="1"/>
  <c r="R49" i="5"/>
  <c r="S49" i="5" s="1"/>
  <c r="T49" i="5" s="1"/>
  <c r="R50" i="5"/>
  <c r="S50" i="5" s="1"/>
  <c r="T50" i="5" s="1"/>
  <c r="R51" i="5"/>
  <c r="S51" i="5" s="1"/>
  <c r="T51" i="5" s="1"/>
  <c r="R52" i="5"/>
  <c r="S52" i="5" s="1"/>
  <c r="T52" i="5" s="1"/>
  <c r="R53" i="5"/>
  <c r="S53" i="5" s="1"/>
  <c r="T53" i="5" s="1"/>
  <c r="R54" i="5"/>
  <c r="S54" i="5" s="1"/>
  <c r="T54" i="5" s="1"/>
  <c r="R55" i="5"/>
  <c r="S55" i="5" s="1"/>
  <c r="T55" i="5" s="1"/>
  <c r="R56" i="5"/>
  <c r="S56" i="5" s="1"/>
  <c r="T56" i="5" s="1"/>
  <c r="R57" i="5"/>
  <c r="S57" i="5" s="1"/>
  <c r="T57" i="5" s="1"/>
  <c r="R58" i="5"/>
  <c r="S58" i="5" s="1"/>
  <c r="T58" i="5" s="1"/>
  <c r="R59" i="5"/>
  <c r="S59" i="5" s="1"/>
  <c r="T59" i="5" s="1"/>
  <c r="R60" i="5"/>
  <c r="S60" i="5" s="1"/>
  <c r="T60" i="5" s="1"/>
  <c r="R61" i="5"/>
  <c r="S61" i="5" s="1"/>
  <c r="T61" i="5" s="1"/>
  <c r="R62" i="5"/>
  <c r="S62" i="5" s="1"/>
  <c r="T62" i="5" s="1"/>
  <c r="R63" i="5"/>
  <c r="S63" i="5" s="1"/>
  <c r="T63" i="5" s="1"/>
  <c r="R64" i="5"/>
  <c r="S64" i="5" s="1"/>
  <c r="T64" i="5" s="1"/>
  <c r="R65" i="5"/>
  <c r="S65" i="5" s="1"/>
  <c r="T65" i="5" s="1"/>
  <c r="R66" i="5"/>
  <c r="S66" i="5" s="1"/>
  <c r="T66" i="5" s="1"/>
  <c r="R67" i="5"/>
  <c r="S67" i="5" s="1"/>
  <c r="T67" i="5" s="1"/>
  <c r="R68" i="5"/>
  <c r="S68" i="5" s="1"/>
  <c r="T68" i="5" s="1"/>
  <c r="R69" i="5"/>
  <c r="S69" i="5" s="1"/>
  <c r="T69" i="5" s="1"/>
  <c r="R70" i="5"/>
  <c r="S70" i="5" s="1"/>
  <c r="T70" i="5" s="1"/>
  <c r="R71" i="5"/>
  <c r="S71" i="5" s="1"/>
  <c r="T71" i="5" s="1"/>
  <c r="R72" i="5"/>
  <c r="S72" i="5" s="1"/>
  <c r="T72" i="5" s="1"/>
  <c r="R73" i="5"/>
  <c r="S73" i="5" s="1"/>
  <c r="T73" i="5" s="1"/>
  <c r="R74" i="5"/>
  <c r="S74" i="5" s="1"/>
  <c r="T74" i="5" s="1"/>
  <c r="R75" i="5"/>
  <c r="S75" i="5" s="1"/>
  <c r="T75" i="5" s="1"/>
  <c r="R76" i="5"/>
  <c r="S76" i="5" s="1"/>
  <c r="T76" i="5" s="1"/>
  <c r="R77" i="5"/>
  <c r="S77" i="5" s="1"/>
  <c r="T77" i="5" s="1"/>
  <c r="R78" i="5"/>
  <c r="S78" i="5" s="1"/>
  <c r="T78" i="5" s="1"/>
  <c r="R79" i="5"/>
  <c r="S79" i="5" s="1"/>
  <c r="T79" i="5" s="1"/>
  <c r="R80" i="5"/>
  <c r="S80" i="5" s="1"/>
  <c r="T80" i="5" s="1"/>
  <c r="R81" i="5"/>
  <c r="S81" i="5" s="1"/>
  <c r="T81" i="5" s="1"/>
  <c r="R82" i="5"/>
  <c r="S82" i="5" s="1"/>
  <c r="T82" i="5" s="1"/>
  <c r="R83" i="5"/>
  <c r="S83" i="5" s="1"/>
  <c r="T83" i="5" s="1"/>
  <c r="R84" i="5"/>
  <c r="S84" i="5" s="1"/>
  <c r="T84" i="5" s="1"/>
  <c r="R85" i="5"/>
  <c r="S85" i="5" s="1"/>
  <c r="T85" i="5" s="1"/>
  <c r="R86" i="5"/>
  <c r="S86" i="5" s="1"/>
  <c r="T86" i="5" s="1"/>
  <c r="R87" i="5"/>
  <c r="S87" i="5" s="1"/>
  <c r="T87" i="5" s="1"/>
  <c r="R88" i="5"/>
  <c r="S88" i="5" s="1"/>
  <c r="T88" i="5" s="1"/>
  <c r="R89" i="5"/>
  <c r="S89" i="5" s="1"/>
  <c r="T89" i="5" s="1"/>
  <c r="R90" i="5"/>
  <c r="S90" i="5" s="1"/>
  <c r="T90" i="5" s="1"/>
  <c r="R91" i="5"/>
  <c r="S91" i="5" s="1"/>
  <c r="T91" i="5" s="1"/>
  <c r="R92" i="5"/>
  <c r="S92" i="5" s="1"/>
  <c r="T92" i="5" s="1"/>
  <c r="R93" i="5"/>
  <c r="S93" i="5" s="1"/>
  <c r="T93" i="5" s="1"/>
  <c r="R94" i="5"/>
  <c r="S94" i="5" s="1"/>
  <c r="T94" i="5" s="1"/>
  <c r="R95" i="5"/>
  <c r="S95" i="5" s="1"/>
  <c r="T95" i="5" s="1"/>
  <c r="R96" i="5"/>
  <c r="S96" i="5" s="1"/>
  <c r="T96" i="5" s="1"/>
  <c r="R97" i="5"/>
  <c r="S97" i="5" s="1"/>
  <c r="T97" i="5" s="1"/>
  <c r="R98" i="5"/>
  <c r="S98" i="5" s="1"/>
  <c r="T98" i="5" s="1"/>
  <c r="R99" i="5"/>
  <c r="S99" i="5" s="1"/>
  <c r="T99" i="5" s="1"/>
  <c r="R100" i="5"/>
  <c r="S100" i="5" s="1"/>
  <c r="T100" i="5" s="1"/>
  <c r="R101" i="5"/>
  <c r="S101" i="5" s="1"/>
  <c r="T101" i="5" s="1"/>
  <c r="R102" i="5"/>
  <c r="S102" i="5" s="1"/>
  <c r="T102" i="5" s="1"/>
  <c r="R103" i="5"/>
  <c r="S103" i="5" s="1"/>
  <c r="T103" i="5" s="1"/>
  <c r="R104" i="5"/>
  <c r="S104" i="5" s="1"/>
  <c r="T104" i="5" s="1"/>
  <c r="R105" i="5"/>
  <c r="S105" i="5" s="1"/>
  <c r="T105" i="5" s="1"/>
  <c r="R106" i="5"/>
  <c r="S106" i="5" s="1"/>
  <c r="T106" i="5" s="1"/>
  <c r="R107" i="5"/>
  <c r="S107" i="5" s="1"/>
  <c r="T107" i="5" s="1"/>
  <c r="R108" i="5"/>
  <c r="S108" i="5" s="1"/>
  <c r="T108" i="5" s="1"/>
  <c r="R109" i="5"/>
  <c r="S109" i="5" s="1"/>
  <c r="T109" i="5" s="1"/>
  <c r="R110" i="5"/>
  <c r="S110" i="5" s="1"/>
  <c r="T110" i="5" s="1"/>
  <c r="R111" i="5"/>
  <c r="S111" i="5" s="1"/>
  <c r="T111" i="5" s="1"/>
  <c r="R112" i="5"/>
  <c r="S112" i="5" s="1"/>
  <c r="T112" i="5" s="1"/>
  <c r="R113" i="5"/>
  <c r="S113" i="5" s="1"/>
  <c r="T113" i="5" s="1"/>
  <c r="R114" i="5"/>
  <c r="S114" i="5" s="1"/>
  <c r="T114" i="5" s="1"/>
  <c r="R115" i="5"/>
  <c r="S115" i="5" s="1"/>
  <c r="T115" i="5" s="1"/>
  <c r="R116" i="5"/>
  <c r="S116" i="5" s="1"/>
  <c r="T116" i="5" s="1"/>
  <c r="R117" i="5"/>
  <c r="S117" i="5" s="1"/>
  <c r="T117" i="5" s="1"/>
  <c r="R118" i="5"/>
  <c r="S118" i="5" s="1"/>
  <c r="T118" i="5" s="1"/>
  <c r="R119" i="5"/>
  <c r="S119" i="5" s="1"/>
  <c r="T119" i="5" s="1"/>
  <c r="R120" i="5"/>
  <c r="S120" i="5" s="1"/>
  <c r="T120" i="5" s="1"/>
  <c r="R121" i="5"/>
  <c r="S121" i="5" s="1"/>
  <c r="T121" i="5" s="1"/>
  <c r="R122" i="5"/>
  <c r="S122" i="5" s="1"/>
  <c r="T122" i="5" s="1"/>
  <c r="R123" i="5"/>
  <c r="S123" i="5" s="1"/>
  <c r="T123" i="5" s="1"/>
  <c r="R124" i="5"/>
  <c r="S124" i="5" s="1"/>
  <c r="T124" i="5" s="1"/>
  <c r="R125" i="5"/>
  <c r="S125" i="5" s="1"/>
  <c r="T125" i="5" s="1"/>
  <c r="R126" i="5"/>
  <c r="S126" i="5" s="1"/>
  <c r="T126" i="5" s="1"/>
  <c r="R127" i="5"/>
  <c r="S127" i="5" s="1"/>
  <c r="T127" i="5" s="1"/>
  <c r="R128" i="5"/>
  <c r="S128" i="5" s="1"/>
  <c r="T128" i="5" s="1"/>
  <c r="R129" i="5"/>
  <c r="S129" i="5" s="1"/>
  <c r="T129" i="5" s="1"/>
  <c r="R130" i="5"/>
  <c r="S130" i="5" s="1"/>
  <c r="T130" i="5" s="1"/>
  <c r="R131" i="5"/>
  <c r="S131" i="5" s="1"/>
  <c r="T131" i="5" s="1"/>
  <c r="R132" i="5"/>
  <c r="S132" i="5" s="1"/>
  <c r="T132" i="5" s="1"/>
  <c r="R133" i="5"/>
  <c r="S133" i="5" s="1"/>
  <c r="T133" i="5" s="1"/>
  <c r="R134" i="5"/>
  <c r="S134" i="5" s="1"/>
  <c r="T134" i="5" s="1"/>
  <c r="R135" i="5"/>
  <c r="S135" i="5" s="1"/>
  <c r="T135" i="5" s="1"/>
  <c r="R136" i="5"/>
  <c r="S136" i="5" s="1"/>
  <c r="T136" i="5" s="1"/>
  <c r="R137" i="5"/>
  <c r="S137" i="5" s="1"/>
  <c r="T137" i="5" s="1"/>
  <c r="R138" i="5"/>
  <c r="S138" i="5" s="1"/>
  <c r="T138" i="5" s="1"/>
  <c r="R139" i="5"/>
  <c r="S139" i="5" s="1"/>
  <c r="T139" i="5" s="1"/>
  <c r="R140" i="5"/>
  <c r="S140" i="5" s="1"/>
  <c r="T140" i="5" s="1"/>
  <c r="R141" i="5"/>
  <c r="S141" i="5" s="1"/>
  <c r="T141" i="5" s="1"/>
  <c r="R142" i="5"/>
  <c r="S142" i="5" s="1"/>
  <c r="T142" i="5" s="1"/>
  <c r="R143" i="5"/>
  <c r="S143" i="5" s="1"/>
  <c r="T143" i="5" s="1"/>
  <c r="R144" i="5"/>
  <c r="S144" i="5" s="1"/>
  <c r="T144" i="5" s="1"/>
  <c r="R145" i="5"/>
  <c r="S145" i="5" s="1"/>
  <c r="T145" i="5" s="1"/>
  <c r="R146" i="5"/>
  <c r="S146" i="5" s="1"/>
  <c r="T146" i="5" s="1"/>
  <c r="R147" i="5"/>
  <c r="S147" i="5" s="1"/>
  <c r="T147" i="5" s="1"/>
  <c r="R148" i="5"/>
  <c r="S148" i="5" s="1"/>
  <c r="T148" i="5" s="1"/>
  <c r="R149" i="5"/>
  <c r="S149" i="5" s="1"/>
  <c r="T149" i="5" s="1"/>
  <c r="R150" i="5"/>
  <c r="S150" i="5" s="1"/>
  <c r="T150" i="5" s="1"/>
  <c r="R151" i="5"/>
  <c r="S151" i="5" s="1"/>
  <c r="T151" i="5" s="1"/>
  <c r="R152" i="5"/>
  <c r="S152" i="5" s="1"/>
  <c r="T152" i="5" s="1"/>
  <c r="R153" i="5"/>
  <c r="S153" i="5" s="1"/>
  <c r="T153" i="5" s="1"/>
  <c r="R154" i="5"/>
  <c r="S154" i="5" s="1"/>
  <c r="T154" i="5" s="1"/>
  <c r="R155" i="5"/>
  <c r="S155" i="5" s="1"/>
  <c r="T155" i="5" s="1"/>
  <c r="R156" i="5"/>
  <c r="S156" i="5" s="1"/>
  <c r="T156" i="5" s="1"/>
  <c r="R157" i="5"/>
  <c r="S157" i="5" s="1"/>
  <c r="T157" i="5" s="1"/>
  <c r="R158" i="5"/>
  <c r="S158" i="5" s="1"/>
  <c r="T158" i="5" s="1"/>
  <c r="R159" i="5"/>
  <c r="S159" i="5" s="1"/>
  <c r="T159" i="5" s="1"/>
  <c r="R160" i="5"/>
  <c r="S160" i="5" s="1"/>
  <c r="T160" i="5" s="1"/>
  <c r="R161" i="5"/>
  <c r="S161" i="5" s="1"/>
  <c r="T161" i="5" s="1"/>
  <c r="R162" i="5"/>
  <c r="S162" i="5" s="1"/>
  <c r="T162" i="5" s="1"/>
  <c r="R163" i="5"/>
  <c r="S163" i="5" s="1"/>
  <c r="T163" i="5" s="1"/>
  <c r="R164" i="5"/>
  <c r="S164" i="5" s="1"/>
  <c r="T164" i="5" s="1"/>
  <c r="R165" i="5"/>
  <c r="S165" i="5" s="1"/>
  <c r="T165" i="5" s="1"/>
  <c r="R166" i="5"/>
  <c r="S166" i="5" s="1"/>
  <c r="T166" i="5" s="1"/>
  <c r="R167" i="5"/>
  <c r="S167" i="5" s="1"/>
  <c r="T167" i="5" s="1"/>
  <c r="R168" i="5"/>
  <c r="S168" i="5" s="1"/>
  <c r="T168" i="5" s="1"/>
  <c r="R169" i="5"/>
  <c r="S169" i="5" s="1"/>
  <c r="T169" i="5" s="1"/>
  <c r="R170" i="5"/>
  <c r="S170" i="5" s="1"/>
  <c r="T170" i="5" s="1"/>
  <c r="R171" i="5"/>
  <c r="S171" i="5" s="1"/>
  <c r="T171" i="5" s="1"/>
  <c r="R172" i="5"/>
  <c r="S172" i="5" s="1"/>
  <c r="T172" i="5" s="1"/>
  <c r="R173" i="5"/>
  <c r="S173" i="5" s="1"/>
  <c r="T173" i="5" s="1"/>
  <c r="R174" i="5"/>
  <c r="S174" i="5" s="1"/>
  <c r="T174" i="5" s="1"/>
  <c r="R175" i="5"/>
  <c r="S175" i="5" s="1"/>
  <c r="T175" i="5" s="1"/>
  <c r="R176" i="5"/>
  <c r="S176" i="5" s="1"/>
  <c r="T176" i="5" s="1"/>
  <c r="R177" i="5"/>
  <c r="S177" i="5" s="1"/>
  <c r="T177" i="5" s="1"/>
  <c r="R178" i="5"/>
  <c r="S178" i="5" s="1"/>
  <c r="T178" i="5" s="1"/>
  <c r="R179" i="5"/>
  <c r="S179" i="5" s="1"/>
  <c r="T179" i="5" s="1"/>
  <c r="R180" i="5"/>
  <c r="S180" i="5" s="1"/>
  <c r="T180" i="5" s="1"/>
  <c r="R181" i="5"/>
  <c r="S181" i="5" s="1"/>
  <c r="T181" i="5" s="1"/>
  <c r="R182" i="5"/>
  <c r="S182" i="5" s="1"/>
  <c r="T182" i="5" s="1"/>
  <c r="R183" i="5"/>
  <c r="S183" i="5" s="1"/>
  <c r="T183" i="5" s="1"/>
  <c r="R184" i="5"/>
  <c r="S184" i="5" s="1"/>
  <c r="T184" i="5" s="1"/>
  <c r="R185" i="5"/>
  <c r="S185" i="5" s="1"/>
  <c r="T185" i="5" s="1"/>
  <c r="R186" i="5"/>
  <c r="S186" i="5" s="1"/>
  <c r="T186" i="5" s="1"/>
  <c r="R187" i="5"/>
  <c r="S187" i="5" s="1"/>
  <c r="T187" i="5" s="1"/>
  <c r="R188" i="5"/>
  <c r="S188" i="5" s="1"/>
  <c r="T188" i="5" s="1"/>
  <c r="R189" i="5"/>
  <c r="S189" i="5" s="1"/>
  <c r="T189" i="5" s="1"/>
  <c r="R190" i="5"/>
  <c r="S190" i="5" s="1"/>
  <c r="T190" i="5" s="1"/>
  <c r="R191" i="5"/>
  <c r="S191" i="5" s="1"/>
  <c r="T191" i="5" s="1"/>
  <c r="R192" i="5"/>
  <c r="S192" i="5" s="1"/>
  <c r="T192" i="5" s="1"/>
  <c r="R193" i="5"/>
  <c r="S193" i="5" s="1"/>
  <c r="T193" i="5" s="1"/>
  <c r="R194" i="5"/>
  <c r="S194" i="5" s="1"/>
  <c r="T194" i="5" s="1"/>
  <c r="R195" i="5"/>
  <c r="S195" i="5" s="1"/>
  <c r="T195" i="5" s="1"/>
  <c r="R196" i="5"/>
  <c r="S196" i="5" s="1"/>
  <c r="T196" i="5" s="1"/>
  <c r="R197" i="5"/>
  <c r="S197" i="5" s="1"/>
  <c r="T197" i="5" s="1"/>
  <c r="R198" i="5"/>
  <c r="S198" i="5" s="1"/>
  <c r="T198" i="5" s="1"/>
  <c r="R199" i="5"/>
  <c r="S199" i="5" s="1"/>
  <c r="T199" i="5" s="1"/>
  <c r="R200" i="5"/>
  <c r="S200" i="5" s="1"/>
  <c r="T200" i="5" s="1"/>
  <c r="R201" i="5"/>
  <c r="S201" i="5" s="1"/>
  <c r="T201" i="5" s="1"/>
  <c r="R202" i="5"/>
  <c r="S202" i="5" s="1"/>
  <c r="T202" i="5" s="1"/>
  <c r="R203" i="5"/>
  <c r="S203" i="5" s="1"/>
  <c r="T203" i="5" s="1"/>
  <c r="R204" i="5"/>
  <c r="S204" i="5" s="1"/>
  <c r="T204" i="5" s="1"/>
  <c r="R205" i="5"/>
  <c r="S205" i="5" s="1"/>
  <c r="T205" i="5" s="1"/>
  <c r="R206" i="5"/>
  <c r="S206" i="5" s="1"/>
  <c r="T206" i="5" s="1"/>
  <c r="R207" i="5"/>
  <c r="S207" i="5" s="1"/>
  <c r="T207" i="5" s="1"/>
  <c r="R208" i="5"/>
  <c r="S208" i="5" s="1"/>
  <c r="T208" i="5" s="1"/>
  <c r="R209" i="5"/>
  <c r="S209" i="5" s="1"/>
  <c r="T209" i="5" s="1"/>
  <c r="R210" i="5"/>
  <c r="S210" i="5" s="1"/>
  <c r="T210" i="5" s="1"/>
  <c r="R211" i="5"/>
  <c r="S211" i="5" s="1"/>
  <c r="T211" i="5" s="1"/>
  <c r="R212" i="5"/>
  <c r="S212" i="5" s="1"/>
  <c r="T212" i="5" s="1"/>
  <c r="R213" i="5"/>
  <c r="S213" i="5" s="1"/>
  <c r="T213" i="5" s="1"/>
  <c r="R214" i="5"/>
  <c r="S214" i="5" s="1"/>
  <c r="T214" i="5" s="1"/>
  <c r="R215" i="5"/>
  <c r="S215" i="5" s="1"/>
  <c r="T215" i="5" s="1"/>
  <c r="R216" i="5"/>
  <c r="S216" i="5" s="1"/>
  <c r="T216" i="5" s="1"/>
  <c r="R217" i="5"/>
  <c r="S217" i="5" s="1"/>
  <c r="T217" i="5" s="1"/>
  <c r="R218" i="5"/>
  <c r="S218" i="5" s="1"/>
  <c r="T218" i="5" s="1"/>
  <c r="R219" i="5"/>
  <c r="S219" i="5" s="1"/>
  <c r="T219" i="5" s="1"/>
  <c r="R220" i="5"/>
  <c r="S220" i="5" s="1"/>
  <c r="T220" i="5" s="1"/>
  <c r="R221" i="5"/>
  <c r="S221" i="5" s="1"/>
  <c r="T221" i="5" s="1"/>
  <c r="R222" i="5"/>
  <c r="S222" i="5" s="1"/>
  <c r="T222" i="5" s="1"/>
  <c r="R223" i="5"/>
  <c r="S223" i="5" s="1"/>
  <c r="T223" i="5" s="1"/>
  <c r="R224" i="5"/>
  <c r="S224" i="5" s="1"/>
  <c r="T224" i="5" s="1"/>
  <c r="R225" i="5"/>
  <c r="S225" i="5" s="1"/>
  <c r="T225" i="5" s="1"/>
  <c r="R226" i="5"/>
  <c r="S226" i="5" s="1"/>
  <c r="T226" i="5" s="1"/>
  <c r="R227" i="5"/>
  <c r="S227" i="5" s="1"/>
  <c r="T227" i="5" s="1"/>
  <c r="R228" i="5"/>
  <c r="S228" i="5" s="1"/>
  <c r="T228" i="5" s="1"/>
  <c r="R229" i="5"/>
  <c r="S229" i="5" s="1"/>
  <c r="T229" i="5" s="1"/>
  <c r="R230" i="5"/>
  <c r="S230" i="5" s="1"/>
  <c r="T230" i="5" s="1"/>
  <c r="R231" i="5"/>
  <c r="S231" i="5" s="1"/>
  <c r="T231" i="5" s="1"/>
  <c r="R232" i="5"/>
  <c r="S232" i="5" s="1"/>
  <c r="T232" i="5" s="1"/>
  <c r="R233" i="5"/>
  <c r="S233" i="5" s="1"/>
  <c r="T233" i="5" s="1"/>
  <c r="R234" i="5"/>
  <c r="S234" i="5" s="1"/>
  <c r="T234" i="5" s="1"/>
  <c r="R235" i="5"/>
  <c r="S235" i="5" s="1"/>
  <c r="T235" i="5" s="1"/>
  <c r="R236" i="5"/>
  <c r="S236" i="5" s="1"/>
  <c r="T236" i="5" s="1"/>
  <c r="R237" i="5"/>
  <c r="S237" i="5" s="1"/>
  <c r="T237" i="5" s="1"/>
  <c r="R238" i="5"/>
  <c r="S238" i="5" s="1"/>
  <c r="T238" i="5" s="1"/>
  <c r="R239" i="5"/>
  <c r="S239" i="5" s="1"/>
  <c r="T239" i="5" s="1"/>
  <c r="R240" i="5"/>
  <c r="S240" i="5" s="1"/>
  <c r="T240" i="5" s="1"/>
  <c r="R241" i="5"/>
  <c r="S241" i="5" s="1"/>
  <c r="T241" i="5" s="1"/>
  <c r="R242" i="5"/>
  <c r="S242" i="5" s="1"/>
  <c r="T242" i="5" s="1"/>
  <c r="R243" i="5"/>
  <c r="S243" i="5" s="1"/>
  <c r="T243" i="5" s="1"/>
  <c r="R244" i="5"/>
  <c r="S244" i="5" s="1"/>
  <c r="T244" i="5" s="1"/>
  <c r="R245" i="5"/>
  <c r="S245" i="5" s="1"/>
  <c r="T245" i="5" s="1"/>
  <c r="R246" i="5"/>
  <c r="S246" i="5" s="1"/>
  <c r="T246" i="5" s="1"/>
  <c r="R247" i="5"/>
  <c r="S247" i="5" s="1"/>
  <c r="T247" i="5" s="1"/>
  <c r="R248" i="5"/>
  <c r="S248" i="5" s="1"/>
  <c r="T248" i="5" s="1"/>
  <c r="R249" i="5"/>
  <c r="S249" i="5" s="1"/>
  <c r="T249" i="5" s="1"/>
  <c r="R250" i="5"/>
  <c r="S250" i="5" s="1"/>
  <c r="T250" i="5" s="1"/>
  <c r="R251" i="5"/>
  <c r="S251" i="5" s="1"/>
  <c r="T251" i="5" s="1"/>
  <c r="R252" i="5"/>
  <c r="S252" i="5" s="1"/>
  <c r="T252" i="5" s="1"/>
  <c r="R253" i="5"/>
  <c r="S253" i="5" s="1"/>
  <c r="T253" i="5" s="1"/>
  <c r="R254" i="5"/>
  <c r="S254" i="5" s="1"/>
  <c r="T254" i="5" s="1"/>
  <c r="R255" i="5"/>
  <c r="S255" i="5" s="1"/>
  <c r="T255" i="5" s="1"/>
  <c r="R256" i="5"/>
  <c r="S256" i="5" s="1"/>
  <c r="T256" i="5" s="1"/>
  <c r="R257" i="5"/>
  <c r="S257" i="5" s="1"/>
  <c r="T257" i="5" s="1"/>
  <c r="R258" i="5"/>
  <c r="S258" i="5" s="1"/>
  <c r="T258" i="5" s="1"/>
  <c r="R259" i="5"/>
  <c r="S259" i="5" s="1"/>
  <c r="T259" i="5" s="1"/>
  <c r="R260" i="5"/>
  <c r="S260" i="5" s="1"/>
  <c r="T260" i="5" s="1"/>
  <c r="R261" i="5"/>
  <c r="S261" i="5" s="1"/>
  <c r="T261" i="5" s="1"/>
  <c r="R262" i="5"/>
  <c r="S262" i="5" s="1"/>
  <c r="T262" i="5" s="1"/>
  <c r="R263" i="5"/>
  <c r="S263" i="5" s="1"/>
  <c r="T263" i="5" s="1"/>
  <c r="R264" i="5"/>
  <c r="S264" i="5" s="1"/>
  <c r="T264" i="5" s="1"/>
  <c r="R265" i="5"/>
  <c r="S265" i="5" s="1"/>
  <c r="T265" i="5" s="1"/>
  <c r="R266" i="5"/>
  <c r="S266" i="5" s="1"/>
  <c r="T266" i="5" s="1"/>
  <c r="R267" i="5"/>
  <c r="S267" i="5" s="1"/>
  <c r="T267" i="5" s="1"/>
  <c r="R268" i="5"/>
  <c r="S268" i="5" s="1"/>
  <c r="T268" i="5" s="1"/>
  <c r="R269" i="5"/>
  <c r="S269" i="5" s="1"/>
  <c r="T269" i="5" s="1"/>
  <c r="R270" i="5"/>
  <c r="S270" i="5" s="1"/>
  <c r="T270" i="5" s="1"/>
  <c r="R271" i="5"/>
  <c r="S271" i="5" s="1"/>
  <c r="T271" i="5" s="1"/>
  <c r="R272" i="5"/>
  <c r="S272" i="5" s="1"/>
  <c r="T272" i="5" s="1"/>
  <c r="R273" i="5"/>
  <c r="S273" i="5" s="1"/>
  <c r="T273" i="5" s="1"/>
  <c r="R274" i="5"/>
  <c r="S274" i="5" s="1"/>
  <c r="T274" i="5" s="1"/>
  <c r="R275" i="5"/>
  <c r="S275" i="5" s="1"/>
  <c r="T275" i="5" s="1"/>
  <c r="R276" i="5"/>
  <c r="S276" i="5" s="1"/>
  <c r="T276" i="5" s="1"/>
  <c r="R277" i="5"/>
  <c r="S277" i="5" s="1"/>
  <c r="T277" i="5" s="1"/>
  <c r="R278" i="5"/>
  <c r="S278" i="5" s="1"/>
  <c r="T278" i="5" s="1"/>
  <c r="R279" i="5"/>
  <c r="S279" i="5" s="1"/>
  <c r="T279" i="5" s="1"/>
  <c r="R280" i="5"/>
  <c r="S280" i="5" s="1"/>
  <c r="T280" i="5" s="1"/>
  <c r="R281" i="5"/>
  <c r="S281" i="5" s="1"/>
  <c r="T281" i="5" s="1"/>
  <c r="R282" i="5"/>
  <c r="S282" i="5" s="1"/>
  <c r="T282" i="5" s="1"/>
  <c r="R283" i="5"/>
  <c r="S283" i="5" s="1"/>
  <c r="T283" i="5" s="1"/>
  <c r="R284" i="5"/>
  <c r="S284" i="5" s="1"/>
  <c r="T284" i="5" s="1"/>
  <c r="R285" i="5"/>
  <c r="S285" i="5" s="1"/>
  <c r="T285" i="5" s="1"/>
  <c r="R286" i="5"/>
  <c r="S286" i="5" s="1"/>
  <c r="T286" i="5" s="1"/>
  <c r="R287" i="5"/>
  <c r="S287" i="5" s="1"/>
  <c r="T287" i="5" s="1"/>
  <c r="R288" i="5"/>
  <c r="S288" i="5" s="1"/>
  <c r="T288" i="5" s="1"/>
  <c r="R289" i="5"/>
  <c r="S289" i="5" s="1"/>
  <c r="T289" i="5" s="1"/>
  <c r="R290" i="5"/>
  <c r="S290" i="5" s="1"/>
  <c r="T290" i="5" s="1"/>
  <c r="R291" i="5"/>
  <c r="S291" i="5" s="1"/>
  <c r="T291" i="5" s="1"/>
  <c r="R292" i="5"/>
  <c r="S292" i="5" s="1"/>
  <c r="T292" i="5" s="1"/>
  <c r="R293" i="5"/>
  <c r="S293" i="5" s="1"/>
  <c r="T293" i="5" s="1"/>
  <c r="R294" i="5"/>
  <c r="S294" i="5" s="1"/>
  <c r="T294" i="5" s="1"/>
  <c r="R295" i="5"/>
  <c r="S295" i="5" s="1"/>
  <c r="T295" i="5" s="1"/>
  <c r="R296" i="5"/>
  <c r="S296" i="5" s="1"/>
  <c r="T296" i="5" s="1"/>
  <c r="R297" i="5"/>
  <c r="S297" i="5" s="1"/>
  <c r="T297" i="5" s="1"/>
  <c r="R298" i="5"/>
  <c r="S298" i="5" s="1"/>
  <c r="T298" i="5" s="1"/>
  <c r="R299" i="5"/>
  <c r="S299" i="5" s="1"/>
  <c r="T299" i="5" s="1"/>
  <c r="R300" i="5"/>
  <c r="S300" i="5" s="1"/>
  <c r="T300" i="5" s="1"/>
  <c r="R301" i="5"/>
  <c r="S301" i="5" s="1"/>
  <c r="T301" i="5" s="1"/>
  <c r="R302" i="5"/>
  <c r="S302" i="5" s="1"/>
  <c r="T302" i="5" s="1"/>
  <c r="R303" i="5"/>
  <c r="S303" i="5" s="1"/>
  <c r="T303" i="5" s="1"/>
  <c r="R304" i="5"/>
  <c r="S304" i="5" s="1"/>
  <c r="T304" i="5" s="1"/>
  <c r="R305" i="5"/>
  <c r="S305" i="5" s="1"/>
  <c r="T305" i="5" s="1"/>
  <c r="R306" i="5"/>
  <c r="S306" i="5" s="1"/>
  <c r="T306" i="5" s="1"/>
  <c r="R307" i="5"/>
  <c r="S307" i="5" s="1"/>
  <c r="T307" i="5" s="1"/>
  <c r="R308" i="5"/>
  <c r="S308" i="5" s="1"/>
  <c r="T308" i="5" s="1"/>
  <c r="R309" i="5"/>
  <c r="S309" i="5" s="1"/>
  <c r="T309" i="5" s="1"/>
  <c r="R310" i="5"/>
  <c r="S310" i="5" s="1"/>
  <c r="T310" i="5" s="1"/>
  <c r="R311" i="5"/>
  <c r="S311" i="5" s="1"/>
  <c r="T311" i="5" s="1"/>
  <c r="R312" i="5"/>
  <c r="S312" i="5" s="1"/>
  <c r="T312" i="5" s="1"/>
  <c r="R313" i="5"/>
  <c r="S313" i="5" s="1"/>
  <c r="T313" i="5" s="1"/>
  <c r="R314" i="5"/>
  <c r="S314" i="5" s="1"/>
  <c r="T314" i="5" s="1"/>
  <c r="R315" i="5"/>
  <c r="S315" i="5" s="1"/>
  <c r="T315" i="5" s="1"/>
  <c r="R316" i="5"/>
  <c r="S316" i="5" s="1"/>
  <c r="T316" i="5" s="1"/>
  <c r="R317" i="5"/>
  <c r="S317" i="5" s="1"/>
  <c r="T317" i="5" s="1"/>
  <c r="R318" i="5"/>
  <c r="S318" i="5" s="1"/>
  <c r="T318" i="5" s="1"/>
  <c r="R319" i="5"/>
  <c r="S319" i="5" s="1"/>
  <c r="T319" i="5" s="1"/>
  <c r="R320" i="5"/>
  <c r="S320" i="5" s="1"/>
  <c r="T320" i="5" s="1"/>
  <c r="R321" i="5"/>
  <c r="S321" i="5" s="1"/>
  <c r="T321" i="5" s="1"/>
  <c r="R322" i="5"/>
  <c r="S322" i="5" s="1"/>
  <c r="T322" i="5" s="1"/>
  <c r="R323" i="5"/>
  <c r="S323" i="5" s="1"/>
  <c r="T323" i="5" s="1"/>
  <c r="R324" i="5"/>
  <c r="S324" i="5" s="1"/>
  <c r="T324" i="5" s="1"/>
  <c r="R325" i="5"/>
  <c r="S325" i="5" s="1"/>
  <c r="T325" i="5" s="1"/>
  <c r="R326" i="5"/>
  <c r="S326" i="5" s="1"/>
  <c r="T326" i="5" s="1"/>
  <c r="R327" i="5"/>
  <c r="S327" i="5" s="1"/>
  <c r="T327" i="5" s="1"/>
  <c r="R328" i="5"/>
  <c r="S328" i="5" s="1"/>
  <c r="T328" i="5" s="1"/>
  <c r="R329" i="5"/>
  <c r="S329" i="5" s="1"/>
  <c r="T329" i="5" s="1"/>
  <c r="R330" i="5"/>
  <c r="S330" i="5" s="1"/>
  <c r="T330" i="5" s="1"/>
  <c r="R331" i="5"/>
  <c r="S331" i="5" s="1"/>
  <c r="T331" i="5" s="1"/>
  <c r="R7" i="5"/>
  <c r="S7" i="5" s="1"/>
  <c r="T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C161" i="2" l="1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Q131" i="3" s="1"/>
  <c r="D131" i="3" s="1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T228" i="3" s="1"/>
  <c r="G228" i="3" s="1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R180" i="3" s="1"/>
  <c r="E180" i="3" s="1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P60" i="3" s="1"/>
  <c r="C60" i="3" s="1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K300" i="5" s="1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7" i="5" l="1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11" i="12" l="1"/>
  <c r="B29" i="10"/>
  <c r="N7" i="5"/>
  <c r="C9" i="12"/>
  <c r="C8" i="12"/>
  <c r="G331" i="3"/>
  <c r="N26" i="12" s="1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<sst xmlns="http://schemas.openxmlformats.org/spreadsheetml/2006/main" count="4467" uniqueCount="1156">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</sst>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698483</v>
      </c>
      <c r="H45" s="21">
        <f>INDEX(Data[],MATCH($A45,Data[Dist],0),MATCH(H$4,Data[#Headers],0))</f>
        <v>31420692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83902</v>
      </c>
      <c r="H90" s="21">
        <f>INDEX(Data[],MATCH($A90,Data[Dist],0),MATCH(H$4,Data[#Headers],0))</f>
        <v>17255521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73104</v>
      </c>
      <c r="H103" s="21">
        <f>INDEX(Data[],MATCH($A103,Data[Dist],0),MATCH(H$4,Data[#Headers],0))</f>
        <v>4141736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15068</v>
      </c>
      <c r="H123" s="21">
        <f>INDEX(Data[],MATCH($A123,Data[Dist],0),MATCH(H$4,Data[#Headers],0))</f>
        <v>1097710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15987</v>
      </c>
      <c r="H129" s="21">
        <f>INDEX(Data[],MATCH($A129,Data[Dist],0),MATCH(H$4,Data[#Headers],0))</f>
        <v>1715218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221961</v>
      </c>
      <c r="H163" s="21">
        <f>INDEX(Data[],MATCH($A163,Data[Dist],0),MATCH(H$4,Data[#Headers],0))</f>
        <v>2499809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79858</v>
      </c>
      <c r="H166" s="21">
        <f>INDEX(Data[],MATCH($A166,Data[Dist],0),MATCH(H$4,Data[#Headers],0))</f>
        <v>3438015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7516</v>
      </c>
      <c r="H174" s="21">
        <f>INDEX(Data[],MATCH($A174,Data[Dist],0),MATCH(H$4,Data[#Headers],0))</f>
        <v>2094809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41932</v>
      </c>
      <c r="H198" s="21">
        <f>INDEX(Data[],MATCH($A198,Data[Dist],0),MATCH(H$4,Data[#Headers],0))</f>
        <v>1872627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78857</v>
      </c>
      <c r="H202" s="21">
        <f>INDEX(Data[],MATCH($A202,Data[Dist],0),MATCH(H$4,Data[#Headers],0))</f>
        <v>13176526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60364</v>
      </c>
      <c r="H221" s="21">
        <f>INDEX(Data[],MATCH($A221,Data[Dist],0),MATCH(H$4,Data[#Headers],0))</f>
        <v>3427705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111849</v>
      </c>
      <c r="H241" s="21">
        <f>INDEX(Data[],MATCH($A241,Data[Dist],0),MATCH(H$4,Data[#Headers],0))</f>
        <v>2492311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518137</v>
      </c>
      <c r="H272" s="21">
        <f>INDEX(Data[],MATCH($A272,Data[Dist],0),MATCH(H$4,Data[#Headers],0))</f>
        <v>11560057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31911</v>
      </c>
      <c r="H285" s="21">
        <f>INDEX(Data[],MATCH($A285,Data[Dist],0),MATCH(H$4,Data[#Headers],0))</f>
        <v>3594257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170225</v>
      </c>
      <c r="H300" s="21">
        <f>INDEX(Data[],MATCH($A300,Data[Dist],0),MATCH(H$4,Data[#Headers],0))</f>
        <v>5174205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22451</v>
      </c>
      <c r="H309" s="21">
        <f>INDEX(Data[],MATCH($A309,Data[Dist],0),MATCH(H$4,Data[#Headers],0))</f>
        <v>2121535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11210</v>
      </c>
      <c r="H320" s="21">
        <f>INDEX(Data[],MATCH($A320,Data[Dist],0),MATCH(H$4,Data[#Headers],0))</f>
        <v>4007560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3257</v>
      </c>
      <c r="H326" s="21">
        <f>INDEX(Data[],MATCH($A326,Data[Dist],0),MATCH(H$4,Data[#Headers],0))</f>
        <v>2540114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2246072</v>
      </c>
      <c r="H331" s="23">
        <f t="shared" si="0"/>
        <v>3628852566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3 State Foundation Aid (Code 3111)</v>
      </c>
      <c r="I4" s="17" t="str">
        <f>Notes!B3</f>
        <v>Pay 3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25710789</v>
      </c>
      <c r="I45" s="21">
        <f>INDEX(Data[],MATCH($A45,Data[Dist],0),MATCH(I$4,Data[#Headers],0))</f>
        <v>31420692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14151364</v>
      </c>
      <c r="I90" s="21">
        <f>INDEX(Data[],MATCH($A90,Data[Dist],0),MATCH(I$4,Data[#Headers],0))</f>
        <v>17255521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3042133</v>
      </c>
      <c r="I103" s="21">
        <f>INDEX(Data[],MATCH($A103,Data[Dist],0),MATCH(I$4,Data[#Headers],0))</f>
        <v>4141736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747535</v>
      </c>
      <c r="I123" s="21">
        <f>INDEX(Data[],MATCH($A123,Data[Dist],0),MATCH(I$4,Data[#Headers],0))</f>
        <v>1097710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944302</v>
      </c>
      <c r="I129" s="21">
        <f>INDEX(Data[],MATCH($A129,Data[Dist],0),MATCH(I$4,Data[#Headers],0))</f>
        <v>1715218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1891557</v>
      </c>
      <c r="I163" s="21">
        <f>INDEX(Data[],MATCH($A163,Data[Dist],0),MATCH(I$4,Data[#Headers],0))</f>
        <v>2499809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2455018</v>
      </c>
      <c r="I166" s="21">
        <f>INDEX(Data[],MATCH($A166,Data[Dist],0),MATCH(I$4,Data[#Headers],0))</f>
        <v>3438015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1257052</v>
      </c>
      <c r="I174" s="21">
        <f>INDEX(Data[],MATCH($A174,Data[Dist],0),MATCH(I$4,Data[#Headers],0))</f>
        <v>2094809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1352303</v>
      </c>
      <c r="I198" s="21">
        <f>INDEX(Data[],MATCH($A198,Data[Dist],0),MATCH(I$4,Data[#Headers],0))</f>
        <v>1872627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10606357</v>
      </c>
      <c r="I202" s="21">
        <f>INDEX(Data[],MATCH($A202,Data[Dist],0),MATCH(I$4,Data[#Headers],0))</f>
        <v>13176526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2565029</v>
      </c>
      <c r="I221" s="21">
        <f>INDEX(Data[],MATCH($A221,Data[Dist],0),MATCH(I$4,Data[#Headers],0))</f>
        <v>3427705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1341508</v>
      </c>
      <c r="I241" s="21">
        <f>INDEX(Data[],MATCH($A241,Data[Dist],0),MATCH(I$4,Data[#Headers],0))</f>
        <v>2492311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9467125</v>
      </c>
      <c r="I272" s="21">
        <f>INDEX(Data[],MATCH($A272,Data[Dist],0),MATCH(I$4,Data[#Headers],0))</f>
        <v>11560057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2759637</v>
      </c>
      <c r="I285" s="21">
        <f>INDEX(Data[],MATCH($A285,Data[Dist],0),MATCH(I$4,Data[#Headers],0))</f>
        <v>3594257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3715464</v>
      </c>
      <c r="I300" s="21">
        <f>INDEX(Data[],MATCH($A300,Data[Dist],0),MATCH(I$4,Data[#Headers],0))</f>
        <v>5174205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1319122</v>
      </c>
      <c r="I309" s="21">
        <f>INDEX(Data[],MATCH($A309,Data[Dist],0),MATCH(I$4,Data[#Headers],0))</f>
        <v>2121535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2939581</v>
      </c>
      <c r="I320" s="21">
        <f>INDEX(Data[],MATCH($A320,Data[Dist],0),MATCH(I$4,Data[#Headers],0))</f>
        <v>4007560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1912628</v>
      </c>
      <c r="I326" s="21">
        <f>INDEX(Data[],MATCH($A326,Data[Dist],0),MATCH(I$4,Data[#Headers],0))</f>
        <v>2540114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2868189499</v>
      </c>
      <c r="I331" s="23">
        <f t="shared" si="0"/>
        <v>3628852566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(March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March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March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March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March</v>
      </c>
      <c r="H6" s="40" t="str">
        <f>Notes!$B$3</f>
        <v>Pay 3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3030312</v>
      </c>
      <c r="H7" s="21">
        <f>INDEX(Data[],MATCH($A7,Data[Dist],0),MATCH(H$6,Data[#Headers],0))-G7</f>
        <v>1294140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862760</v>
      </c>
      <c r="L7" s="21">
        <f>INDEX(Notes!$I$2:$N$11,MATCH(Notes!$B$2,Notes!$I$2:$I$11,0),6)*$E7</f>
        <v>431380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1394503</v>
      </c>
      <c r="H8" s="21">
        <f>INDEX(Data[],MATCH($A8,Data[Dist],0),MATCH(H$6,Data[#Headers],0))-G8</f>
        <v>595813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397210</v>
      </c>
      <c r="L8" s="21">
        <f>INDEX(Notes!$I$2:$N$11,MATCH(Notes!$B$2,Notes!$I$2:$I$11,0),6)*$E8</f>
        <v>198605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198605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11686743</v>
      </c>
      <c r="H9" s="21">
        <f>INDEX(Data[],MATCH($A9,Data[Dist],0),MATCH(H$6,Data[#Headers],0))-G9</f>
        <v>4994666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3329778</v>
      </c>
      <c r="L9" s="21">
        <f>INDEX(Notes!$I$2:$N$11,MATCH(Notes!$B$2,Notes!$I$2:$I$11,0),6)*$E9</f>
        <v>1664889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1664889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2816920</v>
      </c>
      <c r="H10" s="21">
        <f>INDEX(Data[],MATCH($A10,Data[Dist],0),MATCH(H$6,Data[#Headers],0))-G10</f>
        <v>1203790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802528</v>
      </c>
      <c r="L10" s="21">
        <f>INDEX(Notes!$I$2:$N$11,MATCH(Notes!$B$2,Notes!$I$2:$I$11,0),6)*$E10</f>
        <v>401264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401264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711842</v>
      </c>
      <c r="H11" s="21">
        <f>INDEX(Data[],MATCH($A11,Data[Dist],0),MATCH(H$6,Data[#Headers],0))-G11</f>
        <v>303796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202532</v>
      </c>
      <c r="L11" s="21">
        <f>INDEX(Notes!$I$2:$N$11,MATCH(Notes!$B$2,Notes!$I$2:$I$11,0),6)*$E11</f>
        <v>101266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101266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6001725</v>
      </c>
      <c r="H12" s="21">
        <f>INDEX(Data[],MATCH($A12,Data[Dist],0),MATCH(H$6,Data[#Headers],0))-G12</f>
        <v>2565208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1710140</v>
      </c>
      <c r="L12" s="21">
        <f>INDEX(Notes!$I$2:$N$11,MATCH(Notes!$B$2,Notes!$I$2:$I$11,0),6)*$E12</f>
        <v>855069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855069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2592091</v>
      </c>
      <c r="H13" s="21">
        <f>INDEX(Data[],MATCH($A13,Data[Dist],0),MATCH(H$6,Data[#Headers],0))-G13</f>
        <v>1107406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738272</v>
      </c>
      <c r="L13" s="21">
        <f>INDEX(Notes!$I$2:$N$11,MATCH(Notes!$B$2,Notes!$I$2:$I$11,0),6)*$E13</f>
        <v>369135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369135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1291372</v>
      </c>
      <c r="H14" s="21">
        <f>INDEX(Data[],MATCH($A14,Data[Dist],0),MATCH(H$6,Data[#Headers],0))-G14</f>
        <v>551724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367816</v>
      </c>
      <c r="L14" s="21">
        <f>INDEX(Notes!$I$2:$N$11,MATCH(Notes!$B$2,Notes!$I$2:$I$11,0),6)*$E14</f>
        <v>183908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6090609</v>
      </c>
      <c r="H15" s="21">
        <f>INDEX(Data[],MATCH($A15,Data[Dist],0),MATCH(H$6,Data[#Headers],0))-G15</f>
        <v>2601178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1734118</v>
      </c>
      <c r="L15" s="21">
        <f>INDEX(Notes!$I$2:$N$11,MATCH(Notes!$B$2,Notes!$I$2:$I$11,0),6)*$E15</f>
        <v>867059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867059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5444195</v>
      </c>
      <c r="H16" s="21">
        <f>INDEX(Data[],MATCH($A16,Data[Dist],0),MATCH(H$6,Data[#Headers],0))-G16</f>
        <v>2326084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1550722</v>
      </c>
      <c r="L16" s="21">
        <f>INDEX(Notes!$I$2:$N$11,MATCH(Notes!$B$2,Notes!$I$2:$I$11,0),6)*$E16</f>
        <v>775361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775361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2502822</v>
      </c>
      <c r="H17" s="21">
        <f>INDEX(Data[],MATCH($A17,Data[Dist],0),MATCH(H$6,Data[#Headers],0))-G17</f>
        <v>1069321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712882</v>
      </c>
      <c r="L17" s="21">
        <f>INDEX(Notes!$I$2:$N$11,MATCH(Notes!$B$2,Notes!$I$2:$I$11,0),6)*$E17</f>
        <v>356440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356440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3661465</v>
      </c>
      <c r="H18" s="21">
        <f>INDEX(Data[],MATCH($A18,Data[Dist],0),MATCH(H$6,Data[#Headers],0))-G18</f>
        <v>1563789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1042526</v>
      </c>
      <c r="L18" s="21">
        <f>INDEX(Notes!$I$2:$N$11,MATCH(Notes!$B$2,Notes!$I$2:$I$11,0),6)*$E18</f>
        <v>521263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18491758</v>
      </c>
      <c r="H19" s="21">
        <f>INDEX(Data[],MATCH($A19,Data[Dist],0),MATCH(H$6,Data[#Headers],0))-G19</f>
        <v>7895778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5263852</v>
      </c>
      <c r="L19" s="21">
        <f>INDEX(Notes!$I$2:$N$11,MATCH(Notes!$B$2,Notes!$I$2:$I$11,0),6)*$E19</f>
        <v>2631926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6637593</v>
      </c>
      <c r="H20" s="21">
        <f>INDEX(Data[],MATCH($A20,Data[Dist],0),MATCH(H$6,Data[#Headers],0))-G20</f>
        <v>2836591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1891062</v>
      </c>
      <c r="L20" s="21">
        <f>INDEX(Notes!$I$2:$N$11,MATCH(Notes!$B$2,Notes!$I$2:$I$11,0),6)*$E20</f>
        <v>945531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945531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1173157</v>
      </c>
      <c r="H21" s="21">
        <f>INDEX(Data[],MATCH($A21,Data[Dist],0),MATCH(H$6,Data[#Headers],0))-G21</f>
        <v>501352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334236</v>
      </c>
      <c r="L21" s="21">
        <f>INDEX(Notes!$I$2:$N$11,MATCH(Notes!$B$2,Notes!$I$2:$I$11,0),6)*$E21</f>
        <v>167117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167117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61249803</v>
      </c>
      <c r="H22" s="21">
        <f>INDEX(Data[],MATCH($A22,Data[Dist],0),MATCH(H$6,Data[#Headers],0))-G22</f>
        <v>26168583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17445722</v>
      </c>
      <c r="L22" s="21">
        <f>INDEX(Notes!$I$2:$N$11,MATCH(Notes!$B$2,Notes!$I$2:$I$11,0),6)*$E22</f>
        <v>8722861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4262443</v>
      </c>
      <c r="H23" s="21">
        <f>INDEX(Data[],MATCH($A23,Data[Dist],0),MATCH(H$6,Data[#Headers],0))-G23</f>
        <v>1821650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1214434</v>
      </c>
      <c r="L23" s="21">
        <f>INDEX(Notes!$I$2:$N$11,MATCH(Notes!$B$2,Notes!$I$2:$I$11,0),6)*$E23</f>
        <v>607217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607217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1279365</v>
      </c>
      <c r="H24" s="21">
        <f>INDEX(Data[],MATCH($A24,Data[Dist],0),MATCH(H$6,Data[#Headers],0))-G24</f>
        <v>545743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363830</v>
      </c>
      <c r="L24" s="21">
        <f>INDEX(Notes!$I$2:$N$11,MATCH(Notes!$B$2,Notes!$I$2:$I$11,0),6)*$E24</f>
        <v>181915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181915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1077709</v>
      </c>
      <c r="H25" s="21">
        <f>INDEX(Data[],MATCH($A25,Data[Dist],0),MATCH(H$6,Data[#Headers],0))-G25</f>
        <v>459991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306662</v>
      </c>
      <c r="L25" s="21">
        <f>INDEX(Notes!$I$2:$N$11,MATCH(Notes!$B$2,Notes!$I$2:$I$11,0),6)*$E25</f>
        <v>153331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153331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7874963</v>
      </c>
      <c r="H26" s="21">
        <f>INDEX(Data[],MATCH($A26,Data[Dist],0),MATCH(H$6,Data[#Headers],0))-G26</f>
        <v>3365882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2243922</v>
      </c>
      <c r="L26" s="21">
        <f>INDEX(Notes!$I$2:$N$11,MATCH(Notes!$B$2,Notes!$I$2:$I$11,0),6)*$E26</f>
        <v>1121961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1121961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2287379</v>
      </c>
      <c r="H27" s="21">
        <f>INDEX(Data[],MATCH($A27,Data[Dist],0),MATCH(H$6,Data[#Headers],0))-G27</f>
        <v>977020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651346</v>
      </c>
      <c r="L27" s="21">
        <f>INDEX(Notes!$I$2:$N$11,MATCH(Notes!$B$2,Notes!$I$2:$I$11,0),6)*$E27</f>
        <v>325673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325673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3023818</v>
      </c>
      <c r="H28" s="21">
        <f>INDEX(Data[],MATCH($A28,Data[Dist],0),MATCH(H$6,Data[#Headers],0))-G28</f>
        <v>1290898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860598</v>
      </c>
      <c r="L28" s="21">
        <f>INDEX(Notes!$I$2:$N$11,MATCH(Notes!$B$2,Notes!$I$2:$I$11,0),6)*$E28</f>
        <v>430300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430300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9459963</v>
      </c>
      <c r="H29" s="21">
        <f>INDEX(Data[],MATCH($A29,Data[Dist],0),MATCH(H$6,Data[#Headers],0))-G29</f>
        <v>4043116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2695410</v>
      </c>
      <c r="L29" s="21">
        <f>INDEX(Notes!$I$2:$N$11,MATCH(Notes!$B$2,Notes!$I$2:$I$11,0),6)*$E29</f>
        <v>1347705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1347705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1974765</v>
      </c>
      <c r="H30" s="21">
        <f>INDEX(Data[],MATCH($A30,Data[Dist],0),MATCH(H$6,Data[#Headers],0))-G30</f>
        <v>844149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562766</v>
      </c>
      <c r="L30" s="21">
        <f>INDEX(Notes!$I$2:$N$11,MATCH(Notes!$B$2,Notes!$I$2:$I$11,0),6)*$E30</f>
        <v>281383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1911435</v>
      </c>
      <c r="H31" s="21">
        <f>INDEX(Data[],MATCH($A31,Data[Dist],0),MATCH(H$6,Data[#Headers],0))-G31</f>
        <v>816319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544212</v>
      </c>
      <c r="L31" s="21">
        <f>INDEX(Notes!$I$2:$N$11,MATCH(Notes!$B$2,Notes!$I$2:$I$11,0),6)*$E31</f>
        <v>272107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272107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2466142</v>
      </c>
      <c r="H32" s="21">
        <f>INDEX(Data[],MATCH($A32,Data[Dist],0),MATCH(H$6,Data[#Headers],0))-G32</f>
        <v>1053629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702420</v>
      </c>
      <c r="L32" s="21">
        <f>INDEX(Notes!$I$2:$N$11,MATCH(Notes!$B$2,Notes!$I$2:$I$11,0),6)*$E32</f>
        <v>351210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351210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2621063</v>
      </c>
      <c r="H33" s="21">
        <f>INDEX(Data[],MATCH($A33,Data[Dist],0),MATCH(H$6,Data[#Headers],0))-G33</f>
        <v>1120261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746842</v>
      </c>
      <c r="L33" s="21">
        <f>INDEX(Notes!$I$2:$N$11,MATCH(Notes!$B$2,Notes!$I$2:$I$11,0),6)*$E33</f>
        <v>373421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373421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2961792</v>
      </c>
      <c r="H34" s="21">
        <f>INDEX(Data[],MATCH($A34,Data[Dist],0),MATCH(H$6,Data[#Headers],0))-G34</f>
        <v>1265338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843560</v>
      </c>
      <c r="L34" s="21">
        <f>INDEX(Notes!$I$2:$N$11,MATCH(Notes!$B$2,Notes!$I$2:$I$11,0),6)*$E34</f>
        <v>421780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421780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3703674</v>
      </c>
      <c r="H35" s="21">
        <f>INDEX(Data[],MATCH($A35,Data[Dist],0),MATCH(H$6,Data[#Headers],0))-G35</f>
        <v>1582481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1054988</v>
      </c>
      <c r="L35" s="21">
        <f>INDEX(Notes!$I$2:$N$11,MATCH(Notes!$B$2,Notes!$I$2:$I$11,0),6)*$E35</f>
        <v>527494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527494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706646</v>
      </c>
      <c r="H36" s="21">
        <f>INDEX(Data[],MATCH($A36,Data[Dist],0),MATCH(H$6,Data[#Headers],0))-G36</f>
        <v>301817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201212</v>
      </c>
      <c r="L36" s="21">
        <f>INDEX(Notes!$I$2:$N$11,MATCH(Notes!$B$2,Notes!$I$2:$I$11,0),6)*$E36</f>
        <v>100606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100606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6693019</v>
      </c>
      <c r="H37" s="21">
        <f>INDEX(Data[],MATCH($A37,Data[Dist],0),MATCH(H$6,Data[#Headers],0))-G37</f>
        <v>2858899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1905932</v>
      </c>
      <c r="L37" s="21">
        <f>INDEX(Notes!$I$2:$N$11,MATCH(Notes!$B$2,Notes!$I$2:$I$11,0),6)*$E37</f>
        <v>952967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952967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19640591</v>
      </c>
      <c r="H38" s="21">
        <f>INDEX(Data[],MATCH($A38,Data[Dist],0),MATCH(H$6,Data[#Headers],0))-G38</f>
        <v>8391958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5594640</v>
      </c>
      <c r="L38" s="21">
        <f>INDEX(Notes!$I$2:$N$11,MATCH(Notes!$B$2,Notes!$I$2:$I$11,0),6)*$E38</f>
        <v>2797319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2797319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3286428</v>
      </c>
      <c r="H39" s="21">
        <f>INDEX(Data[],MATCH($A39,Data[Dist],0),MATCH(H$6,Data[#Headers],0))-G39</f>
        <v>1403351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935568</v>
      </c>
      <c r="L39" s="21">
        <f>INDEX(Notes!$I$2:$N$11,MATCH(Notes!$B$2,Notes!$I$2:$I$11,0),6)*$E39</f>
        <v>467784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467784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13465959</v>
      </c>
      <c r="H40" s="21">
        <f>INDEX(Data[],MATCH($A40,Data[Dist],0),MATCH(H$6,Data[#Headers],0))-G40</f>
        <v>5754651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3836434</v>
      </c>
      <c r="L40" s="21">
        <f>INDEX(Notes!$I$2:$N$11,MATCH(Notes!$B$2,Notes!$I$2:$I$11,0),6)*$E40</f>
        <v>1918217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11540818</v>
      </c>
      <c r="H41" s="21">
        <f>INDEX(Data[],MATCH($A41,Data[Dist],0),MATCH(H$6,Data[#Headers],0))-G41</f>
        <v>4933218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3288812</v>
      </c>
      <c r="L41" s="21">
        <f>INDEX(Notes!$I$2:$N$11,MATCH(Notes!$B$2,Notes!$I$2:$I$11,0),6)*$E41</f>
        <v>1644406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3101105</v>
      </c>
      <c r="H42" s="21">
        <f>INDEX(Data[],MATCH($A42,Data[Dist],0),MATCH(H$6,Data[#Headers],0))-G42</f>
        <v>1325416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883612</v>
      </c>
      <c r="L42" s="21">
        <f>INDEX(Notes!$I$2:$N$11,MATCH(Notes!$B$2,Notes!$I$2:$I$11,0),6)*$E42</f>
        <v>441805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441805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2595899</v>
      </c>
      <c r="H43" s="21">
        <f>INDEX(Data[],MATCH($A43,Data[Dist],0),MATCH(H$6,Data[#Headers],0))-G43</f>
        <v>1108792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739194</v>
      </c>
      <c r="L43" s="21">
        <f>INDEX(Notes!$I$2:$N$11,MATCH(Notes!$B$2,Notes!$I$2:$I$11,0),6)*$E43</f>
        <v>369597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369597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2544615</v>
      </c>
      <c r="H44" s="21">
        <f>INDEX(Data[],MATCH($A44,Data[Dist],0),MATCH(H$6,Data[#Headers],0))-G44</f>
        <v>1087249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724834</v>
      </c>
      <c r="L44" s="21">
        <f>INDEX(Notes!$I$2:$N$11,MATCH(Notes!$B$2,Notes!$I$2:$I$11,0),6)*$E44</f>
        <v>362417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362417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1700072</v>
      </c>
      <c r="H45" s="21">
        <f>INDEX(Data[],MATCH($A45,Data[Dist],0),MATCH(H$6,Data[#Headers],0))-G45</f>
        <v>725563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483710</v>
      </c>
      <c r="L45" s="21">
        <f>INDEX(Notes!$I$2:$N$11,MATCH(Notes!$B$2,Notes!$I$2:$I$11,0),6)*$E45</f>
        <v>241854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241854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3031595</v>
      </c>
      <c r="F46" s="21">
        <f>INDEX(Data[],MATCH($A46,Data[Dist],0),MATCH(F$6,Data[#Headers],0))</f>
        <v>3031595</v>
      </c>
      <c r="G46" s="21">
        <f>INDEX(Data[],MATCH($A46,Data[Dist],0),MATCH(G$6,Data[#Headers],0))</f>
        <v>22325907</v>
      </c>
      <c r="H46" s="21">
        <f>INDEX(Data[],MATCH($A46,Data[Dist],0),MATCH(H$6,Data[#Headers],0))-G46</f>
        <v>9094785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6412432</v>
      </c>
      <c r="L46" s="21">
        <f>INDEX(Notes!$I$2:$N$11,MATCH(Notes!$B$2,Notes!$I$2:$I$11,0),6)*$E46</f>
        <v>3031595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3031595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1496178</v>
      </c>
      <c r="H47" s="21">
        <f>INDEX(Data[],MATCH($A47,Data[Dist],0),MATCH(H$6,Data[#Headers],0))-G47</f>
        <v>638338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425558</v>
      </c>
      <c r="L47" s="21">
        <f>INDEX(Notes!$I$2:$N$11,MATCH(Notes!$B$2,Notes!$I$2:$I$11,0),6)*$E47</f>
        <v>212780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212780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1461973</v>
      </c>
      <c r="H48" s="21">
        <f>INDEX(Data[],MATCH($A48,Data[Dist],0),MATCH(H$6,Data[#Headers],0))-G48</f>
        <v>624724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416484</v>
      </c>
      <c r="L48" s="21">
        <f>INDEX(Notes!$I$2:$N$11,MATCH(Notes!$B$2,Notes!$I$2:$I$11,0),6)*$E48</f>
        <v>208241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208241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1781284</v>
      </c>
      <c r="H49" s="21">
        <f>INDEX(Data[],MATCH($A49,Data[Dist],0),MATCH(H$6,Data[#Headers],0))-G49</f>
        <v>761076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507384</v>
      </c>
      <c r="L49" s="21">
        <f>INDEX(Notes!$I$2:$N$11,MATCH(Notes!$B$2,Notes!$I$2:$I$11,0),6)*$E49</f>
        <v>253692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4257171</v>
      </c>
      <c r="H50" s="21">
        <f>INDEX(Data[],MATCH($A50,Data[Dist],0),MATCH(H$6,Data[#Headers],0))-G50</f>
        <v>1819210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1212808</v>
      </c>
      <c r="L50" s="21">
        <f>INDEX(Notes!$I$2:$N$11,MATCH(Notes!$B$2,Notes!$I$2:$I$11,0),6)*$E50</f>
        <v>606403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606403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3349216</v>
      </c>
      <c r="H51" s="21">
        <f>INDEX(Data[],MATCH($A51,Data[Dist],0),MATCH(H$6,Data[#Headers],0))-G51</f>
        <v>1431899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954600</v>
      </c>
      <c r="L51" s="21">
        <f>INDEX(Notes!$I$2:$N$11,MATCH(Notes!$B$2,Notes!$I$2:$I$11,0),6)*$E51</f>
        <v>477300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477300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11785160</v>
      </c>
      <c r="H52" s="21">
        <f>INDEX(Data[],MATCH($A52,Data[Dist],0),MATCH(H$6,Data[#Headers],0))-G52</f>
        <v>5038009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3358672</v>
      </c>
      <c r="L52" s="21">
        <f>INDEX(Notes!$I$2:$N$11,MATCH(Notes!$B$2,Notes!$I$2:$I$11,0),6)*$E52</f>
        <v>1679336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1679336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7335661</v>
      </c>
      <c r="H53" s="21">
        <f>INDEX(Data[],MATCH($A53,Data[Dist],0),MATCH(H$6,Data[#Headers],0))-G53</f>
        <v>3133468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2088980</v>
      </c>
      <c r="L53" s="21">
        <f>INDEX(Notes!$I$2:$N$11,MATCH(Notes!$B$2,Notes!$I$2:$I$11,0),6)*$E53</f>
        <v>1044489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1044489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28407673</v>
      </c>
      <c r="H54" s="21">
        <f>INDEX(Data[],MATCH($A54,Data[Dist],0),MATCH(H$6,Data[#Headers],0))-G54</f>
        <v>12139156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8092772</v>
      </c>
      <c r="L54" s="21">
        <f>INDEX(Notes!$I$2:$N$11,MATCH(Notes!$B$2,Notes!$I$2:$I$11,0),6)*$E54</f>
        <v>4046385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4046385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87728862</v>
      </c>
      <c r="H55" s="21">
        <f>INDEX(Data[],MATCH($A55,Data[Dist],0),MATCH(H$6,Data[#Headers],0))-G55</f>
        <v>37494209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24996140</v>
      </c>
      <c r="L55" s="21">
        <f>INDEX(Notes!$I$2:$N$11,MATCH(Notes!$B$2,Notes!$I$2:$I$11,0),6)*$E55</f>
        <v>12498070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12498070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6364557</v>
      </c>
      <c r="H56" s="21">
        <f>INDEX(Data[],MATCH($A56,Data[Dist],0),MATCH(H$6,Data[#Headers],0))-G56</f>
        <v>2720110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1813406</v>
      </c>
      <c r="L56" s="21">
        <f>INDEX(Notes!$I$2:$N$11,MATCH(Notes!$B$2,Notes!$I$2:$I$11,0),6)*$E56</f>
        <v>906703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906703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8035299</v>
      </c>
      <c r="H57" s="21">
        <f>INDEX(Data[],MATCH($A57,Data[Dist],0),MATCH(H$6,Data[#Headers],0))-G57</f>
        <v>3435136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2290090</v>
      </c>
      <c r="L57" s="21">
        <f>INDEX(Notes!$I$2:$N$11,MATCH(Notes!$B$2,Notes!$I$2:$I$11,0),6)*$E57</f>
        <v>1145045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1145045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3908759</v>
      </c>
      <c r="H58" s="21">
        <f>INDEX(Data[],MATCH($A58,Data[Dist],0),MATCH(H$6,Data[#Headers],0))-G58</f>
        <v>1669957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1113306</v>
      </c>
      <c r="L58" s="21">
        <f>INDEX(Notes!$I$2:$N$11,MATCH(Notes!$B$2,Notes!$I$2:$I$11,0),6)*$E58</f>
        <v>556653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556653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2476551</v>
      </c>
      <c r="H59" s="21">
        <f>INDEX(Data[],MATCH($A59,Data[Dist],0),MATCH(H$6,Data[#Headers],0))-G59</f>
        <v>1058371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705580</v>
      </c>
      <c r="L59" s="21">
        <f>INDEX(Notes!$I$2:$N$11,MATCH(Notes!$B$2,Notes!$I$2:$I$11,0),6)*$E59</f>
        <v>352791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352791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7779397</v>
      </c>
      <c r="H60" s="21">
        <f>INDEX(Data[],MATCH($A60,Data[Dist],0),MATCH(H$6,Data[#Headers],0))-G60</f>
        <v>3324550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2216366</v>
      </c>
      <c r="L60" s="21">
        <f>INDEX(Notes!$I$2:$N$11,MATCH(Notes!$B$2,Notes!$I$2:$I$11,0),6)*$E60</f>
        <v>1108183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1108183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2299469</v>
      </c>
      <c r="H61" s="21">
        <f>INDEX(Data[],MATCH($A61,Data[Dist],0),MATCH(H$6,Data[#Headers],0))-G61</f>
        <v>982777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655184</v>
      </c>
      <c r="L61" s="21">
        <f>INDEX(Notes!$I$2:$N$11,MATCH(Notes!$B$2,Notes!$I$2:$I$11,0),6)*$E61</f>
        <v>327593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327593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4079206</v>
      </c>
      <c r="H62" s="21">
        <f>INDEX(Data[],MATCH($A62,Data[Dist],0),MATCH(H$6,Data[#Headers],0))-G62</f>
        <v>1744162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1162774</v>
      </c>
      <c r="L62" s="21">
        <f>INDEX(Notes!$I$2:$N$11,MATCH(Notes!$B$2,Notes!$I$2:$I$11,0),6)*$E62</f>
        <v>581388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581388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3887638</v>
      </c>
      <c r="H63" s="21">
        <f>INDEX(Data[],MATCH($A63,Data[Dist],0),MATCH(H$6,Data[#Headers],0))-G63</f>
        <v>1661242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1107494</v>
      </c>
      <c r="L63" s="21">
        <f>INDEX(Notes!$I$2:$N$11,MATCH(Notes!$B$2,Notes!$I$2:$I$11,0),6)*$E63</f>
        <v>553748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553748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7464938</v>
      </c>
      <c r="H64" s="21">
        <f>INDEX(Data[],MATCH($A64,Data[Dist],0),MATCH(H$6,Data[#Headers],0))-G64</f>
        <v>3190825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2127218</v>
      </c>
      <c r="L64" s="21">
        <f>INDEX(Notes!$I$2:$N$11,MATCH(Notes!$B$2,Notes!$I$2:$I$11,0),6)*$E64</f>
        <v>1063608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1063608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8106439</v>
      </c>
      <c r="H65" s="21">
        <f>INDEX(Data[],MATCH($A65,Data[Dist],0),MATCH(H$6,Data[#Headers],0))-G65</f>
        <v>3464731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2309820</v>
      </c>
      <c r="L65" s="21">
        <f>INDEX(Notes!$I$2:$N$11,MATCH(Notes!$B$2,Notes!$I$2:$I$11,0),6)*$E65</f>
        <v>1154911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1154911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1241052</v>
      </c>
      <c r="H66" s="21">
        <f>INDEX(Data[],MATCH($A66,Data[Dist],0),MATCH(H$6,Data[#Headers],0))-G66</f>
        <v>530088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353392</v>
      </c>
      <c r="L66" s="21">
        <f>INDEX(Notes!$I$2:$N$11,MATCH(Notes!$B$2,Notes!$I$2:$I$11,0),6)*$E66</f>
        <v>176696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5722274</v>
      </c>
      <c r="H67" s="21">
        <f>INDEX(Data[],MATCH($A67,Data[Dist],0),MATCH(H$6,Data[#Headers],0))-G67</f>
        <v>2445712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1630476</v>
      </c>
      <c r="L67" s="21">
        <f>INDEX(Notes!$I$2:$N$11,MATCH(Notes!$B$2,Notes!$I$2:$I$11,0),6)*$E67</f>
        <v>815238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815238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5075089</v>
      </c>
      <c r="H68" s="21">
        <f>INDEX(Data[],MATCH($A68,Data[Dist],0),MATCH(H$6,Data[#Headers],0))-G68</f>
        <v>2168869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1445912</v>
      </c>
      <c r="L68" s="21">
        <f>INDEX(Notes!$I$2:$N$11,MATCH(Notes!$B$2,Notes!$I$2:$I$11,0),6)*$E68</f>
        <v>722957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722957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4313862</v>
      </c>
      <c r="H69" s="21">
        <f>INDEX(Data[],MATCH($A69,Data[Dist],0),MATCH(H$6,Data[#Headers],0))-G69</f>
        <v>1842517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1228346</v>
      </c>
      <c r="L69" s="21">
        <f>INDEX(Notes!$I$2:$N$11,MATCH(Notes!$B$2,Notes!$I$2:$I$11,0),6)*$E69</f>
        <v>614172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614172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8501411</v>
      </c>
      <c r="H70" s="21">
        <f>INDEX(Data[],MATCH($A70,Data[Dist],0),MATCH(H$6,Data[#Headers],0))-G70</f>
        <v>3634264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2422842</v>
      </c>
      <c r="L70" s="21">
        <f>INDEX(Notes!$I$2:$N$11,MATCH(Notes!$B$2,Notes!$I$2:$I$11,0),6)*$E70</f>
        <v>1211421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1211421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1673199</v>
      </c>
      <c r="H71" s="21">
        <f>INDEX(Data[],MATCH($A71,Data[Dist],0),MATCH(H$6,Data[#Headers],0))-G71</f>
        <v>715279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476852</v>
      </c>
      <c r="L71" s="21">
        <f>INDEX(Notes!$I$2:$N$11,MATCH(Notes!$B$2,Notes!$I$2:$I$11,0),6)*$E71</f>
        <v>238427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238427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679636</v>
      </c>
      <c r="H72" s="21">
        <f>INDEX(Data[],MATCH($A72,Data[Dist],0),MATCH(H$6,Data[#Headers],0))-G72</f>
        <v>289567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193046</v>
      </c>
      <c r="L72" s="21">
        <f>INDEX(Notes!$I$2:$N$11,MATCH(Notes!$B$2,Notes!$I$2:$I$11,0),6)*$E72</f>
        <v>96522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96522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14837095</v>
      </c>
      <c r="H73" s="21">
        <f>INDEX(Data[],MATCH($A73,Data[Dist],0),MATCH(H$6,Data[#Headers],0))-G73</f>
        <v>6339214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4226144</v>
      </c>
      <c r="L73" s="21">
        <f>INDEX(Notes!$I$2:$N$11,MATCH(Notes!$B$2,Notes!$I$2:$I$11,0),6)*$E73</f>
        <v>2113071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2113071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3437405</v>
      </c>
      <c r="H74" s="21">
        <f>INDEX(Data[],MATCH($A74,Data[Dist],0),MATCH(H$6,Data[#Headers],0))-G74</f>
        <v>1465711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977142</v>
      </c>
      <c r="L74" s="21">
        <f>INDEX(Notes!$I$2:$N$11,MATCH(Notes!$B$2,Notes!$I$2:$I$11,0),6)*$E74</f>
        <v>488571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488571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22498341</v>
      </c>
      <c r="H75" s="21">
        <f>INDEX(Data[],MATCH($A75,Data[Dist],0),MATCH(H$6,Data[#Headers],0))-G75</f>
        <v>9619246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6412830</v>
      </c>
      <c r="L75" s="21">
        <f>INDEX(Notes!$I$2:$N$11,MATCH(Notes!$B$2,Notes!$I$2:$I$11,0),6)*$E75</f>
        <v>3206415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3206415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3765983</v>
      </c>
      <c r="H76" s="21">
        <f>INDEX(Data[],MATCH($A76,Data[Dist],0),MATCH(H$6,Data[#Headers],0))-G76</f>
        <v>1609417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1072946</v>
      </c>
      <c r="L76" s="21">
        <f>INDEX(Notes!$I$2:$N$11,MATCH(Notes!$B$2,Notes!$I$2:$I$11,0),6)*$E76</f>
        <v>536473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536473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23592513</v>
      </c>
      <c r="H77" s="21">
        <f>INDEX(Data[],MATCH($A77,Data[Dist],0),MATCH(H$6,Data[#Headers],0))-G77</f>
        <v>10078411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6718942</v>
      </c>
      <c r="L77" s="21">
        <f>INDEX(Notes!$I$2:$N$11,MATCH(Notes!$B$2,Notes!$I$2:$I$11,0),6)*$E77</f>
        <v>3359471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3359471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2379650</v>
      </c>
      <c r="H78" s="21">
        <f>INDEX(Data[],MATCH($A78,Data[Dist],0),MATCH(H$6,Data[#Headers],0))-G78</f>
        <v>1017006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678004</v>
      </c>
      <c r="L78" s="21">
        <f>INDEX(Notes!$I$2:$N$11,MATCH(Notes!$B$2,Notes!$I$2:$I$11,0),6)*$E78</f>
        <v>339002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1813945</v>
      </c>
      <c r="H79" s="21">
        <f>INDEX(Data[],MATCH($A79,Data[Dist],0),MATCH(H$6,Data[#Headers],0))-G79</f>
        <v>774476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516318</v>
      </c>
      <c r="L79" s="21">
        <f>INDEX(Notes!$I$2:$N$11,MATCH(Notes!$B$2,Notes!$I$2:$I$11,0),6)*$E79</f>
        <v>258159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258159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4453684</v>
      </c>
      <c r="H80" s="21">
        <f>INDEX(Data[],MATCH($A80,Data[Dist],0),MATCH(H$6,Data[#Headers],0))-G80</f>
        <v>1903847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1269232</v>
      </c>
      <c r="L80" s="21">
        <f>INDEX(Notes!$I$2:$N$11,MATCH(Notes!$B$2,Notes!$I$2:$I$11,0),6)*$E80</f>
        <v>634616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634616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2194870</v>
      </c>
      <c r="H81" s="21">
        <f>INDEX(Data[],MATCH($A81,Data[Dist],0),MATCH(H$6,Data[#Headers],0))-G81</f>
        <v>937858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625238</v>
      </c>
      <c r="L81" s="21">
        <f>INDEX(Notes!$I$2:$N$11,MATCH(Notes!$B$2,Notes!$I$2:$I$11,0),6)*$E81</f>
        <v>312620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312620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1366651</v>
      </c>
      <c r="H82" s="21">
        <f>INDEX(Data[],MATCH($A82,Data[Dist],0),MATCH(H$6,Data[#Headers],0))-G82</f>
        <v>583286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388858</v>
      </c>
      <c r="L82" s="21">
        <f>INDEX(Notes!$I$2:$N$11,MATCH(Notes!$B$2,Notes!$I$2:$I$11,0),6)*$E82</f>
        <v>194429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194429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54819817</v>
      </c>
      <c r="H83" s="21">
        <f>INDEX(Data[],MATCH($A83,Data[Dist],0),MATCH(H$6,Data[#Headers],0))-G83</f>
        <v>23438650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15625766</v>
      </c>
      <c r="L83" s="21">
        <f>INDEX(Notes!$I$2:$N$11,MATCH(Notes!$B$2,Notes!$I$2:$I$11,0),6)*$E83</f>
        <v>7812883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7812883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7442029</v>
      </c>
      <c r="H84" s="21">
        <f>INDEX(Data[],MATCH($A84,Data[Dist],0),MATCH(H$6,Data[#Headers],0))-G84</f>
        <v>3180628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2120420</v>
      </c>
      <c r="L84" s="21">
        <f>INDEX(Notes!$I$2:$N$11,MATCH(Notes!$B$2,Notes!$I$2:$I$11,0),6)*$E84</f>
        <v>1060209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1060209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17382694</v>
      </c>
      <c r="H85" s="21">
        <f>INDEX(Data[],MATCH($A85,Data[Dist],0),MATCH(H$6,Data[#Headers],0))-G85</f>
        <v>7427190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4951460</v>
      </c>
      <c r="L85" s="21">
        <f>INDEX(Notes!$I$2:$N$11,MATCH(Notes!$B$2,Notes!$I$2:$I$11,0),6)*$E85</f>
        <v>2475730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2393856</v>
      </c>
      <c r="H86" s="21">
        <f>INDEX(Data[],MATCH($A86,Data[Dist],0),MATCH(H$6,Data[#Headers],0))-G86</f>
        <v>1023091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682062</v>
      </c>
      <c r="L86" s="21">
        <f>INDEX(Notes!$I$2:$N$11,MATCH(Notes!$B$2,Notes!$I$2:$I$11,0),6)*$E86</f>
        <v>341030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341030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76754835</v>
      </c>
      <c r="H87" s="21">
        <f>INDEX(Data[],MATCH($A87,Data[Dist],0),MATCH(H$6,Data[#Headers],0))-G87</f>
        <v>32806203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21870802</v>
      </c>
      <c r="L87" s="21">
        <f>INDEX(Notes!$I$2:$N$11,MATCH(Notes!$B$2,Notes!$I$2:$I$11,0),6)*$E87</f>
        <v>10935401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5802421</v>
      </c>
      <c r="H88" s="21">
        <f>INDEX(Data[],MATCH($A88,Data[Dist],0),MATCH(H$6,Data[#Headers],0))-G88</f>
        <v>2479556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1653038</v>
      </c>
      <c r="L88" s="21">
        <f>INDEX(Notes!$I$2:$N$11,MATCH(Notes!$B$2,Notes!$I$2:$I$11,0),6)*$E88</f>
        <v>826519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826519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6808799</v>
      </c>
      <c r="H89" s="21">
        <f>INDEX(Data[],MATCH($A89,Data[Dist],0),MATCH(H$6,Data[#Headers],0))-G89</f>
        <v>2908348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1938898</v>
      </c>
      <c r="L89" s="21">
        <f>INDEX(Notes!$I$2:$N$11,MATCH(Notes!$B$2,Notes!$I$2:$I$11,0),6)*$E89</f>
        <v>969449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969449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1002405</v>
      </c>
      <c r="H90" s="21">
        <f>INDEX(Data[],MATCH($A90,Data[Dist],0),MATCH(H$6,Data[#Headers],0))-G90</f>
        <v>428425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285616</v>
      </c>
      <c r="L90" s="21">
        <f>INDEX(Notes!$I$2:$N$11,MATCH(Notes!$B$2,Notes!$I$2:$I$11,0),6)*$E90</f>
        <v>142809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142809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1710026</v>
      </c>
      <c r="F91" s="21">
        <f>INDEX(Data[],MATCH($A91,Data[Dist],0),MATCH(F$6,Data[#Headers],0))</f>
        <v>1710025</v>
      </c>
      <c r="G91" s="21">
        <f>INDEX(Data[],MATCH($A91,Data[Dist],0),MATCH(G$6,Data[#Headers],0))</f>
        <v>12125444</v>
      </c>
      <c r="H91" s="21">
        <f>INDEX(Data[],MATCH($A91,Data[Dist],0),MATCH(H$6,Data[#Headers],0))-G91</f>
        <v>5130077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3462002</v>
      </c>
      <c r="L91" s="21">
        <f>INDEX(Notes!$I$2:$N$11,MATCH(Notes!$B$2,Notes!$I$2:$I$11,0),6)*$E91</f>
        <v>1710026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1710026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4826957</v>
      </c>
      <c r="H92" s="21">
        <f>INDEX(Data[],MATCH($A92,Data[Dist],0),MATCH(H$6,Data[#Headers],0))-G92</f>
        <v>2063131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1375422</v>
      </c>
      <c r="L92" s="21">
        <f>INDEX(Notes!$I$2:$N$11,MATCH(Notes!$B$2,Notes!$I$2:$I$11,0),6)*$E92</f>
        <v>687711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687711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190951408</v>
      </c>
      <c r="H93" s="21">
        <f>INDEX(Data[],MATCH($A93,Data[Dist],0),MATCH(H$6,Data[#Headers],0))-G93</f>
        <v>81638080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54425386</v>
      </c>
      <c r="L93" s="21">
        <f>INDEX(Notes!$I$2:$N$11,MATCH(Notes!$B$2,Notes!$I$2:$I$11,0),6)*$E93</f>
        <v>27212694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27212694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601797</v>
      </c>
      <c r="H94" s="21">
        <f>INDEX(Data[],MATCH($A94,Data[Dist],0),MATCH(H$6,Data[#Headers],0))-G94</f>
        <v>257353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171568</v>
      </c>
      <c r="L94" s="21">
        <f>INDEX(Notes!$I$2:$N$11,MATCH(Notes!$B$2,Notes!$I$2:$I$11,0),6)*$E94</f>
        <v>85785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85785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4718791</v>
      </c>
      <c r="H95" s="21">
        <f>INDEX(Data[],MATCH($A95,Data[Dist],0),MATCH(H$6,Data[#Headers],0))-G95</f>
        <v>2016723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1344482</v>
      </c>
      <c r="L95" s="21">
        <f>INDEX(Notes!$I$2:$N$11,MATCH(Notes!$B$2,Notes!$I$2:$I$11,0),6)*$E95</f>
        <v>672241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55436131</v>
      </c>
      <c r="H96" s="21">
        <f>INDEX(Data[],MATCH($A96,Data[Dist],0),MATCH(H$6,Data[#Headers],0))-G96</f>
        <v>23694007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15796004</v>
      </c>
      <c r="L96" s="21">
        <f>INDEX(Notes!$I$2:$N$11,MATCH(Notes!$B$2,Notes!$I$2:$I$11,0),6)*$E96</f>
        <v>7898003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7898003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1916138</v>
      </c>
      <c r="H97" s="21">
        <f>INDEX(Data[],MATCH($A97,Data[Dist],0),MATCH(H$6,Data[#Headers],0))-G97</f>
        <v>818890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545926</v>
      </c>
      <c r="L97" s="21">
        <f>INDEX(Notes!$I$2:$N$11,MATCH(Notes!$B$2,Notes!$I$2:$I$11,0),6)*$E97</f>
        <v>272964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272964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1600436</v>
      </c>
      <c r="H98" s="21">
        <f>INDEX(Data[],MATCH($A98,Data[Dist],0),MATCH(H$6,Data[#Headers],0))-G98</f>
        <v>683419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455614</v>
      </c>
      <c r="L98" s="21">
        <f>INDEX(Notes!$I$2:$N$11,MATCH(Notes!$B$2,Notes!$I$2:$I$11,0),6)*$E98</f>
        <v>227806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227806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2303766</v>
      </c>
      <c r="H99" s="21">
        <f>INDEX(Data[],MATCH($A99,Data[Dist],0),MATCH(H$6,Data[#Headers],0))-G99</f>
        <v>984174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656116</v>
      </c>
      <c r="L99" s="21">
        <f>INDEX(Notes!$I$2:$N$11,MATCH(Notes!$B$2,Notes!$I$2:$I$11,0),6)*$E99</f>
        <v>328058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4690999</v>
      </c>
      <c r="H100" s="21">
        <f>INDEX(Data[],MATCH($A100,Data[Dist],0),MATCH(H$6,Data[#Headers],0))-G100</f>
        <v>2004346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1336232</v>
      </c>
      <c r="L100" s="21">
        <f>INDEX(Notes!$I$2:$N$11,MATCH(Notes!$B$2,Notes!$I$2:$I$11,0),6)*$E100</f>
        <v>668115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668115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5601538</v>
      </c>
      <c r="H101" s="21">
        <f>INDEX(Data[],MATCH($A101,Data[Dist],0),MATCH(H$6,Data[#Headers],0))-G101</f>
        <v>2394354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1596236</v>
      </c>
      <c r="L101" s="21">
        <f>INDEX(Notes!$I$2:$N$11,MATCH(Notes!$B$2,Notes!$I$2:$I$11,0),6)*$E101</f>
        <v>798118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3092905</v>
      </c>
      <c r="H102" s="21">
        <f>INDEX(Data[],MATCH($A102,Data[Dist],0),MATCH(H$6,Data[#Headers],0))-G102</f>
        <v>1321820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881214</v>
      </c>
      <c r="L102" s="21">
        <f>INDEX(Notes!$I$2:$N$11,MATCH(Notes!$B$2,Notes!$I$2:$I$11,0),6)*$E102</f>
        <v>440607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440607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2846920</v>
      </c>
      <c r="H103" s="21">
        <f>INDEX(Data[],MATCH($A103,Data[Dist],0),MATCH(H$6,Data[#Headers],0))-G103</f>
        <v>1216666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811112</v>
      </c>
      <c r="L103" s="21">
        <f>INDEX(Notes!$I$2:$N$11,MATCH(Notes!$B$2,Notes!$I$2:$I$11,0),6)*$E103</f>
        <v>405556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405556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402376</v>
      </c>
      <c r="F104" s="21">
        <f>INDEX(Data[],MATCH($A104,Data[Dist],0),MATCH(F$6,Data[#Headers],0))</f>
        <v>402374</v>
      </c>
      <c r="G104" s="21">
        <f>INDEX(Data[],MATCH($A104,Data[Dist],0),MATCH(G$6,Data[#Headers],0))</f>
        <v>2934610</v>
      </c>
      <c r="H104" s="21">
        <f>INDEX(Data[],MATCH($A104,Data[Dist],0),MATCH(H$6,Data[#Headers],0))-G104</f>
        <v>1207126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841302</v>
      </c>
      <c r="L104" s="21">
        <f>INDEX(Notes!$I$2:$N$11,MATCH(Notes!$B$2,Notes!$I$2:$I$11,0),6)*$E104</f>
        <v>402376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402376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2458633</v>
      </c>
      <c r="H105" s="21">
        <f>INDEX(Data[],MATCH($A105,Data[Dist],0),MATCH(H$6,Data[#Headers],0))-G105</f>
        <v>1050898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700598</v>
      </c>
      <c r="L105" s="21">
        <f>INDEX(Notes!$I$2:$N$11,MATCH(Notes!$B$2,Notes!$I$2:$I$11,0),6)*$E105</f>
        <v>350299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350299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1306572</v>
      </c>
      <c r="H106" s="21">
        <f>INDEX(Data[],MATCH($A106,Data[Dist],0),MATCH(H$6,Data[#Headers],0))-G106</f>
        <v>558019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372014</v>
      </c>
      <c r="L106" s="21">
        <f>INDEX(Notes!$I$2:$N$11,MATCH(Notes!$B$2,Notes!$I$2:$I$11,0),6)*$E106</f>
        <v>186006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186006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1745105</v>
      </c>
      <c r="H107" s="21">
        <f>INDEX(Data[],MATCH($A107,Data[Dist],0),MATCH(H$6,Data[#Headers],0))-G107</f>
        <v>745513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497008</v>
      </c>
      <c r="L107" s="21">
        <f>INDEX(Notes!$I$2:$N$11,MATCH(Notes!$B$2,Notes!$I$2:$I$11,0),6)*$E107</f>
        <v>248505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248505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2039227</v>
      </c>
      <c r="H108" s="21">
        <f>INDEX(Data[],MATCH($A108,Data[Dist],0),MATCH(H$6,Data[#Headers],0))-G108</f>
        <v>871429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580954</v>
      </c>
      <c r="L108" s="21">
        <f>INDEX(Notes!$I$2:$N$11,MATCH(Notes!$B$2,Notes!$I$2:$I$11,0),6)*$E108</f>
        <v>290477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290477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2977632</v>
      </c>
      <c r="H109" s="21">
        <f>INDEX(Data[],MATCH($A109,Data[Dist],0),MATCH(H$6,Data[#Headers],0))-G109</f>
        <v>1272647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848432</v>
      </c>
      <c r="L109" s="21">
        <f>INDEX(Notes!$I$2:$N$11,MATCH(Notes!$B$2,Notes!$I$2:$I$11,0),6)*$E109</f>
        <v>424216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424216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2844529</v>
      </c>
      <c r="H110" s="21">
        <f>INDEX(Data[],MATCH($A110,Data[Dist],0),MATCH(H$6,Data[#Headers],0))-G110</f>
        <v>1214948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809966</v>
      </c>
      <c r="L110" s="21">
        <f>INDEX(Notes!$I$2:$N$11,MATCH(Notes!$B$2,Notes!$I$2:$I$11,0),6)*$E110</f>
        <v>404983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404983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2191928</v>
      </c>
      <c r="H111" s="21">
        <f>INDEX(Data[],MATCH($A111,Data[Dist],0),MATCH(H$6,Data[#Headers],0))-G111</f>
        <v>936505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624336</v>
      </c>
      <c r="L111" s="21">
        <f>INDEX(Notes!$I$2:$N$11,MATCH(Notes!$B$2,Notes!$I$2:$I$11,0),6)*$E111</f>
        <v>312168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312168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953230</v>
      </c>
      <c r="H112" s="21">
        <f>INDEX(Data[],MATCH($A112,Data[Dist],0),MATCH(H$6,Data[#Headers],0))-G112</f>
        <v>407392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271596</v>
      </c>
      <c r="L112" s="21">
        <f>INDEX(Notes!$I$2:$N$11,MATCH(Notes!$B$2,Notes!$I$2:$I$11,0),6)*$E112</f>
        <v>135798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135798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6467563</v>
      </c>
      <c r="H113" s="21">
        <f>INDEX(Data[],MATCH($A113,Data[Dist],0),MATCH(H$6,Data[#Headers],0))-G113</f>
        <v>2764294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1842864</v>
      </c>
      <c r="L113" s="21">
        <f>INDEX(Notes!$I$2:$N$11,MATCH(Notes!$B$2,Notes!$I$2:$I$11,0),6)*$E113</f>
        <v>921431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921431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1955312</v>
      </c>
      <c r="H114" s="21">
        <f>INDEX(Data[],MATCH($A114,Data[Dist],0),MATCH(H$6,Data[#Headers],0))-G114</f>
        <v>835306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556872</v>
      </c>
      <c r="L114" s="21">
        <f>INDEX(Notes!$I$2:$N$11,MATCH(Notes!$B$2,Notes!$I$2:$I$11,0),6)*$E114</f>
        <v>278436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278436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7106772</v>
      </c>
      <c r="H115" s="21">
        <f>INDEX(Data[],MATCH($A115,Data[Dist],0),MATCH(H$6,Data[#Headers],0))-G115</f>
        <v>3035941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2023960</v>
      </c>
      <c r="L115" s="21">
        <f>INDEX(Notes!$I$2:$N$11,MATCH(Notes!$B$2,Notes!$I$2:$I$11,0),6)*$E115</f>
        <v>1011980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1011980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5478334</v>
      </c>
      <c r="H116" s="21">
        <f>INDEX(Data[],MATCH($A116,Data[Dist],0),MATCH(H$6,Data[#Headers],0))-G116</f>
        <v>2341063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1560708</v>
      </c>
      <c r="L116" s="21">
        <f>INDEX(Notes!$I$2:$N$11,MATCH(Notes!$B$2,Notes!$I$2:$I$11,0),6)*$E116</f>
        <v>780354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780354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20539354</v>
      </c>
      <c r="H117" s="21">
        <f>INDEX(Data[],MATCH($A117,Data[Dist],0),MATCH(H$6,Data[#Headers],0))-G117</f>
        <v>8779912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5853276</v>
      </c>
      <c r="L117" s="21">
        <f>INDEX(Notes!$I$2:$N$11,MATCH(Notes!$B$2,Notes!$I$2:$I$11,0),6)*$E117</f>
        <v>2926638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2926638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10980535</v>
      </c>
      <c r="H118" s="21">
        <f>INDEX(Data[],MATCH($A118,Data[Dist],0),MATCH(H$6,Data[#Headers],0))-G118</f>
        <v>4692655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3128436</v>
      </c>
      <c r="L118" s="21">
        <f>INDEX(Notes!$I$2:$N$11,MATCH(Notes!$B$2,Notes!$I$2:$I$11,0),6)*$E118</f>
        <v>1564219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1564219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2318161</v>
      </c>
      <c r="H119" s="21">
        <f>INDEX(Data[],MATCH($A119,Data[Dist],0),MATCH(H$6,Data[#Headers],0))-G119</f>
        <v>990634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660422</v>
      </c>
      <c r="L119" s="21">
        <f>INDEX(Notes!$I$2:$N$11,MATCH(Notes!$B$2,Notes!$I$2:$I$11,0),6)*$E119</f>
        <v>330211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330211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2009065</v>
      </c>
      <c r="H120" s="21">
        <f>INDEX(Data[],MATCH($A120,Data[Dist],0),MATCH(H$6,Data[#Headers],0))-G120</f>
        <v>858080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572054</v>
      </c>
      <c r="L120" s="21">
        <f>INDEX(Notes!$I$2:$N$11,MATCH(Notes!$B$2,Notes!$I$2:$I$11,0),6)*$E120</f>
        <v>286027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286027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3180927</v>
      </c>
      <c r="H121" s="21">
        <f>INDEX(Data[],MATCH($A121,Data[Dist],0),MATCH(H$6,Data[#Headers],0))-G121</f>
        <v>1357813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905210</v>
      </c>
      <c r="L121" s="21">
        <f>INDEX(Notes!$I$2:$N$11,MATCH(Notes!$B$2,Notes!$I$2:$I$11,0),6)*$E121</f>
        <v>452605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452605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2059258</v>
      </c>
      <c r="H122" s="21">
        <f>INDEX(Data[],MATCH($A122,Data[Dist],0),MATCH(H$6,Data[#Headers],0))-G122</f>
        <v>879617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586412</v>
      </c>
      <c r="L122" s="21">
        <f>INDEX(Notes!$I$2:$N$11,MATCH(Notes!$B$2,Notes!$I$2:$I$11,0),6)*$E122</f>
        <v>293206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293206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7369055</v>
      </c>
      <c r="H123" s="21">
        <f>INDEX(Data[],MATCH($A123,Data[Dist],0),MATCH(H$6,Data[#Headers],0))-G123</f>
        <v>3147820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2098546</v>
      </c>
      <c r="L123" s="21">
        <f>INDEX(Notes!$I$2:$N$11,MATCH(Notes!$B$2,Notes!$I$2:$I$11,0),6)*$E123</f>
        <v>1049273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1049273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107272</v>
      </c>
      <c r="F124" s="21">
        <f>INDEX(Data[],MATCH($A124,Data[Dist],0),MATCH(F$6,Data[#Headers],0))</f>
        <v>107270</v>
      </c>
      <c r="G124" s="21">
        <f>INDEX(Data[],MATCH($A124,Data[Dist],0),MATCH(G$6,Data[#Headers],0))</f>
        <v>775896</v>
      </c>
      <c r="H124" s="21">
        <f>INDEX(Data[],MATCH($A124,Data[Dist],0),MATCH(H$6,Data[#Headers],0))-G124</f>
        <v>321814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222076</v>
      </c>
      <c r="L124" s="21">
        <f>INDEX(Notes!$I$2:$N$11,MATCH(Notes!$B$2,Notes!$I$2:$I$11,0),6)*$E124</f>
        <v>107272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107272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2957680</v>
      </c>
      <c r="H125" s="21">
        <f>INDEX(Data[],MATCH($A125,Data[Dist],0),MATCH(H$6,Data[#Headers],0))-G125</f>
        <v>1263623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842416</v>
      </c>
      <c r="L125" s="21">
        <f>INDEX(Notes!$I$2:$N$11,MATCH(Notes!$B$2,Notes!$I$2:$I$11,0),6)*$E125</f>
        <v>421208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421208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9534904</v>
      </c>
      <c r="H126" s="21">
        <f>INDEX(Data[],MATCH($A126,Data[Dist],0),MATCH(H$6,Data[#Headers],0))-G126</f>
        <v>4073977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2715984</v>
      </c>
      <c r="L126" s="21">
        <f>INDEX(Notes!$I$2:$N$11,MATCH(Notes!$B$2,Notes!$I$2:$I$11,0),6)*$E126</f>
        <v>1357992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1357992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1495983</v>
      </c>
      <c r="H127" s="21">
        <f>INDEX(Data[],MATCH($A127,Data[Dist],0),MATCH(H$6,Data[#Headers],0))-G127</f>
        <v>639157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426106</v>
      </c>
      <c r="L127" s="21">
        <f>INDEX(Notes!$I$2:$N$11,MATCH(Notes!$B$2,Notes!$I$2:$I$11,0),6)*$E127</f>
        <v>213053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213053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1462211</v>
      </c>
      <c r="H128" s="21">
        <f>INDEX(Data[],MATCH($A128,Data[Dist],0),MATCH(H$6,Data[#Headers],0))-G128</f>
        <v>624243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416162</v>
      </c>
      <c r="L128" s="21">
        <f>INDEX(Notes!$I$2:$N$11,MATCH(Notes!$B$2,Notes!$I$2:$I$11,0),6)*$E128</f>
        <v>208081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3529292</v>
      </c>
      <c r="H129" s="21">
        <f>INDEX(Data[],MATCH($A129,Data[Dist],0),MATCH(H$6,Data[#Headers],0))-G129</f>
        <v>1508278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1005520</v>
      </c>
      <c r="L129" s="21">
        <f>INDEX(Notes!$I$2:$N$11,MATCH(Notes!$B$2,Notes!$I$2:$I$11,0),6)*$E129</f>
        <v>502760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502760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168754</v>
      </c>
      <c r="F130" s="21">
        <f>INDEX(Data[],MATCH($A130,Data[Dist],0),MATCH(F$6,Data[#Headers],0))</f>
        <v>168754</v>
      </c>
      <c r="G130" s="21">
        <f>INDEX(Data[],MATCH($A130,Data[Dist],0),MATCH(G$6,Data[#Headers],0))</f>
        <v>1208956</v>
      </c>
      <c r="H130" s="21">
        <f>INDEX(Data[],MATCH($A130,Data[Dist],0),MATCH(H$6,Data[#Headers],0))-G130</f>
        <v>506262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345502</v>
      </c>
      <c r="L130" s="21">
        <f>INDEX(Notes!$I$2:$N$11,MATCH(Notes!$B$2,Notes!$I$2:$I$11,0),6)*$E130</f>
        <v>168754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168754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7817770</v>
      </c>
      <c r="H131" s="21">
        <f>INDEX(Data[],MATCH($A131,Data[Dist],0),MATCH(H$6,Data[#Headers],0))-G131</f>
        <v>3340849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2227234</v>
      </c>
      <c r="L131" s="21">
        <f>INDEX(Notes!$I$2:$N$11,MATCH(Notes!$B$2,Notes!$I$2:$I$11,0),6)*$E131</f>
        <v>1113616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1113616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2220883</v>
      </c>
      <c r="H132" s="21">
        <f>INDEX(Data[],MATCH($A132,Data[Dist],0),MATCH(H$6,Data[#Headers],0))-G132</f>
        <v>948847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632564</v>
      </c>
      <c r="L132" s="21">
        <f>INDEX(Notes!$I$2:$N$11,MATCH(Notes!$B$2,Notes!$I$2:$I$11,0),6)*$E132</f>
        <v>316283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316283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3550517</v>
      </c>
      <c r="H133" s="21">
        <f>INDEX(Data[],MATCH($A133,Data[Dist],0),MATCH(H$6,Data[#Headers],0))-G133</f>
        <v>1517338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1011558</v>
      </c>
      <c r="L133" s="21">
        <f>INDEX(Notes!$I$2:$N$11,MATCH(Notes!$B$2,Notes!$I$2:$I$11,0),6)*$E133</f>
        <v>505779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505779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2006338</v>
      </c>
      <c r="H134" s="21">
        <f>INDEX(Data[],MATCH($A134,Data[Dist],0),MATCH(H$6,Data[#Headers],0))-G134</f>
        <v>857314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571542</v>
      </c>
      <c r="L134" s="21">
        <f>INDEX(Notes!$I$2:$N$11,MATCH(Notes!$B$2,Notes!$I$2:$I$11,0),6)*$E134</f>
        <v>285772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285772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2782040</v>
      </c>
      <c r="H135" s="21">
        <f>INDEX(Data[],MATCH($A135,Data[Dist],0),MATCH(H$6,Data[#Headers],0))-G135</f>
        <v>1188259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792174</v>
      </c>
      <c r="L135" s="21">
        <f>INDEX(Notes!$I$2:$N$11,MATCH(Notes!$B$2,Notes!$I$2:$I$11,0),6)*$E135</f>
        <v>396086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396086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1551831</v>
      </c>
      <c r="H136" s="21">
        <f>INDEX(Data[],MATCH($A136,Data[Dist],0),MATCH(H$6,Data[#Headers],0))-G136</f>
        <v>663038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442026</v>
      </c>
      <c r="L136" s="21">
        <f>INDEX(Notes!$I$2:$N$11,MATCH(Notes!$B$2,Notes!$I$2:$I$11,0),6)*$E136</f>
        <v>221013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221013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757293</v>
      </c>
      <c r="H137" s="21">
        <f>INDEX(Data[],MATCH($A137,Data[Dist],0),MATCH(H$6,Data[#Headers],0))-G137</f>
        <v>323216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215478</v>
      </c>
      <c r="L137" s="21">
        <f>INDEX(Notes!$I$2:$N$11,MATCH(Notes!$B$2,Notes!$I$2:$I$11,0),6)*$E137</f>
        <v>107739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107739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5800125</v>
      </c>
      <c r="H138" s="21">
        <f>INDEX(Data[],MATCH($A138,Data[Dist],0),MATCH(H$6,Data[#Headers],0))-G138</f>
        <v>2478745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1652496</v>
      </c>
      <c r="L138" s="21">
        <f>INDEX(Notes!$I$2:$N$11,MATCH(Notes!$B$2,Notes!$I$2:$I$11,0),6)*$E138</f>
        <v>826249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826249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6802158</v>
      </c>
      <c r="H139" s="21">
        <f>INDEX(Data[],MATCH($A139,Data[Dist],0),MATCH(H$6,Data[#Headers],0))-G139</f>
        <v>2906429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1937620</v>
      </c>
      <c r="L139" s="21">
        <f>INDEX(Notes!$I$2:$N$11,MATCH(Notes!$B$2,Notes!$I$2:$I$11,0),6)*$E139</f>
        <v>968810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968810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965270</v>
      </c>
      <c r="H140" s="21">
        <f>INDEX(Data[],MATCH($A140,Data[Dist],0),MATCH(H$6,Data[#Headers],0))-G140</f>
        <v>411769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274514</v>
      </c>
      <c r="L140" s="21">
        <f>INDEX(Notes!$I$2:$N$11,MATCH(Notes!$B$2,Notes!$I$2:$I$11,0),6)*$E140</f>
        <v>137256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137256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2502232</v>
      </c>
      <c r="H141" s="21">
        <f>INDEX(Data[],MATCH($A141,Data[Dist],0),MATCH(H$6,Data[#Headers],0))-G141</f>
        <v>1068287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712192</v>
      </c>
      <c r="L141" s="21">
        <f>INDEX(Notes!$I$2:$N$11,MATCH(Notes!$B$2,Notes!$I$2:$I$11,0),6)*$E141</f>
        <v>356096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356096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2674025</v>
      </c>
      <c r="H142" s="21">
        <f>INDEX(Data[],MATCH($A142,Data[Dist],0),MATCH(H$6,Data[#Headers],0))-G142</f>
        <v>1142218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761478</v>
      </c>
      <c r="L142" s="21">
        <f>INDEX(Notes!$I$2:$N$11,MATCH(Notes!$B$2,Notes!$I$2:$I$11,0),6)*$E142</f>
        <v>380739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380739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2770210</v>
      </c>
      <c r="H143" s="21">
        <f>INDEX(Data[],MATCH($A143,Data[Dist],0),MATCH(H$6,Data[#Headers],0))-G143</f>
        <v>1183614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789076</v>
      </c>
      <c r="L143" s="21">
        <f>INDEX(Notes!$I$2:$N$11,MATCH(Notes!$B$2,Notes!$I$2:$I$11,0),6)*$E143</f>
        <v>394538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5517056</v>
      </c>
      <c r="H144" s="21">
        <f>INDEX(Data[],MATCH($A144,Data[Dist],0),MATCH(H$6,Data[#Headers],0))-G144</f>
        <v>2357146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1571432</v>
      </c>
      <c r="L144" s="21">
        <f>INDEX(Notes!$I$2:$N$11,MATCH(Notes!$B$2,Notes!$I$2:$I$11,0),6)*$E144</f>
        <v>785716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785716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1571808</v>
      </c>
      <c r="H145" s="21">
        <f>INDEX(Data[],MATCH($A145,Data[Dist],0),MATCH(H$6,Data[#Headers],0))-G145</f>
        <v>670984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447322</v>
      </c>
      <c r="L145" s="21">
        <f>INDEX(Notes!$I$2:$N$11,MATCH(Notes!$B$2,Notes!$I$2:$I$11,0),6)*$E145</f>
        <v>223662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223662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4192308</v>
      </c>
      <c r="H146" s="21">
        <f>INDEX(Data[],MATCH($A146,Data[Dist],0),MATCH(H$6,Data[#Headers],0))-G146</f>
        <v>1792033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1194688</v>
      </c>
      <c r="L146" s="21">
        <f>INDEX(Notes!$I$2:$N$11,MATCH(Notes!$B$2,Notes!$I$2:$I$11,0),6)*$E146</f>
        <v>597344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597344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5965251</v>
      </c>
      <c r="H147" s="21">
        <f>INDEX(Data[],MATCH($A147,Data[Dist],0),MATCH(H$6,Data[#Headers],0))-G147</f>
        <v>2548718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1699146</v>
      </c>
      <c r="L147" s="21">
        <f>INDEX(Notes!$I$2:$N$11,MATCH(Notes!$B$2,Notes!$I$2:$I$11,0),6)*$E147</f>
        <v>849573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849573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7443587</v>
      </c>
      <c r="H148" s="21">
        <f>INDEX(Data[],MATCH($A148,Data[Dist],0),MATCH(H$6,Data[#Headers],0))-G148</f>
        <v>3181243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2120828</v>
      </c>
      <c r="L148" s="21">
        <f>INDEX(Notes!$I$2:$N$11,MATCH(Notes!$B$2,Notes!$I$2:$I$11,0),6)*$E148</f>
        <v>1060415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1060415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19045524</v>
      </c>
      <c r="H149" s="21">
        <f>INDEX(Data[],MATCH($A149,Data[Dist],0),MATCH(H$6,Data[#Headers],0))-G149</f>
        <v>8140339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5426894</v>
      </c>
      <c r="L149" s="21">
        <f>INDEX(Notes!$I$2:$N$11,MATCH(Notes!$B$2,Notes!$I$2:$I$11,0),6)*$E149</f>
        <v>2713446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2713446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4409155</v>
      </c>
      <c r="H150" s="21">
        <f>INDEX(Data[],MATCH($A150,Data[Dist],0),MATCH(H$6,Data[#Headers],0))-G150</f>
        <v>1884326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1256218</v>
      </c>
      <c r="L150" s="21">
        <f>INDEX(Notes!$I$2:$N$11,MATCH(Notes!$B$2,Notes!$I$2:$I$11,0),6)*$E150</f>
        <v>628109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628109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67032465</v>
      </c>
      <c r="H151" s="21">
        <f>INDEX(Data[],MATCH($A151,Data[Dist],0),MATCH(H$6,Data[#Headers],0))-G151</f>
        <v>28635657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19090438</v>
      </c>
      <c r="L151" s="21">
        <f>INDEX(Notes!$I$2:$N$11,MATCH(Notes!$B$2,Notes!$I$2:$I$11,0),6)*$E151</f>
        <v>9545219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5143735</v>
      </c>
      <c r="H152" s="21">
        <f>INDEX(Data[],MATCH($A152,Data[Dist],0),MATCH(H$6,Data[#Headers],0))-G152</f>
        <v>2197999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1465332</v>
      </c>
      <c r="L152" s="21">
        <f>INDEX(Notes!$I$2:$N$11,MATCH(Notes!$B$2,Notes!$I$2:$I$11,0),6)*$E152</f>
        <v>732667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732667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2818740</v>
      </c>
      <c r="H153" s="21">
        <f>INDEX(Data[],MATCH($A153,Data[Dist],0),MATCH(H$6,Data[#Headers],0))-G153</f>
        <v>1204783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803190</v>
      </c>
      <c r="L153" s="21">
        <f>INDEX(Notes!$I$2:$N$11,MATCH(Notes!$B$2,Notes!$I$2:$I$11,0),6)*$E153</f>
        <v>401594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401594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2865669</v>
      </c>
      <c r="H154" s="21">
        <f>INDEX(Data[],MATCH($A154,Data[Dist],0),MATCH(H$6,Data[#Headers],0))-G154</f>
        <v>1223818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815878</v>
      </c>
      <c r="L154" s="21">
        <f>INDEX(Notes!$I$2:$N$11,MATCH(Notes!$B$2,Notes!$I$2:$I$11,0),6)*$E154</f>
        <v>407939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407939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2410586</v>
      </c>
      <c r="H155" s="21">
        <f>INDEX(Data[],MATCH($A155,Data[Dist],0),MATCH(H$6,Data[#Headers],0))-G155</f>
        <v>1030350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686900</v>
      </c>
      <c r="L155" s="21">
        <f>INDEX(Notes!$I$2:$N$11,MATCH(Notes!$B$2,Notes!$I$2:$I$11,0),6)*$E155</f>
        <v>343450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5397874</v>
      </c>
      <c r="H156" s="21">
        <f>INDEX(Data[],MATCH($A156,Data[Dist],0),MATCH(H$6,Data[#Headers],0))-G156</f>
        <v>2305765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1537178</v>
      </c>
      <c r="L156" s="21">
        <f>INDEX(Notes!$I$2:$N$11,MATCH(Notes!$B$2,Notes!$I$2:$I$11,0),6)*$E156</f>
        <v>768588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768588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4771930</v>
      </c>
      <c r="H157" s="21">
        <f>INDEX(Data[],MATCH($A157,Data[Dist],0),MATCH(H$6,Data[#Headers],0))-G157</f>
        <v>2039489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1359660</v>
      </c>
      <c r="L157" s="21">
        <f>INDEX(Notes!$I$2:$N$11,MATCH(Notes!$B$2,Notes!$I$2:$I$11,0),6)*$E157</f>
        <v>679830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679830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34378385</v>
      </c>
      <c r="H158" s="21">
        <f>INDEX(Data[],MATCH($A158,Data[Dist],0),MATCH(H$6,Data[#Headers],0))-G158</f>
        <v>14689579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9793054</v>
      </c>
      <c r="L158" s="21">
        <f>INDEX(Notes!$I$2:$N$11,MATCH(Notes!$B$2,Notes!$I$2:$I$11,0),6)*$E158</f>
        <v>4896527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4896527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11765248</v>
      </c>
      <c r="H159" s="21">
        <f>INDEX(Data[],MATCH($A159,Data[Dist],0),MATCH(H$6,Data[#Headers],0))-G159</f>
        <v>5030507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3353672</v>
      </c>
      <c r="L159" s="21">
        <f>INDEX(Notes!$I$2:$N$11,MATCH(Notes!$B$2,Notes!$I$2:$I$11,0),6)*$E159</f>
        <v>1676836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1676836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1751278</v>
      </c>
      <c r="H160" s="21">
        <f>INDEX(Data[],MATCH($A160,Data[Dist],0),MATCH(H$6,Data[#Headers],0))-G160</f>
        <v>748318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498878</v>
      </c>
      <c r="L160" s="21">
        <f>INDEX(Notes!$I$2:$N$11,MATCH(Notes!$B$2,Notes!$I$2:$I$11,0),6)*$E160</f>
        <v>249440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249440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2347896</v>
      </c>
      <c r="H161" s="21">
        <f>INDEX(Data[],MATCH($A161,Data[Dist],0),MATCH(H$6,Data[#Headers],0))-G161</f>
        <v>1003246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668832</v>
      </c>
      <c r="L161" s="21">
        <f>INDEX(Notes!$I$2:$N$11,MATCH(Notes!$B$2,Notes!$I$2:$I$11,0),6)*$E161</f>
        <v>334416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334416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9762627</v>
      </c>
      <c r="H162" s="21">
        <f>INDEX(Data[],MATCH($A162,Data[Dist],0),MATCH(H$6,Data[#Headers],0))-G162</f>
        <v>4172929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2781954</v>
      </c>
      <c r="L162" s="21">
        <f>INDEX(Notes!$I$2:$N$11,MATCH(Notes!$B$2,Notes!$I$2:$I$11,0),6)*$E162</f>
        <v>1390977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1390977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2595109</v>
      </c>
      <c r="H163" s="21">
        <f>INDEX(Data[],MATCH($A163,Data[Dist],0),MATCH(H$6,Data[#Headers],0))-G163</f>
        <v>1108582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739054</v>
      </c>
      <c r="L163" s="21">
        <f>INDEX(Notes!$I$2:$N$11,MATCH(Notes!$B$2,Notes!$I$2:$I$11,0),6)*$E163</f>
        <v>369527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369527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216228</v>
      </c>
      <c r="F164" s="21">
        <f>INDEX(Data[],MATCH($A164,Data[Dist],0),MATCH(F$6,Data[#Headers],0))</f>
        <v>216229</v>
      </c>
      <c r="G164" s="21">
        <f>INDEX(Data[],MATCH($A164,Data[Dist],0),MATCH(G$6,Data[#Headers],0))</f>
        <v>1851124</v>
      </c>
      <c r="H164" s="21">
        <f>INDEX(Data[],MATCH($A164,Data[Dist],0),MATCH(H$6,Data[#Headers],0))-G164</f>
        <v>648685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543436</v>
      </c>
      <c r="L164" s="21">
        <f>INDEX(Notes!$I$2:$N$11,MATCH(Notes!$B$2,Notes!$I$2:$I$11,0),6)*$E164</f>
        <v>216228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216228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1647340</v>
      </c>
      <c r="H165" s="21">
        <f>INDEX(Data[],MATCH($A165,Data[Dist],0),MATCH(H$6,Data[#Headers],0))-G165</f>
        <v>703969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469312</v>
      </c>
      <c r="L165" s="21">
        <f>INDEX(Notes!$I$2:$N$11,MATCH(Notes!$B$2,Notes!$I$2:$I$11,0),6)*$E165</f>
        <v>234656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234656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3077783</v>
      </c>
      <c r="H166" s="21">
        <f>INDEX(Data[],MATCH($A166,Data[Dist],0),MATCH(H$6,Data[#Headers],0))-G166</f>
        <v>1315108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876738</v>
      </c>
      <c r="L166" s="21">
        <f>INDEX(Notes!$I$2:$N$11,MATCH(Notes!$B$2,Notes!$I$2:$I$11,0),6)*$E166</f>
        <v>438369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438369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331054</v>
      </c>
      <c r="F167" s="21">
        <f>INDEX(Data[],MATCH($A167,Data[Dist],0),MATCH(F$6,Data[#Headers],0))</f>
        <v>331055</v>
      </c>
      <c r="G167" s="21">
        <f>INDEX(Data[],MATCH($A167,Data[Dist],0),MATCH(G$6,Data[#Headers],0))</f>
        <v>2444852</v>
      </c>
      <c r="H167" s="21">
        <f>INDEX(Data[],MATCH($A167,Data[Dist],0),MATCH(H$6,Data[#Headers],0))-G167</f>
        <v>993163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702038</v>
      </c>
      <c r="L167" s="21">
        <f>INDEX(Notes!$I$2:$N$11,MATCH(Notes!$B$2,Notes!$I$2:$I$11,0),6)*$E167</f>
        <v>331054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331054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11318693</v>
      </c>
      <c r="H168" s="21">
        <f>INDEX(Data[],MATCH($A168,Data[Dist],0),MATCH(H$6,Data[#Headers],0))-G168</f>
        <v>4836716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3224478</v>
      </c>
      <c r="L168" s="21">
        <f>INDEX(Notes!$I$2:$N$11,MATCH(Notes!$B$2,Notes!$I$2:$I$11,0),6)*$E168</f>
        <v>1612239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1612239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2538911</v>
      </c>
      <c r="H169" s="21">
        <f>INDEX(Data[],MATCH($A169,Data[Dist],0),MATCH(H$6,Data[#Headers],0))-G169</f>
        <v>1085134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723424</v>
      </c>
      <c r="L169" s="21">
        <f>INDEX(Notes!$I$2:$N$11,MATCH(Notes!$B$2,Notes!$I$2:$I$11,0),6)*$E169</f>
        <v>361711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361711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11155453</v>
      </c>
      <c r="H170" s="21">
        <f>INDEX(Data[],MATCH($A170,Data[Dist],0),MATCH(H$6,Data[#Headers],0))-G170</f>
        <v>4763707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3175806</v>
      </c>
      <c r="L170" s="21">
        <f>INDEX(Notes!$I$2:$N$11,MATCH(Notes!$B$2,Notes!$I$2:$I$11,0),6)*$E170</f>
        <v>1587903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1587903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3617941</v>
      </c>
      <c r="H171" s="21">
        <f>INDEX(Data[],MATCH($A171,Data[Dist],0),MATCH(H$6,Data[#Headers],0))-G171</f>
        <v>1546028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1030686</v>
      </c>
      <c r="L171" s="21">
        <f>INDEX(Notes!$I$2:$N$11,MATCH(Notes!$B$2,Notes!$I$2:$I$11,0),6)*$E171</f>
        <v>515343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515343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39553466</v>
      </c>
      <c r="H172" s="21">
        <f>INDEX(Data[],MATCH($A172,Data[Dist],0),MATCH(H$6,Data[#Headers],0))-G172</f>
        <v>16902787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11268524</v>
      </c>
      <c r="L172" s="21">
        <f>INDEX(Notes!$I$2:$N$11,MATCH(Notes!$B$2,Notes!$I$2:$I$11,0),6)*$E172</f>
        <v>5634262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5634262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3960581</v>
      </c>
      <c r="H173" s="21">
        <f>INDEX(Data[],MATCH($A173,Data[Dist],0),MATCH(H$6,Data[#Headers],0))-G173</f>
        <v>1693006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1128670</v>
      </c>
      <c r="L173" s="21">
        <f>INDEX(Notes!$I$2:$N$11,MATCH(Notes!$B$2,Notes!$I$2:$I$11,0),6)*$E173</f>
        <v>564335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564335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3104453</v>
      </c>
      <c r="H174" s="21">
        <f>INDEX(Data[],MATCH($A174,Data[Dist],0),MATCH(H$6,Data[#Headers],0))-G174</f>
        <v>1326692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884462</v>
      </c>
      <c r="L174" s="21">
        <f>INDEX(Notes!$I$2:$N$11,MATCH(Notes!$B$2,Notes!$I$2:$I$11,0),6)*$E174</f>
        <v>442231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442231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207891</v>
      </c>
      <c r="F175" s="21">
        <f>INDEX(Data[],MATCH($A175,Data[Dist],0),MATCH(F$6,Data[#Headers],0))</f>
        <v>207892</v>
      </c>
      <c r="G175" s="21">
        <f>INDEX(Data[],MATCH($A175,Data[Dist],0),MATCH(G$6,Data[#Headers],0))</f>
        <v>1471135</v>
      </c>
      <c r="H175" s="21">
        <f>INDEX(Data[],MATCH($A175,Data[Dist],0),MATCH(H$6,Data[#Headers],0))-G175</f>
        <v>623674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419540</v>
      </c>
      <c r="L175" s="21">
        <f>INDEX(Notes!$I$2:$N$11,MATCH(Notes!$B$2,Notes!$I$2:$I$11,0),6)*$E175</f>
        <v>207891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207891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3463462</v>
      </c>
      <c r="H176" s="21">
        <f>INDEX(Data[],MATCH($A176,Data[Dist],0),MATCH(H$6,Data[#Headers],0))-G176</f>
        <v>1479994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986662</v>
      </c>
      <c r="L176" s="21">
        <f>INDEX(Notes!$I$2:$N$11,MATCH(Notes!$B$2,Notes!$I$2:$I$11,0),6)*$E176</f>
        <v>493332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493332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2106757</v>
      </c>
      <c r="H177" s="21">
        <f>INDEX(Data[],MATCH($A177,Data[Dist],0),MATCH(H$6,Data[#Headers],0))-G177</f>
        <v>900080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600054</v>
      </c>
      <c r="L177" s="21">
        <f>INDEX(Notes!$I$2:$N$11,MATCH(Notes!$B$2,Notes!$I$2:$I$11,0),6)*$E177</f>
        <v>300027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300027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3688042</v>
      </c>
      <c r="H178" s="21">
        <f>INDEX(Data[],MATCH($A178,Data[Dist],0),MATCH(H$6,Data[#Headers],0))-G178</f>
        <v>1576444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1050964</v>
      </c>
      <c r="L178" s="21">
        <f>INDEX(Notes!$I$2:$N$11,MATCH(Notes!$B$2,Notes!$I$2:$I$11,0),6)*$E178</f>
        <v>525482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525482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2492475</v>
      </c>
      <c r="H179" s="21">
        <f>INDEX(Data[],MATCH($A179,Data[Dist],0),MATCH(H$6,Data[#Headers],0))-G179</f>
        <v>1064714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709810</v>
      </c>
      <c r="L179" s="21">
        <f>INDEX(Notes!$I$2:$N$11,MATCH(Notes!$B$2,Notes!$I$2:$I$11,0),6)*$E179</f>
        <v>354905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354905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2725082</v>
      </c>
      <c r="H180" s="21">
        <f>INDEX(Data[],MATCH($A180,Data[Dist],0),MATCH(H$6,Data[#Headers],0))-G180</f>
        <v>1163632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775756</v>
      </c>
      <c r="L180" s="21">
        <f>INDEX(Notes!$I$2:$N$11,MATCH(Notes!$B$2,Notes!$I$2:$I$11,0),6)*$E180</f>
        <v>387878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387878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2225617</v>
      </c>
      <c r="H181" s="21">
        <f>INDEX(Data[],MATCH($A181,Data[Dist],0),MATCH(H$6,Data[#Headers],0))-G181</f>
        <v>950137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633424</v>
      </c>
      <c r="L181" s="21">
        <f>INDEX(Notes!$I$2:$N$11,MATCH(Notes!$B$2,Notes!$I$2:$I$11,0),6)*$E181</f>
        <v>316713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316713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7388554</v>
      </c>
      <c r="H182" s="21">
        <f>INDEX(Data[],MATCH($A182,Data[Dist],0),MATCH(H$6,Data[#Headers],0))-G182</f>
        <v>3158575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2105716</v>
      </c>
      <c r="L182" s="21">
        <f>INDEX(Notes!$I$2:$N$11,MATCH(Notes!$B$2,Notes!$I$2:$I$11,0),6)*$E182</f>
        <v>1052858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1052858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2851186</v>
      </c>
      <c r="H183" s="21">
        <f>INDEX(Data[],MATCH($A183,Data[Dist],0),MATCH(H$6,Data[#Headers],0))-G183</f>
        <v>1217598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811732</v>
      </c>
      <c r="L183" s="21">
        <f>INDEX(Notes!$I$2:$N$11,MATCH(Notes!$B$2,Notes!$I$2:$I$11,0),6)*$E183</f>
        <v>405866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1661221</v>
      </c>
      <c r="H184" s="21">
        <f>INDEX(Data[],MATCH($A184,Data[Dist],0),MATCH(H$6,Data[#Headers],0))-G184</f>
        <v>708958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472638</v>
      </c>
      <c r="L184" s="21">
        <f>INDEX(Notes!$I$2:$N$11,MATCH(Notes!$B$2,Notes!$I$2:$I$11,0),6)*$E184</f>
        <v>236319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236319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10440538</v>
      </c>
      <c r="H185" s="21">
        <f>INDEX(Data[],MATCH($A185,Data[Dist],0),MATCH(H$6,Data[#Headers],0))-G185</f>
        <v>4463248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2975500</v>
      </c>
      <c r="L185" s="21">
        <f>INDEX(Notes!$I$2:$N$11,MATCH(Notes!$B$2,Notes!$I$2:$I$11,0),6)*$E185</f>
        <v>1487750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1487750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33605693</v>
      </c>
      <c r="H186" s="21">
        <f>INDEX(Data[],MATCH($A186,Data[Dist],0),MATCH(H$6,Data[#Headers],0))-G186</f>
        <v>14367994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9578662</v>
      </c>
      <c r="L186" s="21">
        <f>INDEX(Notes!$I$2:$N$11,MATCH(Notes!$B$2,Notes!$I$2:$I$11,0),6)*$E186</f>
        <v>4789331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4789331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2498625</v>
      </c>
      <c r="H187" s="21">
        <f>INDEX(Data[],MATCH($A187,Data[Dist],0),MATCH(H$6,Data[#Headers],0))-G187</f>
        <v>1067701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711800</v>
      </c>
      <c r="L187" s="21">
        <f>INDEX(Notes!$I$2:$N$11,MATCH(Notes!$B$2,Notes!$I$2:$I$11,0),6)*$E187</f>
        <v>355901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355901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17958808</v>
      </c>
      <c r="H188" s="21">
        <f>INDEX(Data[],MATCH($A188,Data[Dist],0),MATCH(H$6,Data[#Headers],0))-G188</f>
        <v>7675063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5116710</v>
      </c>
      <c r="L188" s="21">
        <f>INDEX(Notes!$I$2:$N$11,MATCH(Notes!$B$2,Notes!$I$2:$I$11,0),6)*$E188</f>
        <v>2558354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2558354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7134956</v>
      </c>
      <c r="H189" s="21">
        <f>INDEX(Data[],MATCH($A189,Data[Dist],0),MATCH(H$6,Data[#Headers],0))-G189</f>
        <v>3048144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2032096</v>
      </c>
      <c r="L189" s="21">
        <f>INDEX(Notes!$I$2:$N$11,MATCH(Notes!$B$2,Notes!$I$2:$I$11,0),6)*$E189</f>
        <v>1016048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4289500</v>
      </c>
      <c r="H190" s="21">
        <f>INDEX(Data[],MATCH($A190,Data[Dist],0),MATCH(H$6,Data[#Headers],0))-G190</f>
        <v>1832656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1221770</v>
      </c>
      <c r="L190" s="21">
        <f>INDEX(Notes!$I$2:$N$11,MATCH(Notes!$B$2,Notes!$I$2:$I$11,0),6)*$E190</f>
        <v>610886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610886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1767997</v>
      </c>
      <c r="H191" s="21">
        <f>INDEX(Data[],MATCH($A191,Data[Dist],0),MATCH(H$6,Data[#Headers],0))-G191</f>
        <v>755888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503926</v>
      </c>
      <c r="L191" s="21">
        <f>INDEX(Notes!$I$2:$N$11,MATCH(Notes!$B$2,Notes!$I$2:$I$11,0),6)*$E191</f>
        <v>251963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251963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2321237</v>
      </c>
      <c r="H192" s="21">
        <f>INDEX(Data[],MATCH($A192,Data[Dist],0),MATCH(H$6,Data[#Headers],0))-G192</f>
        <v>991664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661110</v>
      </c>
      <c r="L192" s="21">
        <f>INDEX(Notes!$I$2:$N$11,MATCH(Notes!$B$2,Notes!$I$2:$I$11,0),6)*$E192</f>
        <v>330555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330555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5810754</v>
      </c>
      <c r="H193" s="21">
        <f>INDEX(Data[],MATCH($A193,Data[Dist],0),MATCH(H$6,Data[#Headers],0))-G193</f>
        <v>2482638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1655092</v>
      </c>
      <c r="L193" s="21">
        <f>INDEX(Notes!$I$2:$N$11,MATCH(Notes!$B$2,Notes!$I$2:$I$11,0),6)*$E193</f>
        <v>827546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3658353</v>
      </c>
      <c r="H194" s="21">
        <f>INDEX(Data[],MATCH($A194,Data[Dist],0),MATCH(H$6,Data[#Headers],0))-G194</f>
        <v>1563193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1042128</v>
      </c>
      <c r="L194" s="21">
        <f>INDEX(Notes!$I$2:$N$11,MATCH(Notes!$B$2,Notes!$I$2:$I$11,0),6)*$E194</f>
        <v>521065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521065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4422409</v>
      </c>
      <c r="H195" s="21">
        <f>INDEX(Data[],MATCH($A195,Data[Dist],0),MATCH(H$6,Data[#Headers],0))-G195</f>
        <v>1890088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1260060</v>
      </c>
      <c r="L195" s="21">
        <f>INDEX(Notes!$I$2:$N$11,MATCH(Notes!$B$2,Notes!$I$2:$I$11,0),6)*$E195</f>
        <v>630029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630029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1550841</v>
      </c>
      <c r="H196" s="21">
        <f>INDEX(Data[],MATCH($A196,Data[Dist],0),MATCH(H$6,Data[#Headers],0))-G196</f>
        <v>661648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441100</v>
      </c>
      <c r="L196" s="21">
        <f>INDEX(Notes!$I$2:$N$11,MATCH(Notes!$B$2,Notes!$I$2:$I$11,0),6)*$E196</f>
        <v>220549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220549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4948661</v>
      </c>
      <c r="H197" s="21">
        <f>INDEX(Data[],MATCH($A197,Data[Dist],0),MATCH(H$6,Data[#Headers],0))-G197</f>
        <v>2114620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1409748</v>
      </c>
      <c r="L197" s="21">
        <f>INDEX(Notes!$I$2:$N$11,MATCH(Notes!$B$2,Notes!$I$2:$I$11,0),6)*$E197</f>
        <v>704873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704873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1795677</v>
      </c>
      <c r="H198" s="21">
        <f>INDEX(Data[],MATCH($A198,Data[Dist],0),MATCH(H$6,Data[#Headers],0))-G198</f>
        <v>767515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511678</v>
      </c>
      <c r="L198" s="21">
        <f>INDEX(Notes!$I$2:$N$11,MATCH(Notes!$B$2,Notes!$I$2:$I$11,0),6)*$E198</f>
        <v>255839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255839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180641</v>
      </c>
      <c r="F199" s="21">
        <f>INDEX(Data[],MATCH($A199,Data[Dist],0),MATCH(F$6,Data[#Headers],0))</f>
        <v>180640</v>
      </c>
      <c r="G199" s="21">
        <f>INDEX(Data[],MATCH($A199,Data[Dist],0),MATCH(G$6,Data[#Headers],0))</f>
        <v>1330705</v>
      </c>
      <c r="H199" s="21">
        <f>INDEX(Data[],MATCH($A199,Data[Dist],0),MATCH(H$6,Data[#Headers],0))-G199</f>
        <v>541922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382248</v>
      </c>
      <c r="L199" s="21">
        <f>INDEX(Notes!$I$2:$N$11,MATCH(Notes!$B$2,Notes!$I$2:$I$11,0),6)*$E199</f>
        <v>180641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180641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1180002</v>
      </c>
      <c r="H200" s="21">
        <f>INDEX(Data[],MATCH($A200,Data[Dist],0),MATCH(H$6,Data[#Headers],0))-G200</f>
        <v>504433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336290</v>
      </c>
      <c r="L200" s="21">
        <f>INDEX(Notes!$I$2:$N$11,MATCH(Notes!$B$2,Notes!$I$2:$I$11,0),6)*$E200</f>
        <v>168144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168144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1084804</v>
      </c>
      <c r="H201" s="21">
        <f>INDEX(Data[],MATCH($A201,Data[Dist],0),MATCH(H$6,Data[#Headers],0))-G201</f>
        <v>463663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309110</v>
      </c>
      <c r="L201" s="21">
        <f>INDEX(Notes!$I$2:$N$11,MATCH(Notes!$B$2,Notes!$I$2:$I$11,0),6)*$E201</f>
        <v>154554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154554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2923207</v>
      </c>
      <c r="H202" s="21">
        <f>INDEX(Data[],MATCH($A202,Data[Dist],0),MATCH(H$6,Data[#Headers],0))-G202</f>
        <v>1248951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832634</v>
      </c>
      <c r="L202" s="21">
        <f>INDEX(Notes!$I$2:$N$11,MATCH(Notes!$B$2,Notes!$I$2:$I$11,0),6)*$E202</f>
        <v>416317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1303221</v>
      </c>
      <c r="F203" s="21">
        <f>INDEX(Data[],MATCH($A203,Data[Dist],0),MATCH(F$6,Data[#Headers],0))</f>
        <v>1303221</v>
      </c>
      <c r="G203" s="21">
        <f>INDEX(Data[],MATCH($A203,Data[Dist],0),MATCH(G$6,Data[#Headers],0))</f>
        <v>9266863</v>
      </c>
      <c r="H203" s="21">
        <f>INDEX(Data[],MATCH($A203,Data[Dist],0),MATCH(H$6,Data[#Headers],0))-G203</f>
        <v>3909663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2645870</v>
      </c>
      <c r="L203" s="21">
        <f>INDEX(Notes!$I$2:$N$11,MATCH(Notes!$B$2,Notes!$I$2:$I$11,0),6)*$E203</f>
        <v>1303221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1303221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5716557</v>
      </c>
      <c r="H204" s="21">
        <f>INDEX(Data[],MATCH($A204,Data[Dist],0),MATCH(H$6,Data[#Headers],0))-G204</f>
        <v>2442889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1628592</v>
      </c>
      <c r="L204" s="21">
        <f>INDEX(Notes!$I$2:$N$11,MATCH(Notes!$B$2,Notes!$I$2:$I$11,0),6)*$E204</f>
        <v>814297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814297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1424340</v>
      </c>
      <c r="H205" s="21">
        <f>INDEX(Data[],MATCH($A205,Data[Dist],0),MATCH(H$6,Data[#Headers],0))-G205</f>
        <v>609013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406008</v>
      </c>
      <c r="L205" s="21">
        <f>INDEX(Notes!$I$2:$N$11,MATCH(Notes!$B$2,Notes!$I$2:$I$11,0),6)*$E205</f>
        <v>203004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203004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24744671</v>
      </c>
      <c r="H206" s="21">
        <f>INDEX(Data[],MATCH($A206,Data[Dist],0),MATCH(H$6,Data[#Headers],0))-G206</f>
        <v>10576393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7050930</v>
      </c>
      <c r="L206" s="21">
        <f>INDEX(Notes!$I$2:$N$11,MATCH(Notes!$B$2,Notes!$I$2:$I$11,0),6)*$E206</f>
        <v>3525465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3525465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2949182</v>
      </c>
      <c r="H207" s="21">
        <f>INDEX(Data[],MATCH($A207,Data[Dist],0),MATCH(H$6,Data[#Headers],0))-G207</f>
        <v>1260112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840076</v>
      </c>
      <c r="L207" s="21">
        <f>INDEX(Notes!$I$2:$N$11,MATCH(Notes!$B$2,Notes!$I$2:$I$11,0),6)*$E207</f>
        <v>420038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420038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7153973</v>
      </c>
      <c r="H208" s="21">
        <f>INDEX(Data[],MATCH($A208,Data[Dist],0),MATCH(H$6,Data[#Headers],0))-G208</f>
        <v>3057068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2038046</v>
      </c>
      <c r="L208" s="21">
        <f>INDEX(Notes!$I$2:$N$11,MATCH(Notes!$B$2,Notes!$I$2:$I$11,0),6)*$E208</f>
        <v>1019023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1019023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2109471</v>
      </c>
      <c r="H209" s="21">
        <f>INDEX(Data[],MATCH($A209,Data[Dist],0),MATCH(H$6,Data[#Headers],0))-G209</f>
        <v>900991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600660</v>
      </c>
      <c r="L209" s="21">
        <f>INDEX(Notes!$I$2:$N$11,MATCH(Notes!$B$2,Notes!$I$2:$I$11,0),6)*$E209</f>
        <v>300331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300331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4487821</v>
      </c>
      <c r="H210" s="21">
        <f>INDEX(Data[],MATCH($A210,Data[Dist],0),MATCH(H$6,Data[#Headers],0))-G210</f>
        <v>1917103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1278070</v>
      </c>
      <c r="L210" s="21">
        <f>INDEX(Notes!$I$2:$N$11,MATCH(Notes!$B$2,Notes!$I$2:$I$11,0),6)*$E210</f>
        <v>639035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639035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3184244</v>
      </c>
      <c r="H211" s="21">
        <f>INDEX(Data[],MATCH($A211,Data[Dist],0),MATCH(H$6,Data[#Headers],0))-G211</f>
        <v>1361244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907496</v>
      </c>
      <c r="L211" s="21">
        <f>INDEX(Notes!$I$2:$N$11,MATCH(Notes!$B$2,Notes!$I$2:$I$11,0),6)*$E211</f>
        <v>453748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16909796</v>
      </c>
      <c r="H212" s="21">
        <f>INDEX(Data[],MATCH($A212,Data[Dist],0),MATCH(H$6,Data[#Headers],0))-G212</f>
        <v>7228315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4818878</v>
      </c>
      <c r="L212" s="21">
        <f>INDEX(Notes!$I$2:$N$11,MATCH(Notes!$B$2,Notes!$I$2:$I$11,0),6)*$E212</f>
        <v>2409438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2409438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3671601</v>
      </c>
      <c r="H213" s="21">
        <f>INDEX(Data[],MATCH($A213,Data[Dist],0),MATCH(H$6,Data[#Headers],0))-G213</f>
        <v>1568503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1045670</v>
      </c>
      <c r="L213" s="21">
        <f>INDEX(Notes!$I$2:$N$11,MATCH(Notes!$B$2,Notes!$I$2:$I$11,0),6)*$E213</f>
        <v>522835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522835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2645404</v>
      </c>
      <c r="H214" s="21">
        <f>INDEX(Data[],MATCH($A214,Data[Dist],0),MATCH(H$6,Data[#Headers],0))-G214</f>
        <v>1130483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753656</v>
      </c>
      <c r="L214" s="21">
        <f>INDEX(Notes!$I$2:$N$11,MATCH(Notes!$B$2,Notes!$I$2:$I$11,0),6)*$E214</f>
        <v>376828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376828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5794940</v>
      </c>
      <c r="H215" s="21">
        <f>INDEX(Data[],MATCH($A215,Data[Dist],0),MATCH(H$6,Data[#Headers],0))-G215</f>
        <v>2476423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1650950</v>
      </c>
      <c r="L215" s="21">
        <f>INDEX(Notes!$I$2:$N$11,MATCH(Notes!$B$2,Notes!$I$2:$I$11,0),6)*$E215</f>
        <v>825474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825474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2270173</v>
      </c>
      <c r="H216" s="21">
        <f>INDEX(Data[],MATCH($A216,Data[Dist],0),MATCH(H$6,Data[#Headers],0))-G216</f>
        <v>969896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646598</v>
      </c>
      <c r="L216" s="21">
        <f>INDEX(Notes!$I$2:$N$11,MATCH(Notes!$B$2,Notes!$I$2:$I$11,0),6)*$E216</f>
        <v>323299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323299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2574706</v>
      </c>
      <c r="H217" s="21">
        <f>INDEX(Data[],MATCH($A217,Data[Dist],0),MATCH(H$6,Data[#Headers],0))-G217</f>
        <v>1099936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733292</v>
      </c>
      <c r="L217" s="21">
        <f>INDEX(Notes!$I$2:$N$11,MATCH(Notes!$B$2,Notes!$I$2:$I$11,0),6)*$E217</f>
        <v>366646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366646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684837</v>
      </c>
      <c r="H218" s="21">
        <f>INDEX(Data[],MATCH($A218,Data[Dist],0),MATCH(H$6,Data[#Headers],0))-G218</f>
        <v>291937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194624</v>
      </c>
      <c r="L218" s="21">
        <f>INDEX(Notes!$I$2:$N$11,MATCH(Notes!$B$2,Notes!$I$2:$I$11,0),6)*$E218</f>
        <v>97313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97313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11234145</v>
      </c>
      <c r="H219" s="21">
        <f>INDEX(Data[],MATCH($A219,Data[Dist],0),MATCH(H$6,Data[#Headers],0))-G219</f>
        <v>4800823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3200550</v>
      </c>
      <c r="L219" s="21">
        <f>INDEX(Notes!$I$2:$N$11,MATCH(Notes!$B$2,Notes!$I$2:$I$11,0),6)*$E219</f>
        <v>1600275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1600275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14194620</v>
      </c>
      <c r="H220" s="21">
        <f>INDEX(Data[],MATCH($A220,Data[Dist],0),MATCH(H$6,Data[#Headers],0))-G220</f>
        <v>6063982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4042656</v>
      </c>
      <c r="L220" s="21">
        <f>INDEX(Notes!$I$2:$N$11,MATCH(Notes!$B$2,Notes!$I$2:$I$11,0),6)*$E220</f>
        <v>2021328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2021328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2152617</v>
      </c>
      <c r="H221" s="21">
        <f>INDEX(Data[],MATCH($A221,Data[Dist],0),MATCH(H$6,Data[#Headers],0))-G221</f>
        <v>919653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613102</v>
      </c>
      <c r="L221" s="21">
        <f>INDEX(Notes!$I$2:$N$11,MATCH(Notes!$B$2,Notes!$I$2:$I$11,0),6)*$E221</f>
        <v>306551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332946</v>
      </c>
      <c r="F222" s="21">
        <f>INDEX(Data[],MATCH($A222,Data[Dist],0),MATCH(F$6,Data[#Headers],0))</f>
        <v>332945</v>
      </c>
      <c r="G222" s="21">
        <f>INDEX(Data[],MATCH($A222,Data[Dist],0),MATCH(G$6,Data[#Headers],0))</f>
        <v>2428868</v>
      </c>
      <c r="H222" s="21">
        <f>INDEX(Data[],MATCH($A222,Data[Dist],0),MATCH(H$6,Data[#Headers],0))-G222</f>
        <v>998837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696074</v>
      </c>
      <c r="L222" s="21">
        <f>INDEX(Notes!$I$2:$N$11,MATCH(Notes!$B$2,Notes!$I$2:$I$11,0),6)*$E222</f>
        <v>332946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332946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19106554</v>
      </c>
      <c r="H223" s="21">
        <f>INDEX(Data[],MATCH($A223,Data[Dist],0),MATCH(H$6,Data[#Headers],0))-G223</f>
        <v>8166442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5444294</v>
      </c>
      <c r="L223" s="21">
        <f>INDEX(Notes!$I$2:$N$11,MATCH(Notes!$B$2,Notes!$I$2:$I$11,0),6)*$E223</f>
        <v>2722148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2722148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3321023</v>
      </c>
      <c r="H224" s="21">
        <f>INDEX(Data[],MATCH($A224,Data[Dist],0),MATCH(H$6,Data[#Headers],0))-G224</f>
        <v>1418722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945816</v>
      </c>
      <c r="L224" s="21">
        <f>INDEX(Notes!$I$2:$N$11,MATCH(Notes!$B$2,Notes!$I$2:$I$11,0),6)*$E224</f>
        <v>472907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472907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3935548</v>
      </c>
      <c r="H225" s="21">
        <f>INDEX(Data[],MATCH($A225,Data[Dist],0),MATCH(H$6,Data[#Headers],0))-G225</f>
        <v>1680847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1120566</v>
      </c>
      <c r="L225" s="21">
        <f>INDEX(Notes!$I$2:$N$11,MATCH(Notes!$B$2,Notes!$I$2:$I$11,0),6)*$E225</f>
        <v>560282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560282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8088694</v>
      </c>
      <c r="H226" s="21">
        <f>INDEX(Data[],MATCH($A226,Data[Dist],0),MATCH(H$6,Data[#Headers],0))-G226</f>
        <v>3458094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2305396</v>
      </c>
      <c r="L226" s="21">
        <f>INDEX(Notes!$I$2:$N$11,MATCH(Notes!$B$2,Notes!$I$2:$I$11,0),6)*$E226</f>
        <v>1152698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2337169</v>
      </c>
      <c r="H227" s="21">
        <f>INDEX(Data[],MATCH($A227,Data[Dist],0),MATCH(H$6,Data[#Headers],0))-G227</f>
        <v>997845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665230</v>
      </c>
      <c r="L227" s="21">
        <f>INDEX(Notes!$I$2:$N$11,MATCH(Notes!$B$2,Notes!$I$2:$I$11,0),6)*$E227</f>
        <v>332615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239258</v>
      </c>
      <c r="H228" s="21">
        <f>INDEX(Data[],MATCH($A228,Data[Dist],0),MATCH(H$6,Data[#Headers],0))-G228</f>
        <v>95946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63964</v>
      </c>
      <c r="L228" s="21">
        <f>INDEX(Notes!$I$2:$N$11,MATCH(Notes!$B$2,Notes!$I$2:$I$11,0),6)*$E228</f>
        <v>31982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1030903</v>
      </c>
      <c r="H229" s="21">
        <f>INDEX(Data[],MATCH($A229,Data[Dist],0),MATCH(H$6,Data[#Headers],0))-G229</f>
        <v>440569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293714</v>
      </c>
      <c r="L229" s="21">
        <f>INDEX(Notes!$I$2:$N$11,MATCH(Notes!$B$2,Notes!$I$2:$I$11,0),6)*$E229</f>
        <v>146857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146857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499954</v>
      </c>
      <c r="H230" s="21">
        <f>INDEX(Data[],MATCH($A230,Data[Dist],0),MATCH(H$6,Data[#Headers],0))-G230</f>
        <v>213210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142140</v>
      </c>
      <c r="L230" s="21">
        <f>INDEX(Notes!$I$2:$N$11,MATCH(Notes!$B$2,Notes!$I$2:$I$11,0),6)*$E230</f>
        <v>71070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4389311</v>
      </c>
      <c r="H231" s="21">
        <f>INDEX(Data[],MATCH($A231,Data[Dist],0),MATCH(H$6,Data[#Headers],0))-G231</f>
        <v>1875325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1250218</v>
      </c>
      <c r="L231" s="21">
        <f>INDEX(Notes!$I$2:$N$11,MATCH(Notes!$B$2,Notes!$I$2:$I$11,0),6)*$E231</f>
        <v>625109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625109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12386607</v>
      </c>
      <c r="H232" s="21">
        <f>INDEX(Data[],MATCH($A232,Data[Dist],0),MATCH(H$6,Data[#Headers],0))-G232</f>
        <v>5294245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3529498</v>
      </c>
      <c r="L232" s="21">
        <f>INDEX(Notes!$I$2:$N$11,MATCH(Notes!$B$2,Notes!$I$2:$I$11,0),6)*$E232</f>
        <v>1764749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1764749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32896841</v>
      </c>
      <c r="H233" s="21">
        <f>INDEX(Data[],MATCH($A233,Data[Dist],0),MATCH(H$6,Data[#Headers],0))-G233</f>
        <v>14065737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9377158</v>
      </c>
      <c r="L233" s="21">
        <f>INDEX(Notes!$I$2:$N$11,MATCH(Notes!$B$2,Notes!$I$2:$I$11,0),6)*$E233</f>
        <v>4688579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2425375</v>
      </c>
      <c r="H234" s="21">
        <f>INDEX(Data[],MATCH($A234,Data[Dist],0),MATCH(H$6,Data[#Headers],0))-G234</f>
        <v>1035310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690208</v>
      </c>
      <c r="L234" s="21">
        <f>INDEX(Notes!$I$2:$N$11,MATCH(Notes!$B$2,Notes!$I$2:$I$11,0),6)*$E234</f>
        <v>345103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345103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791434</v>
      </c>
      <c r="H235" s="21">
        <f>INDEX(Data[],MATCH($A235,Data[Dist],0),MATCH(H$6,Data[#Headers],0))-G235</f>
        <v>337974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225316</v>
      </c>
      <c r="L235" s="21">
        <f>INDEX(Notes!$I$2:$N$11,MATCH(Notes!$B$2,Notes!$I$2:$I$11,0),6)*$E235</f>
        <v>112658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1310678</v>
      </c>
      <c r="H236" s="21">
        <f>INDEX(Data[],MATCH($A236,Data[Dist],0),MATCH(H$6,Data[#Headers],0))-G236</f>
        <v>557994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371996</v>
      </c>
      <c r="L236" s="21">
        <f>INDEX(Notes!$I$2:$N$11,MATCH(Notes!$B$2,Notes!$I$2:$I$11,0),6)*$E236</f>
        <v>185998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2285478</v>
      </c>
      <c r="H237" s="21">
        <f>INDEX(Data[],MATCH($A237,Data[Dist],0),MATCH(H$6,Data[#Headers],0))-G237</f>
        <v>976074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650716</v>
      </c>
      <c r="L237" s="21">
        <f>INDEX(Notes!$I$2:$N$11,MATCH(Notes!$B$2,Notes!$I$2:$I$11,0),6)*$E237</f>
        <v>325358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10285256</v>
      </c>
      <c r="H238" s="21">
        <f>INDEX(Data[],MATCH($A238,Data[Dist],0),MATCH(H$6,Data[#Headers],0))-G238</f>
        <v>4394219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2929480</v>
      </c>
      <c r="L238" s="21">
        <f>INDEX(Notes!$I$2:$N$11,MATCH(Notes!$B$2,Notes!$I$2:$I$11,0),6)*$E238</f>
        <v>1464740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1464740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12224597</v>
      </c>
      <c r="H239" s="21">
        <f>INDEX(Data[],MATCH($A239,Data[Dist],0),MATCH(H$6,Data[#Headers],0))-G239</f>
        <v>5226765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3484510</v>
      </c>
      <c r="L239" s="21">
        <f>INDEX(Notes!$I$2:$N$11,MATCH(Notes!$B$2,Notes!$I$2:$I$11,0),6)*$E239</f>
        <v>1742255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27165534</v>
      </c>
      <c r="H240" s="21">
        <f>INDEX(Data[],MATCH($A240,Data[Dist],0),MATCH(H$6,Data[#Headers],0))-G240</f>
        <v>11606731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7737820</v>
      </c>
      <c r="L240" s="21">
        <f>INDEX(Notes!$I$2:$N$11,MATCH(Notes!$B$2,Notes!$I$2:$I$11,0),6)*$E240</f>
        <v>3868910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3868910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4134184</v>
      </c>
      <c r="H241" s="21">
        <f>INDEX(Data[],MATCH($A241,Data[Dist],0),MATCH(H$6,Data[#Headers],0))-G241</f>
        <v>1767331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1178222</v>
      </c>
      <c r="L241" s="21">
        <f>INDEX(Notes!$I$2:$N$11,MATCH(Notes!$B$2,Notes!$I$2:$I$11,0),6)*$E241</f>
        <v>589110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589110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231478</v>
      </c>
      <c r="F242" s="21">
        <f>INDEX(Data[],MATCH($A242,Data[Dist],0),MATCH(F$6,Data[#Headers],0))</f>
        <v>231477</v>
      </c>
      <c r="G242" s="21">
        <f>INDEX(Data[],MATCH($A242,Data[Dist],0),MATCH(G$6,Data[#Headers],0))</f>
        <v>1797878</v>
      </c>
      <c r="H242" s="21">
        <f>INDEX(Data[],MATCH($A242,Data[Dist],0),MATCH(H$6,Data[#Headers],0))-G242</f>
        <v>694433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518880</v>
      </c>
      <c r="L242" s="21">
        <f>INDEX(Notes!$I$2:$N$11,MATCH(Notes!$B$2,Notes!$I$2:$I$11,0),6)*$E242</f>
        <v>231478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231478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4786608</v>
      </c>
      <c r="H243" s="21">
        <f>INDEX(Data[],MATCH($A243,Data[Dist],0),MATCH(H$6,Data[#Headers],0))-G243</f>
        <v>2046528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1364352</v>
      </c>
      <c r="L243" s="21">
        <f>INDEX(Notes!$I$2:$N$11,MATCH(Notes!$B$2,Notes!$I$2:$I$11,0),6)*$E243</f>
        <v>682176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5241579</v>
      </c>
      <c r="H244" s="21">
        <f>INDEX(Data[],MATCH($A244,Data[Dist],0),MATCH(H$6,Data[#Headers],0))-G244</f>
        <v>2239959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1493306</v>
      </c>
      <c r="L244" s="21">
        <f>INDEX(Notes!$I$2:$N$11,MATCH(Notes!$B$2,Notes!$I$2:$I$11,0),6)*$E244</f>
        <v>746653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5437538</v>
      </c>
      <c r="H245" s="21">
        <f>INDEX(Data[],MATCH($A245,Data[Dist],0),MATCH(H$6,Data[#Headers],0))-G245</f>
        <v>2323553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1549036</v>
      </c>
      <c r="L245" s="21">
        <f>INDEX(Notes!$I$2:$N$11,MATCH(Notes!$B$2,Notes!$I$2:$I$11,0),6)*$E245</f>
        <v>774518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774518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1162867</v>
      </c>
      <c r="H246" s="21">
        <f>INDEX(Data[],MATCH($A246,Data[Dist],0),MATCH(H$6,Data[#Headers],0))-G246</f>
        <v>496330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330888</v>
      </c>
      <c r="L246" s="21">
        <f>INDEX(Notes!$I$2:$N$11,MATCH(Notes!$B$2,Notes!$I$2:$I$11,0),6)*$E246</f>
        <v>165443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165443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1381381</v>
      </c>
      <c r="H247" s="21">
        <f>INDEX(Data[],MATCH($A247,Data[Dist],0),MATCH(H$6,Data[#Headers],0))-G247</f>
        <v>589804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393204</v>
      </c>
      <c r="L247" s="21">
        <f>INDEX(Notes!$I$2:$N$11,MATCH(Notes!$B$2,Notes!$I$2:$I$11,0),6)*$E247</f>
        <v>196601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196601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4418677</v>
      </c>
      <c r="H248" s="21">
        <f>INDEX(Data[],MATCH($A248,Data[Dist],0),MATCH(H$6,Data[#Headers],0))-G248</f>
        <v>1888435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1258958</v>
      </c>
      <c r="L248" s="21">
        <f>INDEX(Notes!$I$2:$N$11,MATCH(Notes!$B$2,Notes!$I$2:$I$11,0),6)*$E248</f>
        <v>629479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629479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4863808</v>
      </c>
      <c r="H249" s="21">
        <f>INDEX(Data[],MATCH($A249,Data[Dist],0),MATCH(H$6,Data[#Headers],0))-G249</f>
        <v>2078160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1385440</v>
      </c>
      <c r="L249" s="21">
        <f>INDEX(Notes!$I$2:$N$11,MATCH(Notes!$B$2,Notes!$I$2:$I$11,0),6)*$E249</f>
        <v>692720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2139558</v>
      </c>
      <c r="H250" s="21">
        <f>INDEX(Data[],MATCH($A250,Data[Dist],0),MATCH(H$6,Data[#Headers],0))-G250</f>
        <v>914249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609500</v>
      </c>
      <c r="L250" s="21">
        <f>INDEX(Notes!$I$2:$N$11,MATCH(Notes!$B$2,Notes!$I$2:$I$11,0),6)*$E250</f>
        <v>304750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304750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814887</v>
      </c>
      <c r="H251" s="21">
        <f>INDEX(Data[],MATCH($A251,Data[Dist],0),MATCH(H$6,Data[#Headers],0))-G251</f>
        <v>348099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232066</v>
      </c>
      <c r="L251" s="21">
        <f>INDEX(Notes!$I$2:$N$11,MATCH(Notes!$B$2,Notes!$I$2:$I$11,0),6)*$E251</f>
        <v>116033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2317077</v>
      </c>
      <c r="H252" s="21">
        <f>INDEX(Data[],MATCH($A252,Data[Dist],0),MATCH(H$6,Data[#Headers],0))-G252</f>
        <v>989338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659558</v>
      </c>
      <c r="L252" s="21">
        <f>INDEX(Notes!$I$2:$N$11,MATCH(Notes!$B$2,Notes!$I$2:$I$11,0),6)*$E252</f>
        <v>329779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329779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1192883</v>
      </c>
      <c r="H253" s="21">
        <f>INDEX(Data[],MATCH($A253,Data[Dist],0),MATCH(H$6,Data[#Headers],0))-G253</f>
        <v>504652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336434</v>
      </c>
      <c r="L253" s="21">
        <f>INDEX(Notes!$I$2:$N$11,MATCH(Notes!$B$2,Notes!$I$2:$I$11,0),6)*$E253</f>
        <v>168217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168217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1587606</v>
      </c>
      <c r="H254" s="21">
        <f>INDEX(Data[],MATCH($A254,Data[Dist],0),MATCH(H$6,Data[#Headers],0))-G254</f>
        <v>678054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452036</v>
      </c>
      <c r="L254" s="21">
        <f>INDEX(Notes!$I$2:$N$11,MATCH(Notes!$B$2,Notes!$I$2:$I$11,0),6)*$E254</f>
        <v>226018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934529</v>
      </c>
      <c r="H255" s="21">
        <f>INDEX(Data[],MATCH($A255,Data[Dist],0),MATCH(H$6,Data[#Headers],0))-G255</f>
        <v>398980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265988</v>
      </c>
      <c r="L255" s="21">
        <f>INDEX(Notes!$I$2:$N$11,MATCH(Notes!$B$2,Notes!$I$2:$I$11,0),6)*$E255</f>
        <v>132993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132993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5920726</v>
      </c>
      <c r="H256" s="21">
        <f>INDEX(Data[],MATCH($A256,Data[Dist],0),MATCH(H$6,Data[#Headers],0))-G256</f>
        <v>2528200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1685468</v>
      </c>
      <c r="L256" s="21">
        <f>INDEX(Notes!$I$2:$N$11,MATCH(Notes!$B$2,Notes!$I$2:$I$11,0),6)*$E256</f>
        <v>842734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842734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1258838</v>
      </c>
      <c r="H257" s="21">
        <f>INDEX(Data[],MATCH($A257,Data[Dist],0),MATCH(H$6,Data[#Headers],0))-G257</f>
        <v>538001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358668</v>
      </c>
      <c r="L257" s="21">
        <f>INDEX(Notes!$I$2:$N$11,MATCH(Notes!$B$2,Notes!$I$2:$I$11,0),6)*$E257</f>
        <v>179334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179334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3341070</v>
      </c>
      <c r="H258" s="21">
        <f>INDEX(Data[],MATCH($A258,Data[Dist],0),MATCH(H$6,Data[#Headers],0))-G258</f>
        <v>1427056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951372</v>
      </c>
      <c r="L258" s="21">
        <f>INDEX(Notes!$I$2:$N$11,MATCH(Notes!$B$2,Notes!$I$2:$I$11,0),6)*$E258</f>
        <v>475686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475686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6130093</v>
      </c>
      <c r="H259" s="21">
        <f>INDEX(Data[],MATCH($A259,Data[Dist],0),MATCH(H$6,Data[#Headers],0))-G259</f>
        <v>2619958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1746638</v>
      </c>
      <c r="L259" s="21">
        <f>INDEX(Notes!$I$2:$N$11,MATCH(Notes!$B$2,Notes!$I$2:$I$11,0),6)*$E259</f>
        <v>873319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873319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5417881</v>
      </c>
      <c r="H260" s="21">
        <f>INDEX(Data[],MATCH($A260,Data[Dist],0),MATCH(H$6,Data[#Headers],0))-G260</f>
        <v>2315146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1543430</v>
      </c>
      <c r="L260" s="21">
        <f>INDEX(Notes!$I$2:$N$11,MATCH(Notes!$B$2,Notes!$I$2:$I$11,0),6)*$E260</f>
        <v>771715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771715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3154809</v>
      </c>
      <c r="H261" s="21">
        <f>INDEX(Data[],MATCH($A261,Data[Dist],0),MATCH(H$6,Data[#Headers],0))-G261</f>
        <v>1347883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898590</v>
      </c>
      <c r="L261" s="21">
        <f>INDEX(Notes!$I$2:$N$11,MATCH(Notes!$B$2,Notes!$I$2:$I$11,0),6)*$E261</f>
        <v>449295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449295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1896484</v>
      </c>
      <c r="H262" s="21">
        <f>INDEX(Data[],MATCH($A262,Data[Dist],0),MATCH(H$6,Data[#Headers],0))-G262</f>
        <v>810277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540184</v>
      </c>
      <c r="L262" s="21">
        <f>INDEX(Notes!$I$2:$N$11,MATCH(Notes!$B$2,Notes!$I$2:$I$11,0),6)*$E262</f>
        <v>270092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270092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3010216</v>
      </c>
      <c r="H263" s="21">
        <f>INDEX(Data[],MATCH($A263,Data[Dist],0),MATCH(H$6,Data[#Headers],0))-G263</f>
        <v>1286460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857640</v>
      </c>
      <c r="L263" s="21">
        <f>INDEX(Notes!$I$2:$N$11,MATCH(Notes!$B$2,Notes!$I$2:$I$11,0),6)*$E263</f>
        <v>428820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8619449</v>
      </c>
      <c r="H264" s="21">
        <f>INDEX(Data[],MATCH($A264,Data[Dist],0),MATCH(H$6,Data[#Headers],0))-G264</f>
        <v>3684436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2456292</v>
      </c>
      <c r="L264" s="21">
        <f>INDEX(Notes!$I$2:$N$11,MATCH(Notes!$B$2,Notes!$I$2:$I$11,0),6)*$E264</f>
        <v>1228145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1228145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93721475</v>
      </c>
      <c r="H265" s="21">
        <f>INDEX(Data[],MATCH($A265,Data[Dist],0),MATCH(H$6,Data[#Headers],0))-G265</f>
        <v>40072454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26714970</v>
      </c>
      <c r="L265" s="21">
        <f>INDEX(Notes!$I$2:$N$11,MATCH(Notes!$B$2,Notes!$I$2:$I$11,0),6)*$E265</f>
        <v>13357485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13357485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1973084</v>
      </c>
      <c r="H266" s="21">
        <f>INDEX(Data[],MATCH($A266,Data[Dist],0),MATCH(H$6,Data[#Headers],0))-G266</f>
        <v>842800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561866</v>
      </c>
      <c r="L266" s="21">
        <f>INDEX(Notes!$I$2:$N$11,MATCH(Notes!$B$2,Notes!$I$2:$I$11,0),6)*$E266</f>
        <v>280934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280934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3749188</v>
      </c>
      <c r="H267" s="21">
        <f>INDEX(Data[],MATCH($A267,Data[Dist],0),MATCH(H$6,Data[#Headers],0))-G267</f>
        <v>1600834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1067224</v>
      </c>
      <c r="L267" s="21">
        <f>INDEX(Notes!$I$2:$N$11,MATCH(Notes!$B$2,Notes!$I$2:$I$11,0),6)*$E267</f>
        <v>533612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533612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6842266</v>
      </c>
      <c r="H268" s="21">
        <f>INDEX(Data[],MATCH($A268,Data[Dist],0),MATCH(H$6,Data[#Headers],0))-G268</f>
        <v>2923117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1948746</v>
      </c>
      <c r="L268" s="21">
        <f>INDEX(Notes!$I$2:$N$11,MATCH(Notes!$B$2,Notes!$I$2:$I$11,0),6)*$E268</f>
        <v>974372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974372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2715229</v>
      </c>
      <c r="H269" s="21">
        <f>INDEX(Data[],MATCH($A269,Data[Dist],0),MATCH(H$6,Data[#Headers],0))-G269</f>
        <v>1160528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773686</v>
      </c>
      <c r="L269" s="21">
        <f>INDEX(Notes!$I$2:$N$11,MATCH(Notes!$B$2,Notes!$I$2:$I$11,0),6)*$E269</f>
        <v>386843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386843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2564245</v>
      </c>
      <c r="H270" s="21">
        <f>INDEX(Data[],MATCH($A270,Data[Dist],0),MATCH(H$6,Data[#Headers],0))-G270</f>
        <v>1095045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730030</v>
      </c>
      <c r="L270" s="21">
        <f>INDEX(Notes!$I$2:$N$11,MATCH(Notes!$B$2,Notes!$I$2:$I$11,0),6)*$E270</f>
        <v>365015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4847665</v>
      </c>
      <c r="H271" s="21">
        <f>INDEX(Data[],MATCH($A271,Data[Dist],0),MATCH(H$6,Data[#Headers],0))-G271</f>
        <v>2070460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1380308</v>
      </c>
      <c r="L271" s="21">
        <f>INDEX(Notes!$I$2:$N$11,MATCH(Notes!$B$2,Notes!$I$2:$I$11,0),6)*$E271</f>
        <v>690153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690153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972382</v>
      </c>
      <c r="H272" s="21">
        <f>INDEX(Data[],MATCH($A272,Data[Dist],0),MATCH(H$6,Data[#Headers],0))-G272</f>
        <v>415465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276978</v>
      </c>
      <c r="L272" s="21">
        <f>INDEX(Notes!$I$2:$N$11,MATCH(Notes!$B$2,Notes!$I$2:$I$11,0),6)*$E272</f>
        <v>138488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138488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1076182</v>
      </c>
      <c r="F273" s="21">
        <f>INDEX(Data[],MATCH($A273,Data[Dist],0),MATCH(F$6,Data[#Headers],0))</f>
        <v>1076183</v>
      </c>
      <c r="G273" s="21">
        <f>INDEX(Data[],MATCH($A273,Data[Dist],0),MATCH(G$6,Data[#Headers],0))</f>
        <v>8331510</v>
      </c>
      <c r="H273" s="21">
        <f>INDEX(Data[],MATCH($A273,Data[Dist],0),MATCH(H$6,Data[#Headers],0))-G273</f>
        <v>3228547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2411432</v>
      </c>
      <c r="L273" s="21">
        <f>INDEX(Notes!$I$2:$N$11,MATCH(Notes!$B$2,Notes!$I$2:$I$11,0),6)*$E273</f>
        <v>1076182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1076182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2915811</v>
      </c>
      <c r="H274" s="21">
        <f>INDEX(Data[],MATCH($A274,Data[Dist],0),MATCH(H$6,Data[#Headers],0))-G274</f>
        <v>1246203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830802</v>
      </c>
      <c r="L274" s="21">
        <f>INDEX(Notes!$I$2:$N$11,MATCH(Notes!$B$2,Notes!$I$2:$I$11,0),6)*$E274</f>
        <v>415401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39453905</v>
      </c>
      <c r="H275" s="21">
        <f>INDEX(Data[],MATCH($A275,Data[Dist],0),MATCH(H$6,Data[#Headers],0))-G275</f>
        <v>16862481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11241654</v>
      </c>
      <c r="L275" s="21">
        <f>INDEX(Notes!$I$2:$N$11,MATCH(Notes!$B$2,Notes!$I$2:$I$11,0),6)*$E275</f>
        <v>5620827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11481953</v>
      </c>
      <c r="H276" s="21">
        <f>INDEX(Data[],MATCH($A276,Data[Dist],0),MATCH(H$6,Data[#Headers],0))-G276</f>
        <v>4907887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3271926</v>
      </c>
      <c r="L276" s="21">
        <f>INDEX(Notes!$I$2:$N$11,MATCH(Notes!$B$2,Notes!$I$2:$I$11,0),6)*$E276</f>
        <v>1635963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1635963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1445363</v>
      </c>
      <c r="H277" s="21">
        <f>INDEX(Data[],MATCH($A277,Data[Dist],0),MATCH(H$6,Data[#Headers],0))-G277</f>
        <v>611906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407938</v>
      </c>
      <c r="L277" s="21">
        <f>INDEX(Notes!$I$2:$N$11,MATCH(Notes!$B$2,Notes!$I$2:$I$11,0),6)*$E277</f>
        <v>203969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203969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2210359</v>
      </c>
      <c r="H278" s="21">
        <f>INDEX(Data[],MATCH($A278,Data[Dist],0),MATCH(H$6,Data[#Headers],0))-G278</f>
        <v>944650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629768</v>
      </c>
      <c r="L278" s="21">
        <f>INDEX(Notes!$I$2:$N$11,MATCH(Notes!$B$2,Notes!$I$2:$I$11,0),6)*$E278</f>
        <v>314883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314883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1054226</v>
      </c>
      <c r="H279" s="21">
        <f>INDEX(Data[],MATCH($A279,Data[Dist],0),MATCH(H$6,Data[#Headers],0))-G279</f>
        <v>450605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300404</v>
      </c>
      <c r="L279" s="21">
        <f>INDEX(Notes!$I$2:$N$11,MATCH(Notes!$B$2,Notes!$I$2:$I$11,0),6)*$E279</f>
        <v>150202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150202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2977826</v>
      </c>
      <c r="H280" s="21">
        <f>INDEX(Data[],MATCH($A280,Data[Dist],0),MATCH(H$6,Data[#Headers],0))-G280</f>
        <v>1272510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848340</v>
      </c>
      <c r="L280" s="21">
        <f>INDEX(Notes!$I$2:$N$11,MATCH(Notes!$B$2,Notes!$I$2:$I$11,0),6)*$E280</f>
        <v>424170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16822074</v>
      </c>
      <c r="H281" s="21">
        <f>INDEX(Data[],MATCH($A281,Data[Dist],0),MATCH(H$6,Data[#Headers],0))-G281</f>
        <v>7192841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4795228</v>
      </c>
      <c r="L281" s="21">
        <f>INDEX(Notes!$I$2:$N$11,MATCH(Notes!$B$2,Notes!$I$2:$I$11,0),6)*$E281</f>
        <v>2397614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2397614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780213</v>
      </c>
      <c r="H282" s="21">
        <f>INDEX(Data[],MATCH($A282,Data[Dist],0),MATCH(H$6,Data[#Headers],0))-G282</f>
        <v>333436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222292</v>
      </c>
      <c r="L282" s="21">
        <f>INDEX(Notes!$I$2:$N$11,MATCH(Notes!$B$2,Notes!$I$2:$I$11,0),6)*$E282</f>
        <v>111145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111145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3941258</v>
      </c>
      <c r="H283" s="21">
        <f>INDEX(Data[],MATCH($A283,Data[Dist],0),MATCH(H$6,Data[#Headers],0))-G283</f>
        <v>1683055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1122036</v>
      </c>
      <c r="L283" s="21">
        <f>INDEX(Notes!$I$2:$N$11,MATCH(Notes!$B$2,Notes!$I$2:$I$11,0),6)*$E283</f>
        <v>561018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561018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3976155</v>
      </c>
      <c r="H284" s="21">
        <f>INDEX(Data[],MATCH($A284,Data[Dist],0),MATCH(H$6,Data[#Headers],0))-G284</f>
        <v>1699063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1132708</v>
      </c>
      <c r="L284" s="21">
        <f>INDEX(Notes!$I$2:$N$11,MATCH(Notes!$B$2,Notes!$I$2:$I$11,0),6)*$E284</f>
        <v>566355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566355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4180935</v>
      </c>
      <c r="H285" s="21">
        <f>INDEX(Data[],MATCH($A285,Data[Dist],0),MATCH(H$6,Data[#Headers],0))-G285</f>
        <v>1786618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1191080</v>
      </c>
      <c r="L285" s="21">
        <f>INDEX(Notes!$I$2:$N$11,MATCH(Notes!$B$2,Notes!$I$2:$I$11,0),6)*$E285</f>
        <v>595539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595539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353778</v>
      </c>
      <c r="F286" s="21">
        <f>INDEX(Data[],MATCH($A286,Data[Dist],0),MATCH(F$6,Data[#Headers],0))</f>
        <v>353779</v>
      </c>
      <c r="G286" s="21">
        <f>INDEX(Data[],MATCH($A286,Data[Dist],0),MATCH(G$6,Data[#Headers],0))</f>
        <v>2532922</v>
      </c>
      <c r="H286" s="21">
        <f>INDEX(Data[],MATCH($A286,Data[Dist],0),MATCH(H$6,Data[#Headers],0))-G286</f>
        <v>1061335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723512</v>
      </c>
      <c r="L286" s="21">
        <f>INDEX(Notes!$I$2:$N$11,MATCH(Notes!$B$2,Notes!$I$2:$I$11,0),6)*$E286</f>
        <v>353778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353778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3446060</v>
      </c>
      <c r="H287" s="21">
        <f>INDEX(Data[],MATCH($A287,Data[Dist],0),MATCH(H$6,Data[#Headers],0))-G287</f>
        <v>1472663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981776</v>
      </c>
      <c r="L287" s="21">
        <f>INDEX(Notes!$I$2:$N$11,MATCH(Notes!$B$2,Notes!$I$2:$I$11,0),6)*$E287</f>
        <v>490888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490888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1328131</v>
      </c>
      <c r="H288" s="21">
        <f>INDEX(Data[],MATCH($A288,Data[Dist],0),MATCH(H$6,Data[#Headers],0))-G288</f>
        <v>567547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378364</v>
      </c>
      <c r="L288" s="21">
        <f>INDEX(Notes!$I$2:$N$11,MATCH(Notes!$B$2,Notes!$I$2:$I$11,0),6)*$E288</f>
        <v>189183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189183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2206738</v>
      </c>
      <c r="H289" s="21">
        <f>INDEX(Data[],MATCH($A289,Data[Dist],0),MATCH(H$6,Data[#Headers],0))-G289</f>
        <v>943290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628860</v>
      </c>
      <c r="L289" s="21">
        <f>INDEX(Notes!$I$2:$N$11,MATCH(Notes!$B$2,Notes!$I$2:$I$11,0),6)*$E289</f>
        <v>314430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1735836</v>
      </c>
      <c r="H290" s="21">
        <f>INDEX(Data[],MATCH($A290,Data[Dist],0),MATCH(H$6,Data[#Headers],0))-G290</f>
        <v>741636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494424</v>
      </c>
      <c r="L290" s="21">
        <f>INDEX(Notes!$I$2:$N$11,MATCH(Notes!$B$2,Notes!$I$2:$I$11,0),6)*$E290</f>
        <v>247212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1895945</v>
      </c>
      <c r="H291" s="21">
        <f>INDEX(Data[],MATCH($A291,Data[Dist],0),MATCH(H$6,Data[#Headers],0))-G291</f>
        <v>810524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540350</v>
      </c>
      <c r="L291" s="21">
        <f>INDEX(Notes!$I$2:$N$11,MATCH(Notes!$B$2,Notes!$I$2:$I$11,0),6)*$E291</f>
        <v>270175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270175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546821</v>
      </c>
      <c r="H292" s="21">
        <f>INDEX(Data[],MATCH($A292,Data[Dist],0),MATCH(H$6,Data[#Headers],0))-G292</f>
        <v>233349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155566</v>
      </c>
      <c r="L292" s="21">
        <f>INDEX(Notes!$I$2:$N$11,MATCH(Notes!$B$2,Notes!$I$2:$I$11,0),6)*$E292</f>
        <v>77783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3722764</v>
      </c>
      <c r="H293" s="21">
        <f>INDEX(Data[],MATCH($A293,Data[Dist],0),MATCH(H$6,Data[#Headers],0))-G293</f>
        <v>1590742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1060496</v>
      </c>
      <c r="L293" s="21">
        <f>INDEX(Notes!$I$2:$N$11,MATCH(Notes!$B$2,Notes!$I$2:$I$11,0),6)*$E293</f>
        <v>530248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530248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1140308</v>
      </c>
      <c r="H294" s="21">
        <f>INDEX(Data[],MATCH($A294,Data[Dist],0),MATCH(H$6,Data[#Headers],0))-G294</f>
        <v>486364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324242</v>
      </c>
      <c r="L294" s="21">
        <f>INDEX(Notes!$I$2:$N$11,MATCH(Notes!$B$2,Notes!$I$2:$I$11,0),6)*$E294</f>
        <v>162122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162122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17403630</v>
      </c>
      <c r="H295" s="21">
        <f>INDEX(Data[],MATCH($A295,Data[Dist],0),MATCH(H$6,Data[#Headers],0))-G295</f>
        <v>7436551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4957700</v>
      </c>
      <c r="L295" s="21">
        <f>INDEX(Notes!$I$2:$N$11,MATCH(Notes!$B$2,Notes!$I$2:$I$11,0),6)*$E295</f>
        <v>2478850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2478850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4554738</v>
      </c>
      <c r="H296" s="21">
        <f>INDEX(Data[],MATCH($A296,Data[Dist],0),MATCH(H$6,Data[#Headers],0))-G296</f>
        <v>1945853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1297236</v>
      </c>
      <c r="L296" s="21">
        <f>INDEX(Notes!$I$2:$N$11,MATCH(Notes!$B$2,Notes!$I$2:$I$11,0),6)*$E296</f>
        <v>648618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648618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4717644</v>
      </c>
      <c r="H297" s="21">
        <f>INDEX(Data[],MATCH($A297,Data[Dist],0),MATCH(H$6,Data[#Headers],0))-G297</f>
        <v>2015824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1343882</v>
      </c>
      <c r="L297" s="21">
        <f>INDEX(Notes!$I$2:$N$11,MATCH(Notes!$B$2,Notes!$I$2:$I$11,0),6)*$E297</f>
        <v>671942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671942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1394730</v>
      </c>
      <c r="H298" s="21">
        <f>INDEX(Data[],MATCH($A298,Data[Dist],0),MATCH(H$6,Data[#Headers],0))-G298</f>
        <v>595927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397284</v>
      </c>
      <c r="L298" s="21">
        <f>INDEX(Notes!$I$2:$N$11,MATCH(Notes!$B$2,Notes!$I$2:$I$11,0),6)*$E298</f>
        <v>198642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198642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8402105</v>
      </c>
      <c r="H299" s="21">
        <f>INDEX(Data[],MATCH($A299,Data[Dist],0),MATCH(H$6,Data[#Headers],0))-G299</f>
        <v>3590524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2393684</v>
      </c>
      <c r="L299" s="21">
        <f>INDEX(Notes!$I$2:$N$11,MATCH(Notes!$B$2,Notes!$I$2:$I$11,0),6)*$E299</f>
        <v>1196841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1196841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2754111</v>
      </c>
      <c r="H300" s="21">
        <f>INDEX(Data[],MATCH($A300,Data[Dist],0),MATCH(H$6,Data[#Headers],0))-G300</f>
        <v>1177375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784916</v>
      </c>
      <c r="L300" s="21">
        <f>INDEX(Notes!$I$2:$N$11,MATCH(Notes!$B$2,Notes!$I$2:$I$11,0),6)*$E300</f>
        <v>392459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392459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490619</v>
      </c>
      <c r="F301" s="21">
        <f>INDEX(Data[],MATCH($A301,Data[Dist],0),MATCH(F$6,Data[#Headers],0))</f>
        <v>490618</v>
      </c>
      <c r="G301" s="21">
        <f>INDEX(Data[],MATCH($A301,Data[Dist],0),MATCH(G$6,Data[#Headers],0))</f>
        <v>3702349</v>
      </c>
      <c r="H301" s="21">
        <f>INDEX(Data[],MATCH($A301,Data[Dist],0),MATCH(H$6,Data[#Headers],0))-G301</f>
        <v>1471856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1066350</v>
      </c>
      <c r="L301" s="21">
        <f>INDEX(Notes!$I$2:$N$11,MATCH(Notes!$B$2,Notes!$I$2:$I$11,0),6)*$E301</f>
        <v>490619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490619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2626698</v>
      </c>
      <c r="H302" s="21">
        <f>INDEX(Data[],MATCH($A302,Data[Dist],0),MATCH(H$6,Data[#Headers],0))-G302</f>
        <v>1122466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748310</v>
      </c>
      <c r="L302" s="21">
        <f>INDEX(Notes!$I$2:$N$11,MATCH(Notes!$B$2,Notes!$I$2:$I$11,0),6)*$E302</f>
        <v>374156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374156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3453377</v>
      </c>
      <c r="H303" s="21">
        <f>INDEX(Data[],MATCH($A303,Data[Dist],0),MATCH(H$6,Data[#Headers],0))-G303</f>
        <v>1475902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983934</v>
      </c>
      <c r="L303" s="21">
        <f>INDEX(Notes!$I$2:$N$11,MATCH(Notes!$B$2,Notes!$I$2:$I$11,0),6)*$E303</f>
        <v>491967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491967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9497250</v>
      </c>
      <c r="H304" s="21">
        <f>INDEX(Data[],MATCH($A304,Data[Dist],0),MATCH(H$6,Data[#Headers],0))-G304</f>
        <v>4059642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2706428</v>
      </c>
      <c r="L304" s="21">
        <f>INDEX(Notes!$I$2:$N$11,MATCH(Notes!$B$2,Notes!$I$2:$I$11,0),6)*$E304</f>
        <v>1353214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68843529</v>
      </c>
      <c r="H305" s="21">
        <f>INDEX(Data[],MATCH($A305,Data[Dist],0),MATCH(H$6,Data[#Headers],0))-G305</f>
        <v>29435302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19623534</v>
      </c>
      <c r="L305" s="21">
        <f>INDEX(Notes!$I$2:$N$11,MATCH(Notes!$B$2,Notes!$I$2:$I$11,0),6)*$E305</f>
        <v>9811767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9811767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64668482</v>
      </c>
      <c r="H306" s="21">
        <f>INDEX(Data[],MATCH($A306,Data[Dist],0),MATCH(H$6,Data[#Headers],0))-G306</f>
        <v>27627058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18418038</v>
      </c>
      <c r="L306" s="21">
        <f>INDEX(Notes!$I$2:$N$11,MATCH(Notes!$B$2,Notes!$I$2:$I$11,0),6)*$E306</f>
        <v>9209020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9209020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11527485</v>
      </c>
      <c r="H307" s="21">
        <f>INDEX(Data[],MATCH($A307,Data[Dist],0),MATCH(H$6,Data[#Headers],0))-G307</f>
        <v>4926298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3284198</v>
      </c>
      <c r="L307" s="21">
        <f>INDEX(Notes!$I$2:$N$11,MATCH(Notes!$B$2,Notes!$I$2:$I$11,0),6)*$E307</f>
        <v>1642099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1642099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2924151</v>
      </c>
      <c r="H308" s="21">
        <f>INDEX(Data[],MATCH($A308,Data[Dist],0),MATCH(H$6,Data[#Headers],0))-G308</f>
        <v>1249534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833024</v>
      </c>
      <c r="L308" s="21">
        <f>INDEX(Notes!$I$2:$N$11,MATCH(Notes!$B$2,Notes!$I$2:$I$11,0),6)*$E308</f>
        <v>416511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416511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8842412</v>
      </c>
      <c r="H309" s="21">
        <f>INDEX(Data[],MATCH($A309,Data[Dist],0),MATCH(H$6,Data[#Headers],0))-G309</f>
        <v>3778300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2518866</v>
      </c>
      <c r="L309" s="21">
        <f>INDEX(Notes!$I$2:$N$11,MATCH(Notes!$B$2,Notes!$I$2:$I$11,0),6)*$E309</f>
        <v>1259434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1259434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208275</v>
      </c>
      <c r="F310" s="21">
        <f>INDEX(Data[],MATCH($A310,Data[Dist],0),MATCH(F$6,Data[#Headers],0))</f>
        <v>208274</v>
      </c>
      <c r="G310" s="21">
        <f>INDEX(Data[],MATCH($A310,Data[Dist],0),MATCH(G$6,Data[#Headers],0))</f>
        <v>1496711</v>
      </c>
      <c r="H310" s="21">
        <f>INDEX(Data[],MATCH($A310,Data[Dist],0),MATCH(H$6,Data[#Headers],0))-G310</f>
        <v>624824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427776</v>
      </c>
      <c r="L310" s="21">
        <f>INDEX(Notes!$I$2:$N$11,MATCH(Notes!$B$2,Notes!$I$2:$I$11,0),6)*$E310</f>
        <v>208275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208275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3531353</v>
      </c>
      <c r="H311" s="21">
        <f>INDEX(Data[],MATCH($A311,Data[Dist],0),MATCH(H$6,Data[#Headers],0))-G311</f>
        <v>1508420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1005614</v>
      </c>
      <c r="L311" s="21">
        <f>INDEX(Notes!$I$2:$N$11,MATCH(Notes!$B$2,Notes!$I$2:$I$11,0),6)*$E311</f>
        <v>502807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502807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1942286</v>
      </c>
      <c r="H312" s="21">
        <f>INDEX(Data[],MATCH($A312,Data[Dist],0),MATCH(H$6,Data[#Headers],0))-G312</f>
        <v>829936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553292</v>
      </c>
      <c r="L312" s="21">
        <f>INDEX(Notes!$I$2:$N$11,MATCH(Notes!$B$2,Notes!$I$2:$I$11,0),6)*$E312</f>
        <v>276646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276646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1310968</v>
      </c>
      <c r="H313" s="21">
        <f>INDEX(Data[],MATCH($A313,Data[Dist],0),MATCH(H$6,Data[#Headers],0))-G313</f>
        <v>560206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373472</v>
      </c>
      <c r="L313" s="21">
        <f>INDEX(Notes!$I$2:$N$11,MATCH(Notes!$B$2,Notes!$I$2:$I$11,0),6)*$E313</f>
        <v>186736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186736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6264541</v>
      </c>
      <c r="H314" s="21">
        <f>INDEX(Data[],MATCH($A314,Data[Dist],0),MATCH(H$6,Data[#Headers],0))-G314</f>
        <v>2676260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1784174</v>
      </c>
      <c r="L314" s="21">
        <f>INDEX(Notes!$I$2:$N$11,MATCH(Notes!$B$2,Notes!$I$2:$I$11,0),6)*$E314</f>
        <v>892087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892087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36711801</v>
      </c>
      <c r="H315" s="21">
        <f>INDEX(Data[],MATCH($A315,Data[Dist],0),MATCH(H$6,Data[#Headers],0))-G315</f>
        <v>15678187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10452126</v>
      </c>
      <c r="L315" s="21">
        <f>INDEX(Notes!$I$2:$N$11,MATCH(Notes!$B$2,Notes!$I$2:$I$11,0),6)*$E315</f>
        <v>5226063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5226063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15118983</v>
      </c>
      <c r="H316" s="21">
        <f>INDEX(Data[],MATCH($A316,Data[Dist],0),MATCH(H$6,Data[#Headers],0))-G316</f>
        <v>6459034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4306024</v>
      </c>
      <c r="L316" s="21">
        <f>INDEX(Notes!$I$2:$N$11,MATCH(Notes!$B$2,Notes!$I$2:$I$11,0),6)*$E316</f>
        <v>2153011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2153011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1435867</v>
      </c>
      <c r="H317" s="21">
        <f>INDEX(Data[],MATCH($A317,Data[Dist],0),MATCH(H$6,Data[#Headers],0))-G317</f>
        <v>613114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408744</v>
      </c>
      <c r="L317" s="21">
        <f>INDEX(Notes!$I$2:$N$11,MATCH(Notes!$B$2,Notes!$I$2:$I$11,0),6)*$E317</f>
        <v>204371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204371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7520351</v>
      </c>
      <c r="H318" s="21">
        <f>INDEX(Data[],MATCH($A318,Data[Dist],0),MATCH(H$6,Data[#Headers],0))-G318</f>
        <v>3214959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2143306</v>
      </c>
      <c r="L318" s="21">
        <f>INDEX(Notes!$I$2:$N$11,MATCH(Notes!$B$2,Notes!$I$2:$I$11,0),6)*$E318</f>
        <v>1071653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4096068</v>
      </c>
      <c r="H319" s="21">
        <f>INDEX(Data[],MATCH($A319,Data[Dist],0),MATCH(H$6,Data[#Headers],0))-G319</f>
        <v>1749346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1166232</v>
      </c>
      <c r="L319" s="21">
        <f>INDEX(Notes!$I$2:$N$11,MATCH(Notes!$B$2,Notes!$I$2:$I$11,0),6)*$E319</f>
        <v>583116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583116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3612589</v>
      </c>
      <c r="H320" s="21">
        <f>INDEX(Data[],MATCH($A320,Data[Dist],0),MATCH(H$6,Data[#Headers],0))-G320</f>
        <v>1543378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1028918</v>
      </c>
      <c r="L320" s="21">
        <f>INDEX(Notes!$I$2:$N$11,MATCH(Notes!$B$2,Notes!$I$2:$I$11,0),6)*$E320</f>
        <v>514459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514459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398205</v>
      </c>
      <c r="F321" s="21">
        <f>INDEX(Data[],MATCH($A321,Data[Dist],0),MATCH(F$6,Data[#Headers],0))</f>
        <v>398205</v>
      </c>
      <c r="G321" s="21">
        <f>INDEX(Data[],MATCH($A321,Data[Dist],0),MATCH(G$6,Data[#Headers],0))</f>
        <v>2812945</v>
      </c>
      <c r="H321" s="21">
        <f>INDEX(Data[],MATCH($A321,Data[Dist],0),MATCH(H$6,Data[#Headers],0))-G321</f>
        <v>1194615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802016</v>
      </c>
      <c r="L321" s="21">
        <f>INDEX(Notes!$I$2:$N$11,MATCH(Notes!$B$2,Notes!$I$2:$I$11,0),6)*$E321</f>
        <v>398205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398205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4394370</v>
      </c>
      <c r="H322" s="21">
        <f>INDEX(Data[],MATCH($A322,Data[Dist],0),MATCH(H$6,Data[#Headers],0))-G322</f>
        <v>1878426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1252284</v>
      </c>
      <c r="L322" s="21">
        <f>INDEX(Notes!$I$2:$N$11,MATCH(Notes!$B$2,Notes!$I$2:$I$11,0),6)*$E322</f>
        <v>626142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2121594</v>
      </c>
      <c r="H323" s="21">
        <f>INDEX(Data[],MATCH($A323,Data[Dist],0),MATCH(H$6,Data[#Headers],0))-G323</f>
        <v>905825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603884</v>
      </c>
      <c r="L323" s="21">
        <f>INDEX(Notes!$I$2:$N$11,MATCH(Notes!$B$2,Notes!$I$2:$I$11,0),6)*$E323</f>
        <v>301942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301942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868729</v>
      </c>
      <c r="H324" s="21">
        <f>INDEX(Data[],MATCH($A324,Data[Dist],0),MATCH(H$6,Data[#Headers],0))-G324</f>
        <v>371073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247382</v>
      </c>
      <c r="L324" s="21">
        <f>INDEX(Notes!$I$2:$N$11,MATCH(Notes!$B$2,Notes!$I$2:$I$11,0),6)*$E324</f>
        <v>123691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5761280</v>
      </c>
      <c r="H325" s="21">
        <f>INDEX(Data[],MATCH($A325,Data[Dist],0),MATCH(H$6,Data[#Headers],0))-G325</f>
        <v>2461711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1641142</v>
      </c>
      <c r="L325" s="21">
        <f>INDEX(Notes!$I$2:$N$11,MATCH(Notes!$B$2,Notes!$I$2:$I$11,0),6)*$E325</f>
        <v>820570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820570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4695224</v>
      </c>
      <c r="H326" s="21">
        <f>INDEX(Data[],MATCH($A326,Data[Dist],0),MATCH(H$6,Data[#Headers],0))-G326</f>
        <v>2006758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1337840</v>
      </c>
      <c r="L326" s="21">
        <f>INDEX(Notes!$I$2:$N$11,MATCH(Notes!$B$2,Notes!$I$2:$I$11,0),6)*$E326</f>
        <v>668920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668920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253048</v>
      </c>
      <c r="F327" s="21">
        <f>INDEX(Data[],MATCH($A327,Data[Dist],0),MATCH(F$6,Data[#Headers],0))</f>
        <v>253046</v>
      </c>
      <c r="G327" s="21">
        <f>INDEX(Data[],MATCH($A327,Data[Dist],0),MATCH(G$6,Data[#Headers],0))</f>
        <v>1780972</v>
      </c>
      <c r="H327" s="21">
        <f>INDEX(Data[],MATCH($A327,Data[Dist],0),MATCH(H$6,Data[#Headers],0))-G327</f>
        <v>759142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507724</v>
      </c>
      <c r="L327" s="21">
        <f>INDEX(Notes!$I$2:$N$11,MATCH(Notes!$B$2,Notes!$I$2:$I$11,0),6)*$E327</f>
        <v>253048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253048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8624410</v>
      </c>
      <c r="H328" s="21">
        <f>INDEX(Data[],MATCH($A328,Data[Dist],0),MATCH(H$6,Data[#Headers],0))-G328</f>
        <v>3685441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2456962</v>
      </c>
      <c r="L328" s="21">
        <f>INDEX(Notes!$I$2:$N$11,MATCH(Notes!$B$2,Notes!$I$2:$I$11,0),6)*$E328</f>
        <v>1228480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1228480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2686099</v>
      </c>
      <c r="H329" s="21">
        <f>INDEX(Data[],MATCH($A329,Data[Dist],0),MATCH(H$6,Data[#Headers],0))-G329</f>
        <v>1147922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765282</v>
      </c>
      <c r="L329" s="21">
        <f>INDEX(Notes!$I$2:$N$11,MATCH(Notes!$B$2,Notes!$I$2:$I$11,0),6)*$E329</f>
        <v>382641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382641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2705065</v>
      </c>
      <c r="H330" s="21">
        <f>INDEX(Data[],MATCH($A330,Data[Dist],0),MATCH(H$6,Data[#Headers],0))-G330</f>
        <v>1156036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770692</v>
      </c>
      <c r="L330" s="21">
        <f>INDEX(Notes!$I$2:$N$11,MATCH(Notes!$B$2,Notes!$I$2:$I$11,0),6)*$E330</f>
        <v>385345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385345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5500395</v>
      </c>
      <c r="H331" s="21">
        <f>INDEX(Data[],MATCH($A331,Data[Dist],0),MATCH(H$6,Data[#Headers],0))-G331</f>
        <v>2350370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1566914</v>
      </c>
      <c r="L331" s="21">
        <f>INDEX(Notes!$I$2:$N$11,MATCH(Notes!$B$2,Notes!$I$2:$I$11,0),6)*$E331</f>
        <v>783457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783457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361821971</v>
      </c>
      <c r="F332" s="23">
        <f t="shared" si="24"/>
        <v>361821817</v>
      </c>
      <c r="G332" s="23">
        <f t="shared" si="24"/>
        <v>2543386807</v>
      </c>
      <c r="H332" s="23">
        <f t="shared" si="24"/>
        <v>1085465759</v>
      </c>
      <c r="Q332" s="20">
        <f>SUM(Q7:Q331)</f>
        <v>361821971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8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(March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March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316943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Total'!$A$7:$A$331,0),5)-I6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143006</v>
      </c>
      <c r="I7" s="21">
        <f>INDEX(Data[],MATCH($A7,Data[Dist],0),MATCH(I$5,Data[#Headers],0))</f>
        <v>198605</v>
      </c>
      <c r="K7" s="59">
        <f>INDEX('Payment Total'!$A$7:$H$331,MATCH('Payment by Source'!$A7,'Payment Total'!$A$7:$A$331,0),5)-I7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1354713</v>
      </c>
      <c r="I8" s="21">
        <f>INDEX(Data[],MATCH($A8,Data[Dist],0),MATCH(I$5,Data[#Headers],0))</f>
        <v>1664889</v>
      </c>
      <c r="K8" s="59">
        <f>INDEX('Payment Total'!$A$7:$H$331,MATCH('Payment by Source'!$A8,'Payment Total'!$A$7:$A$331,0),5)-I8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312482</v>
      </c>
      <c r="I9" s="21">
        <f>INDEX(Data[],MATCH($A9,Data[Dist],0),MATCH(I$5,Data[#Headers],0))</f>
        <v>401264</v>
      </c>
      <c r="K9" s="59">
        <f>INDEX('Payment Total'!$A$7:$H$331,MATCH('Payment by Source'!$A9,'Payment Total'!$A$7:$A$331,0),5)-I9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62678</v>
      </c>
      <c r="I10" s="21">
        <f>INDEX(Data[],MATCH($A10,Data[Dist],0),MATCH(I$5,Data[#Headers],0))</f>
        <v>101266</v>
      </c>
      <c r="K10" s="59">
        <f>INDEX('Payment Total'!$A$7:$H$331,MATCH('Payment by Source'!$A10,'Payment Total'!$A$7:$A$331,0),5)-I10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687893</v>
      </c>
      <c r="I11" s="21">
        <f>INDEX(Data[],MATCH($A11,Data[Dist],0),MATCH(I$5,Data[#Headers],0))</f>
        <v>855069</v>
      </c>
      <c r="K11" s="59">
        <f>INDEX('Payment Total'!$A$7:$H$331,MATCH('Payment by Source'!$A11,'Payment Total'!$A$7:$A$331,0),5)-I11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274253</v>
      </c>
      <c r="I12" s="21">
        <f>INDEX(Data[],MATCH($A12,Data[Dist],0),MATCH(I$5,Data[#Headers],0))</f>
        <v>369135</v>
      </c>
      <c r="K12" s="59">
        <f>INDEX('Payment Total'!$A$7:$H$331,MATCH('Payment by Source'!$A12,'Payment Total'!$A$7:$A$331,0),5)-I12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129211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Total'!$A$7:$A$331,0),5)-I13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619735</v>
      </c>
      <c r="I14" s="21">
        <f>INDEX(Data[],MATCH($A14,Data[Dist],0),MATCH(I$5,Data[#Headers],0))</f>
        <v>867059</v>
      </c>
      <c r="K14" s="59">
        <f>INDEX('Payment Total'!$A$7:$H$331,MATCH('Payment by Source'!$A14,'Payment Total'!$A$7:$A$331,0),5)-I14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581578</v>
      </c>
      <c r="I15" s="21">
        <f>INDEX(Data[],MATCH($A15,Data[Dist],0),MATCH(I$5,Data[#Headers],0))</f>
        <v>775361</v>
      </c>
      <c r="K15" s="59">
        <f>INDEX('Payment Total'!$A$7:$H$331,MATCH('Payment by Source'!$A15,'Payment Total'!$A$7:$A$331,0),5)-I15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267873</v>
      </c>
      <c r="I16" s="21">
        <f>INDEX(Data[],MATCH($A16,Data[Dist],0),MATCH(I$5,Data[#Headers],0))</f>
        <v>356440</v>
      </c>
      <c r="K16" s="59">
        <f>INDEX('Payment Total'!$A$7:$H$331,MATCH('Payment by Source'!$A16,'Payment Total'!$A$7:$A$331,0),5)-I16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371754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Total'!$A$7:$A$331,0),5)-I17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1954347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Total'!$A$7:$A$331,0),5)-I18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733531</v>
      </c>
      <c r="I19" s="21">
        <f>INDEX(Data[],MATCH($A19,Data[Dist],0),MATCH(I$5,Data[#Headers],0))</f>
        <v>945531</v>
      </c>
      <c r="K19" s="59">
        <f>INDEX('Payment Total'!$A$7:$H$331,MATCH('Payment by Source'!$A19,'Payment Total'!$A$7:$A$331,0),5)-I19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118348</v>
      </c>
      <c r="I20" s="21">
        <f>INDEX(Data[],MATCH($A20,Data[Dist],0),MATCH(I$5,Data[#Headers],0))</f>
        <v>167117</v>
      </c>
      <c r="K20" s="59">
        <f>INDEX('Payment Total'!$A$7:$H$331,MATCH('Payment by Source'!$A20,'Payment Total'!$A$7:$A$331,0),5)-I20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7030150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Total'!$A$7:$A$331,0),5)-I21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474711</v>
      </c>
      <c r="I22" s="21">
        <f>INDEX(Data[],MATCH($A22,Data[Dist],0),MATCH(I$5,Data[#Headers],0))</f>
        <v>607217</v>
      </c>
      <c r="K22" s="59">
        <f>INDEX('Payment Total'!$A$7:$H$331,MATCH('Payment by Source'!$A22,'Payment Total'!$A$7:$A$331,0),5)-I22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106830</v>
      </c>
      <c r="I23" s="21">
        <f>INDEX(Data[],MATCH($A23,Data[Dist],0),MATCH(I$5,Data[#Headers],0))</f>
        <v>181915</v>
      </c>
      <c r="K23" s="59">
        <f>INDEX('Payment Total'!$A$7:$H$331,MATCH('Payment by Source'!$A23,'Payment Total'!$A$7:$A$331,0),5)-I23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92712</v>
      </c>
      <c r="I24" s="21">
        <f>INDEX(Data[],MATCH($A24,Data[Dist],0),MATCH(I$5,Data[#Headers],0))</f>
        <v>153331</v>
      </c>
      <c r="K24" s="59">
        <f>INDEX('Payment Total'!$A$7:$H$331,MATCH('Payment by Source'!$A24,'Payment Total'!$A$7:$A$331,0),5)-I24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903283</v>
      </c>
      <c r="I25" s="21">
        <f>INDEX(Data[],MATCH($A25,Data[Dist],0),MATCH(I$5,Data[#Headers],0))</f>
        <v>1121961</v>
      </c>
      <c r="K25" s="59">
        <f>INDEX('Payment Total'!$A$7:$H$331,MATCH('Payment by Source'!$A25,'Payment Total'!$A$7:$A$331,0),5)-I25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233918</v>
      </c>
      <c r="I26" s="21">
        <f>INDEX(Data[],MATCH($A26,Data[Dist],0),MATCH(I$5,Data[#Headers],0))</f>
        <v>325673</v>
      </c>
      <c r="K26" s="59">
        <f>INDEX('Payment Total'!$A$7:$H$331,MATCH('Payment by Source'!$A26,'Payment Total'!$A$7:$A$331,0),5)-I26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303923</v>
      </c>
      <c r="I27" s="21">
        <f>INDEX(Data[],MATCH($A27,Data[Dist],0),MATCH(I$5,Data[#Headers],0))</f>
        <v>430300</v>
      </c>
      <c r="K27" s="59">
        <f>INDEX('Payment Total'!$A$7:$H$331,MATCH('Payment by Source'!$A27,'Payment Total'!$A$7:$A$331,0),5)-I27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1076919</v>
      </c>
      <c r="I28" s="21">
        <f>INDEX(Data[],MATCH($A28,Data[Dist],0),MATCH(I$5,Data[#Headers],0))</f>
        <v>1347705</v>
      </c>
      <c r="K28" s="59">
        <f>INDEX('Payment Total'!$A$7:$H$331,MATCH('Payment by Source'!$A28,'Payment Total'!$A$7:$A$331,0),5)-I28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206798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Total'!$A$7:$A$331,0),5)-I29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187735</v>
      </c>
      <c r="I30" s="21">
        <f>INDEX(Data[],MATCH($A30,Data[Dist],0),MATCH(I$5,Data[#Headers],0))</f>
        <v>272107</v>
      </c>
      <c r="K30" s="59">
        <f>INDEX('Payment Total'!$A$7:$H$331,MATCH('Payment by Source'!$A30,'Payment Total'!$A$7:$A$331,0),5)-I30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264472</v>
      </c>
      <c r="I31" s="21">
        <f>INDEX(Data[],MATCH($A31,Data[Dist],0),MATCH(I$5,Data[#Headers],0))</f>
        <v>351210</v>
      </c>
      <c r="K31" s="59">
        <f>INDEX('Payment Total'!$A$7:$H$331,MATCH('Payment by Source'!$A31,'Payment Total'!$A$7:$A$331,0),5)-I31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284595</v>
      </c>
      <c r="I32" s="21">
        <f>INDEX(Data[],MATCH($A32,Data[Dist],0),MATCH(I$5,Data[#Headers],0))</f>
        <v>373421</v>
      </c>
      <c r="K32" s="59">
        <f>INDEX('Payment Total'!$A$7:$H$331,MATCH('Payment by Source'!$A32,'Payment Total'!$A$7:$A$331,0),5)-I32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301306</v>
      </c>
      <c r="I33" s="21">
        <f>INDEX(Data[],MATCH($A33,Data[Dist],0),MATCH(I$5,Data[#Headers],0))</f>
        <v>421780</v>
      </c>
      <c r="K33" s="59">
        <f>INDEX('Payment Total'!$A$7:$H$331,MATCH('Payment by Source'!$A33,'Payment Total'!$A$7:$A$331,0),5)-I33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412861</v>
      </c>
      <c r="I34" s="21">
        <f>INDEX(Data[],MATCH($A34,Data[Dist],0),MATCH(I$5,Data[#Headers],0))</f>
        <v>527494</v>
      </c>
      <c r="K34" s="59">
        <f>INDEX('Payment Total'!$A$7:$H$331,MATCH('Payment by Source'!$A34,'Payment Total'!$A$7:$A$331,0),5)-I34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69566</v>
      </c>
      <c r="I35" s="21">
        <f>INDEX(Data[],MATCH($A35,Data[Dist],0),MATCH(I$5,Data[#Headers],0))</f>
        <v>100606</v>
      </c>
      <c r="K35" s="59">
        <f>INDEX('Payment Total'!$A$7:$H$331,MATCH('Payment by Source'!$A35,'Payment Total'!$A$7:$A$331,0),5)-I35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711166</v>
      </c>
      <c r="I36" s="21">
        <f>INDEX(Data[],MATCH($A36,Data[Dist],0),MATCH(I$5,Data[#Headers],0))</f>
        <v>952967</v>
      </c>
      <c r="K36" s="59">
        <f>INDEX('Payment Total'!$A$7:$H$331,MATCH('Payment by Source'!$A36,'Payment Total'!$A$7:$A$331,0),5)-I36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2203888</v>
      </c>
      <c r="I37" s="21">
        <f>INDEX(Data[],MATCH($A37,Data[Dist],0),MATCH(I$5,Data[#Headers],0))</f>
        <v>2797319</v>
      </c>
      <c r="K37" s="59">
        <f>INDEX('Payment Total'!$A$7:$H$331,MATCH('Payment by Source'!$A37,'Payment Total'!$A$7:$A$331,0),5)-I37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314509</v>
      </c>
      <c r="I38" s="21">
        <f>INDEX(Data[],MATCH($A38,Data[Dist],0),MATCH(I$5,Data[#Headers],0))</f>
        <v>467784</v>
      </c>
      <c r="K38" s="59">
        <f>INDEX('Payment Total'!$A$7:$H$331,MATCH('Payment by Source'!$A38,'Payment Total'!$A$7:$A$331,0),5)-I38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1554219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Total'!$A$7:$A$331,0),5)-I39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1344876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Total'!$A$7:$A$331,0),5)-I40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302471</v>
      </c>
      <c r="I41" s="21">
        <f>INDEX(Data[],MATCH($A41,Data[Dist],0),MATCH(I$5,Data[#Headers],0))</f>
        <v>441805</v>
      </c>
      <c r="K41" s="59">
        <f>INDEX('Payment Total'!$A$7:$H$331,MATCH('Payment by Source'!$A41,'Payment Total'!$A$7:$A$331,0),5)-I41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270404</v>
      </c>
      <c r="I42" s="21">
        <f>INDEX(Data[],MATCH($A42,Data[Dist],0),MATCH(I$5,Data[#Headers],0))</f>
        <v>369597</v>
      </c>
      <c r="K42" s="59">
        <f>INDEX('Payment Total'!$A$7:$H$331,MATCH('Payment by Source'!$A42,'Payment Total'!$A$7:$A$331,0),5)-I42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276373</v>
      </c>
      <c r="I43" s="21">
        <f>INDEX(Data[],MATCH($A43,Data[Dist],0),MATCH(I$5,Data[#Headers],0))</f>
        <v>362417</v>
      </c>
      <c r="K43" s="59">
        <f>INDEX('Payment Total'!$A$7:$H$331,MATCH('Payment by Source'!$A43,'Payment Total'!$A$7:$A$331,0),5)-I43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161293</v>
      </c>
      <c r="I44" s="21">
        <f>INDEX(Data[],MATCH($A44,Data[Dist],0),MATCH(I$5,Data[#Headers],0))</f>
        <v>241854</v>
      </c>
      <c r="K44" s="59">
        <f>INDEX('Payment Total'!$A$7:$H$331,MATCH('Payment by Source'!$A44,'Payment Total'!$A$7:$A$331,0),5)-I44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2460604</v>
      </c>
      <c r="I45" s="21">
        <f>INDEX(Data[],MATCH($A45,Data[Dist],0),MATCH(I$5,Data[#Headers],0))</f>
        <v>3031595</v>
      </c>
      <c r="K45" s="59">
        <f>INDEX('Payment Total'!$A$7:$H$331,MATCH('Payment by Source'!$A45,'Payment Total'!$A$7:$A$331,0),5)-I45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25710789</v>
      </c>
      <c r="V45" s="136">
        <f t="shared" si="1"/>
        <v>2571079</v>
      </c>
      <c r="W45" s="136">
        <f t="shared" si="2"/>
        <v>25710790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110179</v>
      </c>
      <c r="I46" s="21">
        <f>INDEX(Data[],MATCH($A46,Data[Dist],0),MATCH(I$5,Data[#Headers],0))</f>
        <v>212780</v>
      </c>
      <c r="K46" s="59">
        <f>INDEX('Payment Total'!$A$7:$H$331,MATCH('Payment by Source'!$A46,'Payment Total'!$A$7:$A$331,0),5)-I46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150579</v>
      </c>
      <c r="I47" s="21">
        <f>INDEX(Data[],MATCH($A47,Data[Dist],0),MATCH(I$5,Data[#Headers],0))</f>
        <v>208241</v>
      </c>
      <c r="K47" s="59">
        <f>INDEX('Payment Total'!$A$7:$H$331,MATCH('Payment by Source'!$A47,'Payment Total'!$A$7:$A$331,0),5)-I47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186163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Total'!$A$7:$A$331,0),5)-I48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450213</v>
      </c>
      <c r="I49" s="21">
        <f>INDEX(Data[],MATCH($A49,Data[Dist],0),MATCH(I$5,Data[#Headers],0))</f>
        <v>606403</v>
      </c>
      <c r="K49" s="59">
        <f>INDEX('Payment Total'!$A$7:$H$331,MATCH('Payment by Source'!$A49,'Payment Total'!$A$7:$A$331,0),5)-I49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343189</v>
      </c>
      <c r="I50" s="21">
        <f>INDEX(Data[],MATCH($A50,Data[Dist],0),MATCH(I$5,Data[#Headers],0))</f>
        <v>477300</v>
      </c>
      <c r="K50" s="59">
        <f>INDEX('Payment Total'!$A$7:$H$331,MATCH('Payment by Source'!$A50,'Payment Total'!$A$7:$A$331,0),5)-I50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1390527</v>
      </c>
      <c r="I51" s="21">
        <f>INDEX(Data[],MATCH($A51,Data[Dist],0),MATCH(I$5,Data[#Headers],0))</f>
        <v>1679336</v>
      </c>
      <c r="K51" s="59">
        <f>INDEX('Payment Total'!$A$7:$H$331,MATCH('Payment by Source'!$A51,'Payment Total'!$A$7:$A$331,0),5)-I51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731955</v>
      </c>
      <c r="I52" s="21">
        <f>INDEX(Data[],MATCH($A52,Data[Dist],0),MATCH(I$5,Data[#Headers],0))</f>
        <v>1044489</v>
      </c>
      <c r="K52" s="59">
        <f>INDEX('Payment Total'!$A$7:$H$331,MATCH('Payment by Source'!$A52,'Payment Total'!$A$7:$A$331,0),5)-I52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3275848</v>
      </c>
      <c r="I53" s="21">
        <f>INDEX(Data[],MATCH($A53,Data[Dist],0),MATCH(I$5,Data[#Headers],0))</f>
        <v>4046385</v>
      </c>
      <c r="K53" s="59">
        <f>INDEX('Payment Total'!$A$7:$H$331,MATCH('Payment by Source'!$A53,'Payment Total'!$A$7:$A$331,0),5)-I53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10133565</v>
      </c>
      <c r="I54" s="21">
        <f>INDEX(Data[],MATCH($A54,Data[Dist],0),MATCH(I$5,Data[#Headers],0))</f>
        <v>12498070</v>
      </c>
      <c r="K54" s="59">
        <f>INDEX('Payment Total'!$A$7:$H$331,MATCH('Payment by Source'!$A54,'Payment Total'!$A$7:$A$331,0),5)-I54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720739</v>
      </c>
      <c r="I55" s="21">
        <f>INDEX(Data[],MATCH($A55,Data[Dist],0),MATCH(I$5,Data[#Headers],0))</f>
        <v>906703</v>
      </c>
      <c r="K55" s="59">
        <f>INDEX('Payment Total'!$A$7:$H$331,MATCH('Payment by Source'!$A55,'Payment Total'!$A$7:$A$331,0),5)-I55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944608</v>
      </c>
      <c r="I56" s="21">
        <f>INDEX(Data[],MATCH($A56,Data[Dist],0),MATCH(I$5,Data[#Headers],0))</f>
        <v>1145045</v>
      </c>
      <c r="K56" s="59">
        <f>INDEX('Payment Total'!$A$7:$H$331,MATCH('Payment by Source'!$A56,'Payment Total'!$A$7:$A$331,0),5)-I56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411586</v>
      </c>
      <c r="I57" s="21">
        <f>INDEX(Data[],MATCH($A57,Data[Dist],0),MATCH(I$5,Data[#Headers],0))</f>
        <v>556653</v>
      </c>
      <c r="K57" s="59">
        <f>INDEX('Payment Total'!$A$7:$H$331,MATCH('Payment by Source'!$A57,'Payment Total'!$A$7:$A$331,0),5)-I57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269465</v>
      </c>
      <c r="I58" s="21">
        <f>INDEX(Data[],MATCH($A58,Data[Dist],0),MATCH(I$5,Data[#Headers],0))</f>
        <v>352791</v>
      </c>
      <c r="K58" s="59">
        <f>INDEX('Payment Total'!$A$7:$H$331,MATCH('Payment by Source'!$A58,'Payment Total'!$A$7:$A$331,0),5)-I58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847107</v>
      </c>
      <c r="I59" s="21">
        <f>INDEX(Data[],MATCH($A59,Data[Dist],0),MATCH(I$5,Data[#Headers],0))</f>
        <v>1108183</v>
      </c>
      <c r="K59" s="59">
        <f>INDEX('Payment Total'!$A$7:$H$331,MATCH('Payment by Source'!$A59,'Payment Total'!$A$7:$A$331,0),5)-I59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244554</v>
      </c>
      <c r="I60" s="21">
        <f>INDEX(Data[],MATCH($A60,Data[Dist],0),MATCH(I$5,Data[#Headers],0))</f>
        <v>327593</v>
      </c>
      <c r="K60" s="59">
        <f>INDEX('Payment Total'!$A$7:$H$331,MATCH('Payment by Source'!$A60,'Payment Total'!$A$7:$A$331,0),5)-I60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471975</v>
      </c>
      <c r="I61" s="21">
        <f>INDEX(Data[],MATCH($A61,Data[Dist],0),MATCH(I$5,Data[#Headers],0))</f>
        <v>581388</v>
      </c>
      <c r="K61" s="59">
        <f>INDEX('Payment Total'!$A$7:$H$331,MATCH('Payment by Source'!$A61,'Payment Total'!$A$7:$A$331,0),5)-I61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402365</v>
      </c>
      <c r="I62" s="21">
        <f>INDEX(Data[],MATCH($A62,Data[Dist],0),MATCH(I$5,Data[#Headers],0))</f>
        <v>553748</v>
      </c>
      <c r="K62" s="59">
        <f>INDEX('Payment Total'!$A$7:$H$331,MATCH('Payment by Source'!$A62,'Payment Total'!$A$7:$A$331,0),5)-I62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871591</v>
      </c>
      <c r="I63" s="21">
        <f>INDEX(Data[],MATCH($A63,Data[Dist],0),MATCH(I$5,Data[#Headers],0))</f>
        <v>1063608</v>
      </c>
      <c r="K63" s="59">
        <f>INDEX('Payment Total'!$A$7:$H$331,MATCH('Payment by Source'!$A63,'Payment Total'!$A$7:$A$331,0),5)-I63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929632</v>
      </c>
      <c r="I64" s="21">
        <f>INDEX(Data[],MATCH($A64,Data[Dist],0),MATCH(I$5,Data[#Headers],0))</f>
        <v>1154911</v>
      </c>
      <c r="K64" s="59">
        <f>INDEX('Payment Total'!$A$7:$H$331,MATCH('Payment by Source'!$A64,'Payment Total'!$A$7:$A$331,0),5)-I64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124515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Total'!$A$7:$A$331,0),5)-I65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662683</v>
      </c>
      <c r="I66" s="21">
        <f>INDEX(Data[],MATCH($A66,Data[Dist],0),MATCH(I$5,Data[#Headers],0))</f>
        <v>815238</v>
      </c>
      <c r="K66" s="59">
        <f>INDEX('Payment Total'!$A$7:$H$331,MATCH('Payment by Source'!$A66,'Payment Total'!$A$7:$A$331,0),5)-I66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574545</v>
      </c>
      <c r="I67" s="21">
        <f>INDEX(Data[],MATCH($A67,Data[Dist],0),MATCH(I$5,Data[#Headers],0))</f>
        <v>722957</v>
      </c>
      <c r="K67" s="59">
        <f>INDEX('Payment Total'!$A$7:$H$331,MATCH('Payment by Source'!$A67,'Payment Total'!$A$7:$A$331,0),5)-I67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463014</v>
      </c>
      <c r="I68" s="21">
        <f>INDEX(Data[],MATCH($A68,Data[Dist],0),MATCH(I$5,Data[#Headers],0))</f>
        <v>614172</v>
      </c>
      <c r="K68" s="59">
        <f>INDEX('Payment Total'!$A$7:$H$331,MATCH('Payment by Source'!$A68,'Payment Total'!$A$7:$A$331,0),5)-I68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1002693</v>
      </c>
      <c r="I69" s="21">
        <f>INDEX(Data[],MATCH($A69,Data[Dist],0),MATCH(I$5,Data[#Headers],0))</f>
        <v>1211421</v>
      </c>
      <c r="K69" s="59">
        <f>INDEX('Payment Total'!$A$7:$H$331,MATCH('Payment by Source'!$A69,'Payment Total'!$A$7:$A$331,0),5)-I69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177798</v>
      </c>
      <c r="I70" s="21">
        <f>INDEX(Data[],MATCH($A70,Data[Dist],0),MATCH(I$5,Data[#Headers],0))</f>
        <v>238427</v>
      </c>
      <c r="K70" s="59">
        <f>INDEX('Payment Total'!$A$7:$H$331,MATCH('Payment by Source'!$A70,'Payment Total'!$A$7:$A$331,0),5)-I70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46247</v>
      </c>
      <c r="I71" s="21">
        <f>INDEX(Data[],MATCH($A71,Data[Dist],0),MATCH(I$5,Data[#Headers],0))</f>
        <v>96522</v>
      </c>
      <c r="K71" s="59">
        <f>INDEX('Payment Total'!$A$7:$H$331,MATCH('Payment by Source'!$A71,'Payment Total'!$A$7:$A$331,0),5)-I71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1668163</v>
      </c>
      <c r="I72" s="21">
        <f>INDEX(Data[],MATCH($A72,Data[Dist],0),MATCH(I$5,Data[#Headers],0))</f>
        <v>2113071</v>
      </c>
      <c r="K72" s="59">
        <f>INDEX('Payment Total'!$A$7:$H$331,MATCH('Payment by Source'!$A72,'Payment Total'!$A$7:$A$331,0),5)-I72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313344</v>
      </c>
      <c r="I73" s="21">
        <f>INDEX(Data[],MATCH($A73,Data[Dist],0),MATCH(I$5,Data[#Headers],0))</f>
        <v>488571</v>
      </c>
      <c r="K73" s="59">
        <f>INDEX('Payment Total'!$A$7:$H$331,MATCH('Payment by Source'!$A73,'Payment Total'!$A$7:$A$331,0),5)-I73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2677574</v>
      </c>
      <c r="I74" s="21">
        <f>INDEX(Data[],MATCH($A74,Data[Dist],0),MATCH(I$5,Data[#Headers],0))</f>
        <v>3206415</v>
      </c>
      <c r="K74" s="59">
        <f>INDEX('Payment Total'!$A$7:$H$331,MATCH('Payment by Source'!$A74,'Payment Total'!$A$7:$A$331,0),5)-I74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417056</v>
      </c>
      <c r="I75" s="21">
        <f>INDEX(Data[],MATCH($A75,Data[Dist],0),MATCH(I$5,Data[#Headers],0))</f>
        <v>536473</v>
      </c>
      <c r="K75" s="59">
        <f>INDEX('Payment Total'!$A$7:$H$331,MATCH('Payment by Source'!$A75,'Payment Total'!$A$7:$A$331,0),5)-I75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2611733</v>
      </c>
      <c r="I76" s="21">
        <f>INDEX(Data[],MATCH($A76,Data[Dist],0),MATCH(I$5,Data[#Headers],0))</f>
        <v>3359471</v>
      </c>
      <c r="K76" s="59">
        <f>INDEX('Payment Total'!$A$7:$H$331,MATCH('Payment by Source'!$A76,'Payment Total'!$A$7:$A$331,0),5)-I76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257797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Total'!$A$7:$A$331,0),5)-I77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176872</v>
      </c>
      <c r="I78" s="21">
        <f>INDEX(Data[],MATCH($A78,Data[Dist],0),MATCH(I$5,Data[#Headers],0))</f>
        <v>258159</v>
      </c>
      <c r="K78" s="59">
        <f>INDEX('Payment Total'!$A$7:$H$331,MATCH('Payment by Source'!$A78,'Payment Total'!$A$7:$A$331,0),5)-I78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495808</v>
      </c>
      <c r="I79" s="21">
        <f>INDEX(Data[],MATCH($A79,Data[Dist],0),MATCH(I$5,Data[#Headers],0))</f>
        <v>634616</v>
      </c>
      <c r="K79" s="59">
        <f>INDEX('Payment Total'!$A$7:$H$331,MATCH('Payment by Source'!$A79,'Payment Total'!$A$7:$A$331,0),5)-I79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236776</v>
      </c>
      <c r="I80" s="21">
        <f>INDEX(Data[],MATCH($A80,Data[Dist],0),MATCH(I$5,Data[#Headers],0))</f>
        <v>312620</v>
      </c>
      <c r="K80" s="59">
        <f>INDEX('Payment Total'!$A$7:$H$331,MATCH('Payment by Source'!$A80,'Payment Total'!$A$7:$A$331,0),5)-I80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124714</v>
      </c>
      <c r="I81" s="21">
        <f>INDEX(Data[],MATCH($A81,Data[Dist],0),MATCH(I$5,Data[#Headers],0))</f>
        <v>194429</v>
      </c>
      <c r="K81" s="59">
        <f>INDEX('Payment Total'!$A$7:$H$331,MATCH('Payment by Source'!$A81,'Payment Total'!$A$7:$A$331,0),5)-I81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6564176</v>
      </c>
      <c r="I82" s="21">
        <f>INDEX(Data[],MATCH($A82,Data[Dist],0),MATCH(I$5,Data[#Headers],0))</f>
        <v>7812883</v>
      </c>
      <c r="K82" s="59">
        <f>INDEX('Payment Total'!$A$7:$H$331,MATCH('Payment by Source'!$A82,'Payment Total'!$A$7:$A$331,0),5)-I82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840092</v>
      </c>
      <c r="I83" s="21">
        <f>INDEX(Data[],MATCH($A83,Data[Dist],0),MATCH(I$5,Data[#Headers],0))</f>
        <v>1060209</v>
      </c>
      <c r="K83" s="59">
        <f>INDEX('Payment Total'!$A$7:$H$331,MATCH('Payment by Source'!$A83,'Payment Total'!$A$7:$A$331,0),5)-I83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1978837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Total'!$A$7:$A$331,0),5)-I84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257656</v>
      </c>
      <c r="I85" s="21">
        <f>INDEX(Data[],MATCH($A85,Data[Dist],0),MATCH(I$5,Data[#Headers],0))</f>
        <v>341030</v>
      </c>
      <c r="K85" s="59">
        <f>INDEX('Payment Total'!$A$7:$H$331,MATCH('Payment by Source'!$A85,'Payment Total'!$A$7:$A$331,0),5)-I85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8838772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Total'!$A$7:$A$331,0),5)-I86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662865</v>
      </c>
      <c r="I87" s="21">
        <f>INDEX(Data[],MATCH($A87,Data[Dist],0),MATCH(I$5,Data[#Headers],0))</f>
        <v>826519</v>
      </c>
      <c r="K87" s="59">
        <f>INDEX('Payment Total'!$A$7:$H$331,MATCH('Payment by Source'!$A87,'Payment Total'!$A$7:$A$331,0),5)-I87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719596</v>
      </c>
      <c r="I88" s="21">
        <f>INDEX(Data[],MATCH($A88,Data[Dist],0),MATCH(I$5,Data[#Headers],0))</f>
        <v>969449</v>
      </c>
      <c r="K88" s="59">
        <f>INDEX('Payment Total'!$A$7:$H$331,MATCH('Payment by Source'!$A88,'Payment Total'!$A$7:$A$331,0),5)-I88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103441</v>
      </c>
      <c r="I89" s="21">
        <f>INDEX(Data[],MATCH($A89,Data[Dist],0),MATCH(I$5,Data[#Headers],0))</f>
        <v>142809</v>
      </c>
      <c r="K89" s="59">
        <f>INDEX('Payment Total'!$A$7:$H$331,MATCH('Payment by Source'!$A89,'Payment Total'!$A$7:$A$331,0),5)-I89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1399609</v>
      </c>
      <c r="I90" s="21">
        <f>INDEX(Data[],MATCH($A90,Data[Dist],0),MATCH(I$5,Data[#Headers],0))</f>
        <v>1710026</v>
      </c>
      <c r="K90" s="59">
        <f>INDEX('Payment Total'!$A$7:$H$331,MATCH('Payment by Source'!$A90,'Payment Total'!$A$7:$A$331,0),5)-I90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14151364</v>
      </c>
      <c r="V90" s="136">
        <f t="shared" si="4"/>
        <v>1415136</v>
      </c>
      <c r="W90" s="136">
        <f t="shared" si="5"/>
        <v>14151360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548967</v>
      </c>
      <c r="I91" s="21">
        <f>INDEX(Data[],MATCH($A91,Data[Dist],0),MATCH(I$5,Data[#Headers],0))</f>
        <v>687711</v>
      </c>
      <c r="K91" s="59">
        <f>INDEX('Payment Total'!$A$7:$H$331,MATCH('Payment by Source'!$A91,'Payment Total'!$A$7:$A$331,0),5)-I91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22611231</v>
      </c>
      <c r="I92" s="21">
        <f>INDEX(Data[],MATCH($A92,Data[Dist],0),MATCH(I$5,Data[#Headers],0))</f>
        <v>27212694</v>
      </c>
      <c r="K92" s="59">
        <f>INDEX('Payment Total'!$A$7:$H$331,MATCH('Payment by Source'!$A92,'Payment Total'!$A$7:$A$331,0),5)-I92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51695</v>
      </c>
      <c r="I93" s="21">
        <f>INDEX(Data[],MATCH($A93,Data[Dist],0),MATCH(I$5,Data[#Headers],0))</f>
        <v>85785</v>
      </c>
      <c r="K93" s="59">
        <f>INDEX('Payment Total'!$A$7:$H$331,MATCH('Payment by Source'!$A93,'Payment Total'!$A$7:$A$331,0),5)-I93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530517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Total'!$A$7:$A$331,0),5)-I94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6190359</v>
      </c>
      <c r="I95" s="21">
        <f>INDEX(Data[],MATCH($A95,Data[Dist],0),MATCH(I$5,Data[#Headers],0))</f>
        <v>7898003</v>
      </c>
      <c r="K95" s="59">
        <f>INDEX('Payment Total'!$A$7:$H$331,MATCH('Payment by Source'!$A95,'Payment Total'!$A$7:$A$331,0),5)-I95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201396</v>
      </c>
      <c r="I96" s="21">
        <f>INDEX(Data[],MATCH($A96,Data[Dist],0),MATCH(I$5,Data[#Headers],0))</f>
        <v>272964</v>
      </c>
      <c r="K96" s="59">
        <f>INDEX('Payment Total'!$A$7:$H$331,MATCH('Payment by Source'!$A96,'Payment Total'!$A$7:$A$331,0),5)-I96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155069</v>
      </c>
      <c r="I97" s="21">
        <f>INDEX(Data[],MATCH($A97,Data[Dist],0),MATCH(I$5,Data[#Headers],0))</f>
        <v>227806</v>
      </c>
      <c r="K97" s="59">
        <f>INDEX('Payment Total'!$A$7:$H$331,MATCH('Payment by Source'!$A97,'Payment Total'!$A$7:$A$331,0),5)-I97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Total'!$A$7:$A$331,0),5)-I98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519320</v>
      </c>
      <c r="I99" s="21">
        <f>INDEX(Data[],MATCH($A99,Data[Dist],0),MATCH(I$5,Data[#Headers],0))</f>
        <v>668115</v>
      </c>
      <c r="K99" s="59">
        <f>INDEX('Payment Total'!$A$7:$H$331,MATCH('Payment by Source'!$A99,'Payment Total'!$A$7:$A$331,0),5)-I99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626764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Total'!$A$7:$A$331,0),5)-I100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321414</v>
      </c>
      <c r="I101" s="21">
        <f>INDEX(Data[],MATCH($A101,Data[Dist],0),MATCH(I$5,Data[#Headers],0))</f>
        <v>440607</v>
      </c>
      <c r="K101" s="59">
        <f>INDEX('Payment Total'!$A$7:$H$331,MATCH('Payment by Source'!$A101,'Payment Total'!$A$7:$A$331,0),5)-I101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314746</v>
      </c>
      <c r="I102" s="21">
        <f>INDEX(Data[],MATCH($A102,Data[Dist],0),MATCH(I$5,Data[#Headers],0))</f>
        <v>405556</v>
      </c>
      <c r="K102" s="59">
        <f>INDEX('Payment Total'!$A$7:$H$331,MATCH('Payment by Source'!$A102,'Payment Total'!$A$7:$A$331,0),5)-I102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292416</v>
      </c>
      <c r="I103" s="21">
        <f>INDEX(Data[],MATCH($A103,Data[Dist],0),MATCH(I$5,Data[#Headers],0))</f>
        <v>402376</v>
      </c>
      <c r="K103" s="59">
        <f>INDEX('Payment Total'!$A$7:$H$331,MATCH('Payment by Source'!$A103,'Payment Total'!$A$7:$A$331,0),5)-I103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3042133</v>
      </c>
      <c r="V103" s="136">
        <f t="shared" si="4"/>
        <v>304213</v>
      </c>
      <c r="W103" s="136">
        <f t="shared" si="5"/>
        <v>3042130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257679</v>
      </c>
      <c r="I104" s="21">
        <f>INDEX(Data[],MATCH($A104,Data[Dist],0),MATCH(I$5,Data[#Headers],0))</f>
        <v>350299</v>
      </c>
      <c r="K104" s="59">
        <f>INDEX('Payment Total'!$A$7:$H$331,MATCH('Payment by Source'!$A104,'Payment Total'!$A$7:$A$331,0),5)-I104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111952</v>
      </c>
      <c r="I105" s="21">
        <f>INDEX(Data[],MATCH($A105,Data[Dist],0),MATCH(I$5,Data[#Headers],0))</f>
        <v>186006</v>
      </c>
      <c r="K105" s="59">
        <f>INDEX('Payment Total'!$A$7:$H$331,MATCH('Payment by Source'!$A105,'Payment Total'!$A$7:$A$331,0),5)-I105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183171</v>
      </c>
      <c r="I106" s="21">
        <f>INDEX(Data[],MATCH($A106,Data[Dist],0),MATCH(I$5,Data[#Headers],0))</f>
        <v>248505</v>
      </c>
      <c r="K106" s="59">
        <f>INDEX('Payment Total'!$A$7:$H$331,MATCH('Payment by Source'!$A106,'Payment Total'!$A$7:$A$331,0),5)-I106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202001</v>
      </c>
      <c r="I107" s="21">
        <f>INDEX(Data[],MATCH($A107,Data[Dist],0),MATCH(I$5,Data[#Headers],0))</f>
        <v>290477</v>
      </c>
      <c r="K107" s="59">
        <f>INDEX('Payment Total'!$A$7:$H$331,MATCH('Payment by Source'!$A107,'Payment Total'!$A$7:$A$331,0),5)-I107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332589</v>
      </c>
      <c r="I108" s="21">
        <f>INDEX(Data[],MATCH($A108,Data[Dist],0),MATCH(I$5,Data[#Headers],0))</f>
        <v>424216</v>
      </c>
      <c r="K108" s="59">
        <f>INDEX('Payment Total'!$A$7:$H$331,MATCH('Payment by Source'!$A108,'Payment Total'!$A$7:$A$331,0),5)-I108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290714</v>
      </c>
      <c r="I109" s="21">
        <f>INDEX(Data[],MATCH($A109,Data[Dist],0),MATCH(I$5,Data[#Headers],0))</f>
        <v>404983</v>
      </c>
      <c r="K109" s="59">
        <f>INDEX('Payment Total'!$A$7:$H$331,MATCH('Payment by Source'!$A109,'Payment Total'!$A$7:$A$331,0),5)-I109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231027</v>
      </c>
      <c r="I110" s="21">
        <f>INDEX(Data[],MATCH($A110,Data[Dist],0),MATCH(I$5,Data[#Headers],0))</f>
        <v>312168</v>
      </c>
      <c r="K110" s="59">
        <f>INDEX('Payment Total'!$A$7:$H$331,MATCH('Payment by Source'!$A110,'Payment Total'!$A$7:$A$331,0),5)-I110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91692</v>
      </c>
      <c r="I111" s="21">
        <f>INDEX(Data[],MATCH($A111,Data[Dist],0),MATCH(I$5,Data[#Headers],0))</f>
        <v>135798</v>
      </c>
      <c r="K111" s="59">
        <f>INDEX('Payment Total'!$A$7:$H$331,MATCH('Payment by Source'!$A111,'Payment Total'!$A$7:$A$331,0),5)-I111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726918</v>
      </c>
      <c r="I112" s="21">
        <f>INDEX(Data[],MATCH($A112,Data[Dist],0),MATCH(I$5,Data[#Headers],0))</f>
        <v>921431</v>
      </c>
      <c r="K112" s="59">
        <f>INDEX('Payment Total'!$A$7:$H$331,MATCH('Payment by Source'!$A112,'Payment Total'!$A$7:$A$331,0),5)-I112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197601</v>
      </c>
      <c r="I113" s="21">
        <f>INDEX(Data[],MATCH($A113,Data[Dist],0),MATCH(I$5,Data[#Headers],0))</f>
        <v>278436</v>
      </c>
      <c r="K113" s="59">
        <f>INDEX('Payment Total'!$A$7:$H$331,MATCH('Payment by Source'!$A113,'Payment Total'!$A$7:$A$331,0),5)-I113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744221</v>
      </c>
      <c r="I114" s="21">
        <f>INDEX(Data[],MATCH($A114,Data[Dist],0),MATCH(I$5,Data[#Headers],0))</f>
        <v>1011980</v>
      </c>
      <c r="K114" s="59">
        <f>INDEX('Payment Total'!$A$7:$H$331,MATCH('Payment by Source'!$A114,'Payment Total'!$A$7:$A$331,0),5)-I114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603650</v>
      </c>
      <c r="I115" s="21">
        <f>INDEX(Data[],MATCH($A115,Data[Dist],0),MATCH(I$5,Data[#Headers],0))</f>
        <v>780354</v>
      </c>
      <c r="K115" s="59">
        <f>INDEX('Payment Total'!$A$7:$H$331,MATCH('Payment by Source'!$A115,'Payment Total'!$A$7:$A$331,0),5)-I115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2334068</v>
      </c>
      <c r="I116" s="21">
        <f>INDEX(Data[],MATCH($A116,Data[Dist],0),MATCH(I$5,Data[#Headers],0))</f>
        <v>2926638</v>
      </c>
      <c r="K116" s="59">
        <f>INDEX('Payment Total'!$A$7:$H$331,MATCH('Payment by Source'!$A116,'Payment Total'!$A$7:$A$331,0),5)-I116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1266223</v>
      </c>
      <c r="I117" s="21">
        <f>INDEX(Data[],MATCH($A117,Data[Dist],0),MATCH(I$5,Data[#Headers],0))</f>
        <v>1564219</v>
      </c>
      <c r="K117" s="59">
        <f>INDEX('Payment Total'!$A$7:$H$331,MATCH('Payment by Source'!$A117,'Payment Total'!$A$7:$A$331,0),5)-I117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249250</v>
      </c>
      <c r="I118" s="21">
        <f>INDEX(Data[],MATCH($A118,Data[Dist],0),MATCH(I$5,Data[#Headers],0))</f>
        <v>330211</v>
      </c>
      <c r="K118" s="59">
        <f>INDEX('Payment Total'!$A$7:$H$331,MATCH('Payment by Source'!$A118,'Payment Total'!$A$7:$A$331,0),5)-I118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198368</v>
      </c>
      <c r="I119" s="21">
        <f>INDEX(Data[],MATCH($A119,Data[Dist],0),MATCH(I$5,Data[#Headers],0))</f>
        <v>286027</v>
      </c>
      <c r="K119" s="59">
        <f>INDEX('Payment Total'!$A$7:$H$331,MATCH('Payment by Source'!$A119,'Payment Total'!$A$7:$A$331,0),5)-I119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296127</v>
      </c>
      <c r="I120" s="21">
        <f>INDEX(Data[],MATCH($A120,Data[Dist],0),MATCH(I$5,Data[#Headers],0))</f>
        <v>452605</v>
      </c>
      <c r="K120" s="59">
        <f>INDEX('Payment Total'!$A$7:$H$331,MATCH('Payment by Source'!$A120,'Payment Total'!$A$7:$A$331,0),5)-I120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210484</v>
      </c>
      <c r="I121" s="21">
        <f>INDEX(Data[],MATCH($A121,Data[Dist],0),MATCH(I$5,Data[#Headers],0))</f>
        <v>293206</v>
      </c>
      <c r="K121" s="59">
        <f>INDEX('Payment Total'!$A$7:$H$331,MATCH('Payment by Source'!$A121,'Payment Total'!$A$7:$A$331,0),5)-I121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824284</v>
      </c>
      <c r="I122" s="21">
        <f>INDEX(Data[],MATCH($A122,Data[Dist],0),MATCH(I$5,Data[#Headers],0))</f>
        <v>1049273</v>
      </c>
      <c r="K122" s="59">
        <f>INDEX('Payment Total'!$A$7:$H$331,MATCH('Payment by Source'!$A122,'Payment Total'!$A$7:$A$331,0),5)-I122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72255</v>
      </c>
      <c r="I123" s="21">
        <f>INDEX(Data[],MATCH($A123,Data[Dist],0),MATCH(I$5,Data[#Headers],0))</f>
        <v>107272</v>
      </c>
      <c r="K123" s="59">
        <f>INDEX('Payment Total'!$A$7:$H$331,MATCH('Payment by Source'!$A123,'Payment Total'!$A$7:$A$331,0),5)-I123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747535</v>
      </c>
      <c r="V123" s="136">
        <f t="shared" si="4"/>
        <v>74754</v>
      </c>
      <c r="W123" s="136">
        <f t="shared" si="5"/>
        <v>747540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314445</v>
      </c>
      <c r="I124" s="21">
        <f>INDEX(Data[],MATCH($A124,Data[Dist],0),MATCH(I$5,Data[#Headers],0))</f>
        <v>421208</v>
      </c>
      <c r="K124" s="59">
        <f>INDEX('Payment Total'!$A$7:$H$331,MATCH('Payment by Source'!$A124,'Payment Total'!$A$7:$A$331,0),5)-I124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1092774</v>
      </c>
      <c r="I125" s="21">
        <f>INDEX(Data[],MATCH($A125,Data[Dist],0),MATCH(I$5,Data[#Headers],0))</f>
        <v>1357992</v>
      </c>
      <c r="K125" s="59">
        <f>INDEX('Payment Total'!$A$7:$H$331,MATCH('Payment by Source'!$A125,'Payment Total'!$A$7:$A$331,0),5)-I125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146665</v>
      </c>
      <c r="I126" s="21">
        <f>INDEX(Data[],MATCH($A126,Data[Dist],0),MATCH(I$5,Data[#Headers],0))</f>
        <v>213053</v>
      </c>
      <c r="K126" s="59">
        <f>INDEX('Payment Total'!$A$7:$H$331,MATCH('Payment by Source'!$A126,'Payment Total'!$A$7:$A$331,0),5)-I126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141779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Total'!$A$7:$A$331,0),5)-I127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383538</v>
      </c>
      <c r="I128" s="21">
        <f>INDEX(Data[],MATCH($A128,Data[Dist],0),MATCH(I$5,Data[#Headers],0))</f>
        <v>502760</v>
      </c>
      <c r="K128" s="59">
        <f>INDEX('Payment Total'!$A$7:$H$331,MATCH('Payment by Source'!$A128,'Payment Total'!$A$7:$A$331,0),5)-I128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91663</v>
      </c>
      <c r="I129" s="21">
        <f>INDEX(Data[],MATCH($A129,Data[Dist],0),MATCH(I$5,Data[#Headers],0))</f>
        <v>168754</v>
      </c>
      <c r="K129" s="59">
        <f>INDEX('Payment Total'!$A$7:$H$331,MATCH('Payment by Source'!$A129,'Payment Total'!$A$7:$A$331,0),5)-I129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944302</v>
      </c>
      <c r="V129" s="136">
        <f t="shared" si="4"/>
        <v>94430</v>
      </c>
      <c r="W129" s="136">
        <f t="shared" si="5"/>
        <v>944300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878317</v>
      </c>
      <c r="I130" s="21">
        <f>INDEX(Data[],MATCH($A130,Data[Dist],0),MATCH(I$5,Data[#Headers],0))</f>
        <v>1113616</v>
      </c>
      <c r="K130" s="59">
        <f>INDEX('Payment Total'!$A$7:$H$331,MATCH('Payment by Source'!$A130,'Payment Total'!$A$7:$A$331,0),5)-I130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229160</v>
      </c>
      <c r="I131" s="21">
        <f>INDEX(Data[],MATCH($A131,Data[Dist],0),MATCH(I$5,Data[#Headers],0))</f>
        <v>316283</v>
      </c>
      <c r="K131" s="59">
        <f>INDEX('Payment Total'!$A$7:$H$331,MATCH('Payment by Source'!$A131,'Payment Total'!$A$7:$A$331,0),5)-I131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384425</v>
      </c>
      <c r="I132" s="21">
        <f>INDEX(Data[],MATCH($A132,Data[Dist],0),MATCH(I$5,Data[#Headers],0))</f>
        <v>505779</v>
      </c>
      <c r="K132" s="59">
        <f>INDEX('Payment Total'!$A$7:$H$331,MATCH('Payment by Source'!$A132,'Payment Total'!$A$7:$A$331,0),5)-I132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205426</v>
      </c>
      <c r="I133" s="21">
        <f>INDEX(Data[],MATCH($A133,Data[Dist],0),MATCH(I$5,Data[#Headers],0))</f>
        <v>285772</v>
      </c>
      <c r="K133" s="59">
        <f>INDEX('Payment Total'!$A$7:$H$331,MATCH('Payment by Source'!$A133,'Payment Total'!$A$7:$A$331,0),5)-I133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290800</v>
      </c>
      <c r="I134" s="21">
        <f>INDEX(Data[],MATCH($A134,Data[Dist],0),MATCH(I$5,Data[#Headers],0))</f>
        <v>396086</v>
      </c>
      <c r="K134" s="59">
        <f>INDEX('Payment Total'!$A$7:$H$331,MATCH('Payment by Source'!$A134,'Payment Total'!$A$7:$A$331,0),5)-I134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158823</v>
      </c>
      <c r="I135" s="21">
        <f>INDEX(Data[],MATCH($A135,Data[Dist],0),MATCH(I$5,Data[#Headers],0))</f>
        <v>221013</v>
      </c>
      <c r="K135" s="59">
        <f>INDEX('Payment Total'!$A$7:$H$331,MATCH('Payment by Source'!$A135,'Payment Total'!$A$7:$A$331,0),5)-I135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67895</v>
      </c>
      <c r="I136" s="21">
        <f>INDEX(Data[],MATCH($A136,Data[Dist],0),MATCH(I$5,Data[#Headers],0))</f>
        <v>107739</v>
      </c>
      <c r="K136" s="59">
        <f>INDEX('Payment Total'!$A$7:$H$331,MATCH('Payment by Source'!$A136,'Payment Total'!$A$7:$A$331,0),5)-I136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658476</v>
      </c>
      <c r="I137" s="21">
        <f>INDEX(Data[],MATCH($A137,Data[Dist],0),MATCH(I$5,Data[#Headers],0))</f>
        <v>826249</v>
      </c>
      <c r="K137" s="59">
        <f>INDEX('Payment Total'!$A$7:$H$331,MATCH('Payment by Source'!$A137,'Payment Total'!$A$7:$A$331,0),5)-I137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747646</v>
      </c>
      <c r="I138" s="21">
        <f>INDEX(Data[],MATCH($A138,Data[Dist],0),MATCH(I$5,Data[#Headers],0))</f>
        <v>968810</v>
      </c>
      <c r="K138" s="59">
        <f>INDEX('Payment Total'!$A$7:$H$331,MATCH('Payment by Source'!$A138,'Payment Total'!$A$7:$A$331,0),5)-I138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71789</v>
      </c>
      <c r="I139" s="21">
        <f>INDEX(Data[],MATCH($A139,Data[Dist],0),MATCH(I$5,Data[#Headers],0))</f>
        <v>137256</v>
      </c>
      <c r="K139" s="59">
        <f>INDEX('Payment Total'!$A$7:$H$331,MATCH('Payment by Source'!$A139,'Payment Total'!$A$7:$A$331,0),5)-I139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229478</v>
      </c>
      <c r="I140" s="21">
        <f>INDEX(Data[],MATCH($A140,Data[Dist],0),MATCH(I$5,Data[#Headers],0))</f>
        <v>356096</v>
      </c>
      <c r="K140" s="59">
        <f>INDEX('Payment Total'!$A$7:$H$331,MATCH('Payment by Source'!$A140,'Payment Total'!$A$7:$A$331,0),5)-I140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276202</v>
      </c>
      <c r="I141" s="21">
        <f>INDEX(Data[],MATCH($A141,Data[Dist],0),MATCH(I$5,Data[#Headers],0))</f>
        <v>380739</v>
      </c>
      <c r="K141" s="59">
        <f>INDEX('Payment Total'!$A$7:$H$331,MATCH('Payment by Source'!$A141,'Payment Total'!$A$7:$A$331,0),5)-I141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299058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Total'!$A$7:$A$331,0),5)-I142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595092</v>
      </c>
      <c r="I143" s="21">
        <f>INDEX(Data[],MATCH($A143,Data[Dist],0),MATCH(I$5,Data[#Headers],0))</f>
        <v>785716</v>
      </c>
      <c r="K143" s="59">
        <f>INDEX('Payment Total'!$A$7:$H$331,MATCH('Payment by Source'!$A143,'Payment Total'!$A$7:$A$331,0),5)-I143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151088</v>
      </c>
      <c r="I144" s="21">
        <f>INDEX(Data[],MATCH($A144,Data[Dist],0),MATCH(I$5,Data[#Headers],0))</f>
        <v>223662</v>
      </c>
      <c r="K144" s="59">
        <f>INDEX('Payment Total'!$A$7:$H$331,MATCH('Payment by Source'!$A144,'Payment Total'!$A$7:$A$331,0),5)-I144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474990</v>
      </c>
      <c r="I145" s="21">
        <f>INDEX(Data[],MATCH($A145,Data[Dist],0),MATCH(I$5,Data[#Headers],0))</f>
        <v>597344</v>
      </c>
      <c r="K145" s="59">
        <f>INDEX('Payment Total'!$A$7:$H$331,MATCH('Payment by Source'!$A145,'Payment Total'!$A$7:$A$331,0),5)-I145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640892</v>
      </c>
      <c r="I146" s="21">
        <f>INDEX(Data[],MATCH($A146,Data[Dist],0),MATCH(I$5,Data[#Headers],0))</f>
        <v>849573</v>
      </c>
      <c r="K146" s="59">
        <f>INDEX('Payment Total'!$A$7:$H$331,MATCH('Payment by Source'!$A146,'Payment Total'!$A$7:$A$331,0),5)-I146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831647</v>
      </c>
      <c r="I147" s="21">
        <f>INDEX(Data[],MATCH($A147,Data[Dist],0),MATCH(I$5,Data[#Headers],0))</f>
        <v>1060415</v>
      </c>
      <c r="K147" s="59">
        <f>INDEX('Payment Total'!$A$7:$H$331,MATCH('Payment by Source'!$A147,'Payment Total'!$A$7:$A$331,0),5)-I147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2227364</v>
      </c>
      <c r="I148" s="21">
        <f>INDEX(Data[],MATCH($A148,Data[Dist],0),MATCH(I$5,Data[#Headers],0))</f>
        <v>2713446</v>
      </c>
      <c r="K148" s="59">
        <f>INDEX('Payment Total'!$A$7:$H$331,MATCH('Payment by Source'!$A148,'Payment Total'!$A$7:$A$331,0),5)-I148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491688</v>
      </c>
      <c r="I149" s="21">
        <f>INDEX(Data[],MATCH($A149,Data[Dist],0),MATCH(I$5,Data[#Headers],0))</f>
        <v>628109</v>
      </c>
      <c r="K149" s="59">
        <f>INDEX('Payment Total'!$A$7:$H$331,MATCH('Payment by Source'!$A149,'Payment Total'!$A$7:$A$331,0),5)-I149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7543020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Total'!$A$7:$A$331,0),5)-I150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563420</v>
      </c>
      <c r="I151" s="21">
        <f>INDEX(Data[],MATCH($A151,Data[Dist],0),MATCH(I$5,Data[#Headers],0))</f>
        <v>732667</v>
      </c>
      <c r="K151" s="59">
        <f>INDEX('Payment Total'!$A$7:$H$331,MATCH('Payment by Source'!$A151,'Payment Total'!$A$7:$A$331,0),5)-I151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320498</v>
      </c>
      <c r="I152" s="21">
        <f>INDEX(Data[],MATCH($A152,Data[Dist],0),MATCH(I$5,Data[#Headers],0))</f>
        <v>401594</v>
      </c>
      <c r="K152" s="59">
        <f>INDEX('Payment Total'!$A$7:$H$331,MATCH('Payment by Source'!$A152,'Payment Total'!$A$7:$A$331,0),5)-I152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292421</v>
      </c>
      <c r="I153" s="21">
        <f>INDEX(Data[],MATCH($A153,Data[Dist],0),MATCH(I$5,Data[#Headers],0))</f>
        <v>407939</v>
      </c>
      <c r="K153" s="59">
        <f>INDEX('Payment Total'!$A$7:$H$331,MATCH('Payment by Source'!$A153,'Payment Total'!$A$7:$A$331,0),5)-I153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259448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Total'!$A$7:$A$331,0),5)-I154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579293</v>
      </c>
      <c r="I155" s="21">
        <f>INDEX(Data[],MATCH($A155,Data[Dist],0),MATCH(I$5,Data[#Headers],0))</f>
        <v>768588</v>
      </c>
      <c r="K155" s="59">
        <f>INDEX('Payment Total'!$A$7:$H$331,MATCH('Payment by Source'!$A155,'Payment Total'!$A$7:$A$331,0),5)-I155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522549</v>
      </c>
      <c r="I156" s="21">
        <f>INDEX(Data[],MATCH($A156,Data[Dist],0),MATCH(I$5,Data[#Headers],0))</f>
        <v>679830</v>
      </c>
      <c r="K156" s="59">
        <f>INDEX('Payment Total'!$A$7:$H$331,MATCH('Payment by Source'!$A156,'Payment Total'!$A$7:$A$331,0),5)-I156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3958534</v>
      </c>
      <c r="I157" s="21">
        <f>INDEX(Data[],MATCH($A157,Data[Dist],0),MATCH(I$5,Data[#Headers],0))</f>
        <v>4896527</v>
      </c>
      <c r="K157" s="59">
        <f>INDEX('Payment Total'!$A$7:$H$331,MATCH('Payment by Source'!$A157,'Payment Total'!$A$7:$A$331,0),5)-I157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1400491</v>
      </c>
      <c r="I158" s="21">
        <f>INDEX(Data[],MATCH($A158,Data[Dist],0),MATCH(I$5,Data[#Headers],0))</f>
        <v>1676836</v>
      </c>
      <c r="K158" s="59">
        <f>INDEX('Payment Total'!$A$7:$H$331,MATCH('Payment by Source'!$A158,'Payment Total'!$A$7:$A$331,0),5)-I158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172099</v>
      </c>
      <c r="I159" s="21">
        <f>INDEX(Data[],MATCH($A159,Data[Dist],0),MATCH(I$5,Data[#Headers],0))</f>
        <v>249440</v>
      </c>
      <c r="K159" s="59">
        <f>INDEX('Payment Total'!$A$7:$H$331,MATCH('Payment by Source'!$A159,'Payment Total'!$A$7:$A$331,0),5)-I159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258489</v>
      </c>
      <c r="I160" s="21">
        <f>INDEX(Data[],MATCH($A160,Data[Dist],0),MATCH(I$5,Data[#Headers],0))</f>
        <v>334416</v>
      </c>
      <c r="K160" s="59">
        <f>INDEX('Payment Total'!$A$7:$H$331,MATCH('Payment by Source'!$A160,'Payment Total'!$A$7:$A$331,0),5)-I160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1133627</v>
      </c>
      <c r="I161" s="21">
        <f>INDEX(Data[],MATCH($A161,Data[Dist],0),MATCH(I$5,Data[#Headers],0))</f>
        <v>1390977</v>
      </c>
      <c r="K161" s="59">
        <f>INDEX('Payment Total'!$A$7:$H$331,MATCH('Payment by Source'!$A161,'Payment Total'!$A$7:$A$331,0),5)-I161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274262</v>
      </c>
      <c r="I162" s="21">
        <f>INDEX(Data[],MATCH($A162,Data[Dist],0),MATCH(I$5,Data[#Headers],0))</f>
        <v>369527</v>
      </c>
      <c r="K162" s="59">
        <f>INDEX('Payment Total'!$A$7:$H$331,MATCH('Payment by Source'!$A162,'Payment Total'!$A$7:$A$331,0),5)-I162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155403</v>
      </c>
      <c r="I163" s="21">
        <f>INDEX(Data[],MATCH($A163,Data[Dist],0),MATCH(I$5,Data[#Headers],0))</f>
        <v>216228</v>
      </c>
      <c r="K163" s="59">
        <f>INDEX('Payment Total'!$A$7:$H$331,MATCH('Payment by Source'!$A163,'Payment Total'!$A$7:$A$331,0),5)-I163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1891557</v>
      </c>
      <c r="V163" s="136">
        <f t="shared" si="7"/>
        <v>189156</v>
      </c>
      <c r="W163" s="136">
        <f t="shared" si="8"/>
        <v>1891560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173277</v>
      </c>
      <c r="I164" s="21">
        <f>INDEX(Data[],MATCH($A164,Data[Dist],0),MATCH(I$5,Data[#Headers],0))</f>
        <v>234656</v>
      </c>
      <c r="K164" s="59">
        <f>INDEX('Payment Total'!$A$7:$H$331,MATCH('Payment by Source'!$A164,'Payment Total'!$A$7:$A$331,0),5)-I164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332812</v>
      </c>
      <c r="I165" s="21">
        <f>INDEX(Data[],MATCH($A165,Data[Dist],0),MATCH(I$5,Data[#Headers],0))</f>
        <v>438369</v>
      </c>
      <c r="K165" s="59">
        <f>INDEX('Payment Total'!$A$7:$H$331,MATCH('Payment by Source'!$A165,'Payment Total'!$A$7:$A$331,0),5)-I165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232755</v>
      </c>
      <c r="I166" s="21">
        <f>INDEX(Data[],MATCH($A166,Data[Dist],0),MATCH(I$5,Data[#Headers],0))</f>
        <v>331054</v>
      </c>
      <c r="K166" s="59">
        <f>INDEX('Payment Total'!$A$7:$H$331,MATCH('Payment by Source'!$A166,'Payment Total'!$A$7:$A$331,0),5)-I166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2455018</v>
      </c>
      <c r="V166" s="136">
        <f t="shared" si="7"/>
        <v>245502</v>
      </c>
      <c r="W166" s="136">
        <f t="shared" si="8"/>
        <v>2455020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1271441</v>
      </c>
      <c r="I167" s="21">
        <f>INDEX(Data[],MATCH($A167,Data[Dist],0),MATCH(I$5,Data[#Headers],0))</f>
        <v>1612239</v>
      </c>
      <c r="K167" s="59">
        <f>INDEX('Payment Total'!$A$7:$H$331,MATCH('Payment by Source'!$A167,'Payment Total'!$A$7:$A$331,0),5)-I167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271788</v>
      </c>
      <c r="I168" s="21">
        <f>INDEX(Data[],MATCH($A168,Data[Dist],0),MATCH(I$5,Data[#Headers],0))</f>
        <v>361711</v>
      </c>
      <c r="K168" s="59">
        <f>INDEX('Payment Total'!$A$7:$H$331,MATCH('Payment by Source'!$A168,'Payment Total'!$A$7:$A$331,0),5)-I168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1210865</v>
      </c>
      <c r="I169" s="21">
        <f>INDEX(Data[],MATCH($A169,Data[Dist],0),MATCH(I$5,Data[#Headers],0))</f>
        <v>1587903</v>
      </c>
      <c r="K169" s="59">
        <f>INDEX('Payment Total'!$A$7:$H$331,MATCH('Payment by Source'!$A169,'Payment Total'!$A$7:$A$331,0),5)-I169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364586</v>
      </c>
      <c r="I170" s="21">
        <f>INDEX(Data[],MATCH($A170,Data[Dist],0),MATCH(I$5,Data[#Headers],0))</f>
        <v>515343</v>
      </c>
      <c r="K170" s="59">
        <f>INDEX('Payment Total'!$A$7:$H$331,MATCH('Payment by Source'!$A170,'Payment Total'!$A$7:$A$331,0),5)-I170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4588739</v>
      </c>
      <c r="I171" s="21">
        <f>INDEX(Data[],MATCH($A171,Data[Dist],0),MATCH(I$5,Data[#Headers],0))</f>
        <v>5634262</v>
      </c>
      <c r="K171" s="59">
        <f>INDEX('Payment Total'!$A$7:$H$331,MATCH('Payment by Source'!$A171,'Payment Total'!$A$7:$A$331,0),5)-I171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437617</v>
      </c>
      <c r="I172" s="21">
        <f>INDEX(Data[],MATCH($A172,Data[Dist],0),MATCH(I$5,Data[#Headers],0))</f>
        <v>564335</v>
      </c>
      <c r="K172" s="59">
        <f>INDEX('Payment Total'!$A$7:$H$331,MATCH('Payment by Source'!$A172,'Payment Total'!$A$7:$A$331,0),5)-I172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333220</v>
      </c>
      <c r="I173" s="21">
        <f>INDEX(Data[],MATCH($A173,Data[Dist],0),MATCH(I$5,Data[#Headers],0))</f>
        <v>442231</v>
      </c>
      <c r="K173" s="59">
        <f>INDEX('Payment Total'!$A$7:$H$331,MATCH('Payment by Source'!$A173,'Payment Total'!$A$7:$A$331,0),5)-I173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124116</v>
      </c>
      <c r="I174" s="21">
        <f>INDEX(Data[],MATCH($A174,Data[Dist],0),MATCH(I$5,Data[#Headers],0))</f>
        <v>207891</v>
      </c>
      <c r="K174" s="59">
        <f>INDEX('Payment Total'!$A$7:$H$331,MATCH('Payment by Source'!$A174,'Payment Total'!$A$7:$A$331,0),5)-I174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1257052</v>
      </c>
      <c r="V174" s="136">
        <f t="shared" si="7"/>
        <v>125705</v>
      </c>
      <c r="W174" s="136">
        <f t="shared" si="8"/>
        <v>1257050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376096</v>
      </c>
      <c r="I175" s="21">
        <f>INDEX(Data[],MATCH($A175,Data[Dist],0),MATCH(I$5,Data[#Headers],0))</f>
        <v>493332</v>
      </c>
      <c r="K175" s="59">
        <f>INDEX('Payment Total'!$A$7:$H$331,MATCH('Payment by Source'!$A175,'Payment Total'!$A$7:$A$331,0),5)-I175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211194</v>
      </c>
      <c r="I176" s="21">
        <f>INDEX(Data[],MATCH($A176,Data[Dist],0),MATCH(I$5,Data[#Headers],0))</f>
        <v>300027</v>
      </c>
      <c r="K176" s="59">
        <f>INDEX('Payment Total'!$A$7:$H$331,MATCH('Payment by Source'!$A176,'Payment Total'!$A$7:$A$331,0),5)-I176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420059</v>
      </c>
      <c r="I177" s="21">
        <f>INDEX(Data[],MATCH($A177,Data[Dist],0),MATCH(I$5,Data[#Headers],0))</f>
        <v>525482</v>
      </c>
      <c r="K177" s="59">
        <f>INDEX('Payment Total'!$A$7:$H$331,MATCH('Payment by Source'!$A177,'Payment Total'!$A$7:$A$331,0),5)-I177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255516</v>
      </c>
      <c r="I178" s="21">
        <f>INDEX(Data[],MATCH($A178,Data[Dist],0),MATCH(I$5,Data[#Headers],0))</f>
        <v>354905</v>
      </c>
      <c r="K178" s="59">
        <f>INDEX('Payment Total'!$A$7:$H$331,MATCH('Payment by Source'!$A178,'Payment Total'!$A$7:$A$331,0),5)-I178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271292</v>
      </c>
      <c r="I179" s="21">
        <f>INDEX(Data[],MATCH($A179,Data[Dist],0),MATCH(I$5,Data[#Headers],0))</f>
        <v>387878</v>
      </c>
      <c r="K179" s="59">
        <f>INDEX('Payment Total'!$A$7:$H$331,MATCH('Payment by Source'!$A179,'Payment Total'!$A$7:$A$331,0),5)-I179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216024</v>
      </c>
      <c r="I180" s="21">
        <f>INDEX(Data[],MATCH($A180,Data[Dist],0),MATCH(I$5,Data[#Headers],0))</f>
        <v>316713</v>
      </c>
      <c r="K180" s="59">
        <f>INDEX('Payment Total'!$A$7:$H$331,MATCH('Payment by Source'!$A180,'Payment Total'!$A$7:$A$331,0),5)-I180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835191</v>
      </c>
      <c r="I181" s="21">
        <f>INDEX(Data[],MATCH($A181,Data[Dist],0),MATCH(I$5,Data[#Headers],0))</f>
        <v>1052858</v>
      </c>
      <c r="K181" s="59">
        <f>INDEX('Payment Total'!$A$7:$H$331,MATCH('Payment by Source'!$A181,'Payment Total'!$A$7:$A$331,0),5)-I181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290858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Total'!$A$7:$A$331,0),5)-I182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148183</v>
      </c>
      <c r="I183" s="21">
        <f>INDEX(Data[],MATCH($A183,Data[Dist],0),MATCH(I$5,Data[#Headers],0))</f>
        <v>236319</v>
      </c>
      <c r="K183" s="59">
        <f>INDEX('Payment Total'!$A$7:$H$331,MATCH('Payment by Source'!$A183,'Payment Total'!$A$7:$A$331,0),5)-I183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1207949</v>
      </c>
      <c r="I184" s="21">
        <f>INDEX(Data[],MATCH($A184,Data[Dist],0),MATCH(I$5,Data[#Headers],0))</f>
        <v>1487750</v>
      </c>
      <c r="K184" s="59">
        <f>INDEX('Payment Total'!$A$7:$H$331,MATCH('Payment by Source'!$A184,'Payment Total'!$A$7:$A$331,0),5)-I184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3997063</v>
      </c>
      <c r="I185" s="21">
        <f>INDEX(Data[],MATCH($A185,Data[Dist],0),MATCH(I$5,Data[#Headers],0))</f>
        <v>4789331</v>
      </c>
      <c r="K185" s="59">
        <f>INDEX('Payment Total'!$A$7:$H$331,MATCH('Payment by Source'!$A185,'Payment Total'!$A$7:$A$331,0),5)-I185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266834</v>
      </c>
      <c r="I186" s="21">
        <f>INDEX(Data[],MATCH($A186,Data[Dist],0),MATCH(I$5,Data[#Headers],0))</f>
        <v>355901</v>
      </c>
      <c r="K186" s="59">
        <f>INDEX('Payment Total'!$A$7:$H$331,MATCH('Payment by Source'!$A186,'Payment Total'!$A$7:$A$331,0),5)-I186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2040878</v>
      </c>
      <c r="I187" s="21">
        <f>INDEX(Data[],MATCH($A187,Data[Dist],0),MATCH(I$5,Data[#Headers],0))</f>
        <v>2558354</v>
      </c>
      <c r="K187" s="59">
        <f>INDEX('Payment Total'!$A$7:$H$331,MATCH('Payment by Source'!$A187,'Payment Total'!$A$7:$A$331,0),5)-I187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763151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Total'!$A$7:$A$331,0),5)-I188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486327</v>
      </c>
      <c r="I189" s="21">
        <f>INDEX(Data[],MATCH($A189,Data[Dist],0),MATCH(I$5,Data[#Headers],0))</f>
        <v>610886</v>
      </c>
      <c r="K189" s="59">
        <f>INDEX('Payment Total'!$A$7:$H$331,MATCH('Payment by Source'!$A189,'Payment Total'!$A$7:$A$331,0),5)-I189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189679</v>
      </c>
      <c r="I190" s="21">
        <f>INDEX(Data[],MATCH($A190,Data[Dist],0),MATCH(I$5,Data[#Headers],0))</f>
        <v>251963</v>
      </c>
      <c r="K190" s="59">
        <f>INDEX('Payment Total'!$A$7:$H$331,MATCH('Payment by Source'!$A190,'Payment Total'!$A$7:$A$331,0),5)-I190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252051</v>
      </c>
      <c r="I191" s="21">
        <f>INDEX(Data[],MATCH($A191,Data[Dist],0),MATCH(I$5,Data[#Headers],0))</f>
        <v>330555</v>
      </c>
      <c r="K191" s="59">
        <f>INDEX('Payment Total'!$A$7:$H$331,MATCH('Payment by Source'!$A191,'Payment Total'!$A$7:$A$331,0),5)-I191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625682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Total'!$A$7:$A$331,0),5)-I192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399423</v>
      </c>
      <c r="I193" s="21">
        <f>INDEX(Data[],MATCH($A193,Data[Dist],0),MATCH(I$5,Data[#Headers],0))</f>
        <v>521065</v>
      </c>
      <c r="K193" s="59">
        <f>INDEX('Payment Total'!$A$7:$H$331,MATCH('Payment by Source'!$A193,'Payment Total'!$A$7:$A$331,0),5)-I193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498268</v>
      </c>
      <c r="I194" s="21">
        <f>INDEX(Data[],MATCH($A194,Data[Dist],0),MATCH(I$5,Data[#Headers],0))</f>
        <v>630029</v>
      </c>
      <c r="K194" s="59">
        <f>INDEX('Payment Total'!$A$7:$H$331,MATCH('Payment by Source'!$A194,'Payment Total'!$A$7:$A$331,0),5)-I194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138564</v>
      </c>
      <c r="I195" s="21">
        <f>INDEX(Data[],MATCH($A195,Data[Dist],0),MATCH(I$5,Data[#Headers],0))</f>
        <v>220549</v>
      </c>
      <c r="K195" s="59">
        <f>INDEX('Payment Total'!$A$7:$H$331,MATCH('Payment by Source'!$A195,'Payment Total'!$A$7:$A$331,0),5)-I195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542575</v>
      </c>
      <c r="I196" s="21">
        <f>INDEX(Data[],MATCH($A196,Data[Dist],0),MATCH(I$5,Data[#Headers],0))</f>
        <v>704873</v>
      </c>
      <c r="K196" s="59">
        <f>INDEX('Payment Total'!$A$7:$H$331,MATCH('Payment by Source'!$A196,'Payment Total'!$A$7:$A$331,0),5)-I196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183431</v>
      </c>
      <c r="I197" s="21">
        <f>INDEX(Data[],MATCH($A197,Data[Dist],0),MATCH(I$5,Data[#Headers],0))</f>
        <v>255839</v>
      </c>
      <c r="K197" s="59">
        <f>INDEX('Payment Total'!$A$7:$H$331,MATCH('Payment by Source'!$A197,'Payment Total'!$A$7:$A$331,0),5)-I197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128609</v>
      </c>
      <c r="I198" s="21">
        <f>INDEX(Data[],MATCH($A198,Data[Dist],0),MATCH(I$5,Data[#Headers],0))</f>
        <v>180641</v>
      </c>
      <c r="K198" s="59">
        <f>INDEX('Payment Total'!$A$7:$H$331,MATCH('Payment by Source'!$A198,'Payment Total'!$A$7:$A$331,0),5)-I198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1352303</v>
      </c>
      <c r="V198" s="136">
        <f t="shared" si="7"/>
        <v>135230</v>
      </c>
      <c r="W198" s="136">
        <f t="shared" si="8"/>
        <v>1352300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128915</v>
      </c>
      <c r="I199" s="21">
        <f>INDEX(Data[],MATCH($A199,Data[Dist],0),MATCH(I$5,Data[#Headers],0))</f>
        <v>168144</v>
      </c>
      <c r="K199" s="59">
        <f>INDEX('Payment Total'!$A$7:$H$331,MATCH('Payment by Source'!$A199,'Payment Total'!$A$7:$A$331,0),5)-I199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111874</v>
      </c>
      <c r="I200" s="21">
        <f>INDEX(Data[],MATCH($A200,Data[Dist],0),MATCH(I$5,Data[#Headers],0))</f>
        <v>154554</v>
      </c>
      <c r="K200" s="59">
        <f>INDEX('Payment Total'!$A$7:$H$331,MATCH('Payment by Source'!$A200,'Payment Total'!$A$7:$A$331,0),5)-I200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305983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Total'!$A$7:$A$331,0),5)-I201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1046203</v>
      </c>
      <c r="I202" s="21">
        <f>INDEX(Data[],MATCH($A202,Data[Dist],0),MATCH(I$5,Data[#Headers],0))</f>
        <v>1303221</v>
      </c>
      <c r="K202" s="59">
        <f>INDEX('Payment Total'!$A$7:$H$331,MATCH('Payment by Source'!$A202,'Payment Total'!$A$7:$A$331,0),5)-I202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10606357</v>
      </c>
      <c r="V202" s="136">
        <f t="shared" si="10"/>
        <v>1060636</v>
      </c>
      <c r="W202" s="136">
        <f t="shared" si="11"/>
        <v>10606360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642998</v>
      </c>
      <c r="I203" s="21">
        <f>INDEX(Data[],MATCH($A203,Data[Dist],0),MATCH(I$5,Data[#Headers],0))</f>
        <v>814297</v>
      </c>
      <c r="K203" s="59">
        <f>INDEX('Payment Total'!$A$7:$H$331,MATCH('Payment by Source'!$A203,'Payment Total'!$A$7:$A$331,0),5)-I203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150108</v>
      </c>
      <c r="I204" s="21">
        <f>INDEX(Data[],MATCH($A204,Data[Dist],0),MATCH(I$5,Data[#Headers],0))</f>
        <v>203004</v>
      </c>
      <c r="K204" s="59">
        <f>INDEX('Payment Total'!$A$7:$H$331,MATCH('Payment by Source'!$A204,'Payment Total'!$A$7:$A$331,0),5)-I204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2844108</v>
      </c>
      <c r="I205" s="21">
        <f>INDEX(Data[],MATCH($A205,Data[Dist],0),MATCH(I$5,Data[#Headers],0))</f>
        <v>3525465</v>
      </c>
      <c r="K205" s="59">
        <f>INDEX('Payment Total'!$A$7:$H$331,MATCH('Payment by Source'!$A205,'Payment Total'!$A$7:$A$331,0),5)-I205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320534</v>
      </c>
      <c r="I206" s="21">
        <f>INDEX(Data[],MATCH($A206,Data[Dist],0),MATCH(I$5,Data[#Headers],0))</f>
        <v>420038</v>
      </c>
      <c r="K206" s="59">
        <f>INDEX('Payment Total'!$A$7:$H$331,MATCH('Payment by Source'!$A206,'Payment Total'!$A$7:$A$331,0),5)-I206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794720</v>
      </c>
      <c r="I207" s="21">
        <f>INDEX(Data[],MATCH($A207,Data[Dist],0),MATCH(I$5,Data[#Headers],0))</f>
        <v>1019023</v>
      </c>
      <c r="K207" s="59">
        <f>INDEX('Payment Total'!$A$7:$H$331,MATCH('Payment by Source'!$A207,'Payment Total'!$A$7:$A$331,0),5)-I207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211705</v>
      </c>
      <c r="I208" s="21">
        <f>INDEX(Data[],MATCH($A208,Data[Dist],0),MATCH(I$5,Data[#Headers],0))</f>
        <v>300331</v>
      </c>
      <c r="K208" s="59">
        <f>INDEX('Payment Total'!$A$7:$H$331,MATCH('Payment by Source'!$A208,'Payment Total'!$A$7:$A$331,0),5)-I208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476200</v>
      </c>
      <c r="I209" s="21">
        <f>INDEX(Data[],MATCH($A209,Data[Dist],0),MATCH(I$5,Data[#Headers],0))</f>
        <v>639035</v>
      </c>
      <c r="K209" s="59">
        <f>INDEX('Payment Total'!$A$7:$H$331,MATCH('Payment by Source'!$A209,'Payment Total'!$A$7:$A$331,0),5)-I209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363874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Total'!$A$7:$A$331,0),5)-I210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1990910</v>
      </c>
      <c r="I211" s="21">
        <f>INDEX(Data[],MATCH($A211,Data[Dist],0),MATCH(I$5,Data[#Headers],0))</f>
        <v>2409438</v>
      </c>
      <c r="K211" s="59">
        <f>INDEX('Payment Total'!$A$7:$H$331,MATCH('Payment by Source'!$A211,'Payment Total'!$A$7:$A$331,0),5)-I211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390132</v>
      </c>
      <c r="I212" s="21">
        <f>INDEX(Data[],MATCH($A212,Data[Dist],0),MATCH(I$5,Data[#Headers],0))</f>
        <v>522835</v>
      </c>
      <c r="K212" s="59">
        <f>INDEX('Payment Total'!$A$7:$H$331,MATCH('Payment by Source'!$A212,'Payment Total'!$A$7:$A$331,0),5)-I212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270039</v>
      </c>
      <c r="I213" s="21">
        <f>INDEX(Data[],MATCH($A213,Data[Dist],0),MATCH(I$5,Data[#Headers],0))</f>
        <v>376828</v>
      </c>
      <c r="K213" s="59">
        <f>INDEX('Payment Total'!$A$7:$H$331,MATCH('Payment by Source'!$A213,'Payment Total'!$A$7:$A$331,0),5)-I213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658536</v>
      </c>
      <c r="I214" s="21">
        <f>INDEX(Data[],MATCH($A214,Data[Dist],0),MATCH(I$5,Data[#Headers],0))</f>
        <v>825474</v>
      </c>
      <c r="K214" s="59">
        <f>INDEX('Payment Total'!$A$7:$H$331,MATCH('Payment by Source'!$A214,'Payment Total'!$A$7:$A$331,0),5)-I214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219464</v>
      </c>
      <c r="I215" s="21">
        <f>INDEX(Data[],MATCH($A215,Data[Dist],0),MATCH(I$5,Data[#Headers],0))</f>
        <v>323299</v>
      </c>
      <c r="K215" s="59">
        <f>INDEX('Payment Total'!$A$7:$H$331,MATCH('Payment by Source'!$A215,'Payment Total'!$A$7:$A$331,0),5)-I215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273795</v>
      </c>
      <c r="I216" s="21">
        <f>INDEX(Data[],MATCH($A216,Data[Dist],0),MATCH(I$5,Data[#Headers],0))</f>
        <v>366646</v>
      </c>
      <c r="K216" s="59">
        <f>INDEX('Payment Total'!$A$7:$H$331,MATCH('Payment by Source'!$A216,'Payment Total'!$A$7:$A$331,0),5)-I216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44588</v>
      </c>
      <c r="I217" s="21">
        <f>INDEX(Data[],MATCH($A217,Data[Dist],0),MATCH(I$5,Data[#Headers],0))</f>
        <v>97313</v>
      </c>
      <c r="K217" s="59">
        <f>INDEX('Payment Total'!$A$7:$H$331,MATCH('Payment by Source'!$A217,'Payment Total'!$A$7:$A$331,0),5)-I217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1293351</v>
      </c>
      <c r="I218" s="21">
        <f>INDEX(Data[],MATCH($A218,Data[Dist],0),MATCH(I$5,Data[#Headers],0))</f>
        <v>1600275</v>
      </c>
      <c r="K218" s="59">
        <f>INDEX('Payment Total'!$A$7:$H$331,MATCH('Payment by Source'!$A218,'Payment Total'!$A$7:$A$331,0),5)-I218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1579474</v>
      </c>
      <c r="I219" s="21">
        <f>INDEX(Data[],MATCH($A219,Data[Dist],0),MATCH(I$5,Data[#Headers],0))</f>
        <v>2021328</v>
      </c>
      <c r="K219" s="59">
        <f>INDEX('Payment Total'!$A$7:$H$331,MATCH('Payment by Source'!$A219,'Payment Total'!$A$7:$A$331,0),5)-I219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223337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Total'!$A$7:$A$331,0),5)-I220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246678</v>
      </c>
      <c r="I221" s="21">
        <f>INDEX(Data[],MATCH($A221,Data[Dist],0),MATCH(I$5,Data[#Headers],0))</f>
        <v>332946</v>
      </c>
      <c r="K221" s="59">
        <f>INDEX('Payment Total'!$A$7:$H$331,MATCH('Payment by Source'!$A221,'Payment Total'!$A$7:$A$331,0),5)-I221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2565029</v>
      </c>
      <c r="V221" s="136">
        <f t="shared" si="10"/>
        <v>256503</v>
      </c>
      <c r="W221" s="136">
        <f t="shared" si="11"/>
        <v>2565030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2230720</v>
      </c>
      <c r="I222" s="21">
        <f>INDEX(Data[],MATCH($A222,Data[Dist],0),MATCH(I$5,Data[#Headers],0))</f>
        <v>2722148</v>
      </c>
      <c r="K222" s="59">
        <f>INDEX('Payment Total'!$A$7:$H$331,MATCH('Payment by Source'!$A222,'Payment Total'!$A$7:$A$331,0),5)-I222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358418</v>
      </c>
      <c r="I223" s="21">
        <f>INDEX(Data[],MATCH($A223,Data[Dist],0),MATCH(I$5,Data[#Headers],0))</f>
        <v>472907</v>
      </c>
      <c r="K223" s="59">
        <f>INDEX('Payment Total'!$A$7:$H$331,MATCH('Payment by Source'!$A223,'Payment Total'!$A$7:$A$331,0),5)-I223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414221</v>
      </c>
      <c r="I224" s="21">
        <f>INDEX(Data[],MATCH($A224,Data[Dist],0),MATCH(I$5,Data[#Headers],0))</f>
        <v>560282</v>
      </c>
      <c r="K224" s="59">
        <f>INDEX('Payment Total'!$A$7:$H$331,MATCH('Payment by Source'!$A224,'Payment Total'!$A$7:$A$331,0),5)-I224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960231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Total'!$A$7:$A$331,0),5)-I225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232004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Total'!$A$7:$A$331,0),5)-I226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Total'!$A$7:$A$331,0),5)-I227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103064</v>
      </c>
      <c r="I228" s="21">
        <f>INDEX(Data[],MATCH($A228,Data[Dist],0),MATCH(I$5,Data[#Headers],0))</f>
        <v>146857</v>
      </c>
      <c r="K228" s="59">
        <f>INDEX('Payment Total'!$A$7:$H$331,MATCH('Payment by Source'!$A228,'Payment Total'!$A$7:$A$331,0),5)-I228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31397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Total'!$A$7:$A$331,0),5)-I229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477213</v>
      </c>
      <c r="I230" s="21">
        <f>INDEX(Data[],MATCH($A230,Data[Dist],0),MATCH(I$5,Data[#Headers],0))</f>
        <v>625109</v>
      </c>
      <c r="K230" s="59">
        <f>INDEX('Payment Total'!$A$7:$H$331,MATCH('Payment by Source'!$A230,'Payment Total'!$A$7:$A$331,0),5)-I230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1389855</v>
      </c>
      <c r="I231" s="21">
        <f>INDEX(Data[],MATCH($A231,Data[Dist],0),MATCH(I$5,Data[#Headers],0))</f>
        <v>1764749</v>
      </c>
      <c r="K231" s="59">
        <f>INDEX('Payment Total'!$A$7:$H$331,MATCH('Payment by Source'!$A231,'Payment Total'!$A$7:$A$331,0),5)-I231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3946383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Total'!$A$7:$A$331,0),5)-I232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241618</v>
      </c>
      <c r="I233" s="21">
        <f>INDEX(Data[],MATCH($A233,Data[Dist],0),MATCH(I$5,Data[#Headers],0))</f>
        <v>345103</v>
      </c>
      <c r="K233" s="59">
        <f>INDEX('Payment Total'!$A$7:$H$331,MATCH('Payment by Source'!$A233,'Payment Total'!$A$7:$A$331,0),5)-I233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75538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Total'!$A$7:$A$331,0),5)-I234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82840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Total'!$A$7:$A$331,0),5)-I235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235731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Total'!$A$7:$A$331,0),5)-I236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1107055</v>
      </c>
      <c r="I237" s="21">
        <f>INDEX(Data[],MATCH($A237,Data[Dist],0),MATCH(I$5,Data[#Headers],0))</f>
        <v>1464740</v>
      </c>
      <c r="K237" s="59">
        <f>INDEX('Payment Total'!$A$7:$H$331,MATCH('Payment by Source'!$A237,'Payment Total'!$A$7:$A$331,0),5)-I237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1450279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Total'!$A$7:$A$331,0),5)-I238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3109259</v>
      </c>
      <c r="I239" s="21">
        <f>INDEX(Data[],MATCH($A239,Data[Dist],0),MATCH(I$5,Data[#Headers],0))</f>
        <v>3868910</v>
      </c>
      <c r="K239" s="59">
        <f>INDEX('Payment Total'!$A$7:$H$331,MATCH('Payment by Source'!$A239,'Payment Total'!$A$7:$A$331,0),5)-I239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470446</v>
      </c>
      <c r="I240" s="21">
        <f>INDEX(Data[],MATCH($A240,Data[Dist],0),MATCH(I$5,Data[#Headers],0))</f>
        <v>589110</v>
      </c>
      <c r="K240" s="59">
        <f>INDEX('Payment Total'!$A$7:$H$331,MATCH('Payment by Source'!$A240,'Payment Total'!$A$7:$A$331,0),5)-I240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116397</v>
      </c>
      <c r="I241" s="21">
        <f>INDEX(Data[],MATCH($A241,Data[Dist],0),MATCH(I$5,Data[#Headers],0))</f>
        <v>231478</v>
      </c>
      <c r="K241" s="59">
        <f>INDEX('Payment Total'!$A$7:$H$331,MATCH('Payment by Source'!$A241,'Payment Total'!$A$7:$A$331,0),5)-I241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1341508</v>
      </c>
      <c r="V241" s="136">
        <f t="shared" si="10"/>
        <v>134151</v>
      </c>
      <c r="W241" s="136">
        <f t="shared" si="11"/>
        <v>1341510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566092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Total'!$A$7:$A$331,0),5)-I242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578467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Total'!$A$7:$A$331,0),5)-I243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607376</v>
      </c>
      <c r="I244" s="21">
        <f>INDEX(Data[],MATCH($A244,Data[Dist],0),MATCH(I$5,Data[#Headers],0))</f>
        <v>774518</v>
      </c>
      <c r="K244" s="59">
        <f>INDEX('Payment Total'!$A$7:$H$331,MATCH('Payment by Source'!$A244,'Payment Total'!$A$7:$A$331,0),5)-I244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85192</v>
      </c>
      <c r="I245" s="21">
        <f>INDEX(Data[],MATCH($A245,Data[Dist],0),MATCH(I$5,Data[#Headers],0))</f>
        <v>165443</v>
      </c>
      <c r="K245" s="59">
        <f>INDEX('Payment Total'!$A$7:$H$331,MATCH('Payment by Source'!$A245,'Payment Total'!$A$7:$A$331,0),5)-I245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112525</v>
      </c>
      <c r="I246" s="21">
        <f>INDEX(Data[],MATCH($A246,Data[Dist],0),MATCH(I$5,Data[#Headers],0))</f>
        <v>196601</v>
      </c>
      <c r="K246" s="59">
        <f>INDEX('Payment Total'!$A$7:$H$331,MATCH('Payment by Source'!$A246,'Payment Total'!$A$7:$A$331,0),5)-I246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450249</v>
      </c>
      <c r="I247" s="21">
        <f>INDEX(Data[],MATCH($A247,Data[Dist],0),MATCH(I$5,Data[#Headers],0))</f>
        <v>629479</v>
      </c>
      <c r="K247" s="59">
        <f>INDEX('Payment Total'!$A$7:$H$331,MATCH('Payment by Source'!$A247,'Payment Total'!$A$7:$A$331,0),5)-I247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536009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Total'!$A$7:$A$331,0),5)-I248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222739</v>
      </c>
      <c r="I249" s="21">
        <f>INDEX(Data[],MATCH($A249,Data[Dist],0),MATCH(I$5,Data[#Headers],0))</f>
        <v>304750</v>
      </c>
      <c r="K249" s="59">
        <f>INDEX('Payment Total'!$A$7:$H$331,MATCH('Payment by Source'!$A249,'Payment Total'!$A$7:$A$331,0),5)-I249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77804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Total'!$A$7:$A$331,0),5)-I250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233041</v>
      </c>
      <c r="I251" s="21">
        <f>INDEX(Data[],MATCH($A251,Data[Dist],0),MATCH(I$5,Data[#Headers],0))</f>
        <v>329779</v>
      </c>
      <c r="K251" s="59">
        <f>INDEX('Payment Total'!$A$7:$H$331,MATCH('Payment by Source'!$A251,'Payment Total'!$A$7:$A$331,0),5)-I251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4583</v>
      </c>
      <c r="I252" s="21">
        <f>INDEX(Data[],MATCH($A252,Data[Dist],0),MATCH(I$5,Data[#Headers],0))</f>
        <v>168217</v>
      </c>
      <c r="K252" s="59">
        <f>INDEX('Payment Total'!$A$7:$H$331,MATCH('Payment by Source'!$A252,'Payment Total'!$A$7:$A$331,0),5)-I252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157113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Total'!$A$7:$A$331,0),5)-I253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86274</v>
      </c>
      <c r="I254" s="21">
        <f>INDEX(Data[],MATCH($A254,Data[Dist],0),MATCH(I$5,Data[#Headers],0))</f>
        <v>132993</v>
      </c>
      <c r="K254" s="59">
        <f>INDEX('Payment Total'!$A$7:$H$331,MATCH('Payment by Source'!$A254,'Payment Total'!$A$7:$A$331,0),5)-I254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632821</v>
      </c>
      <c r="I255" s="21">
        <f>INDEX(Data[],MATCH($A255,Data[Dist],0),MATCH(I$5,Data[#Headers],0))</f>
        <v>842734</v>
      </c>
      <c r="K255" s="59">
        <f>INDEX('Payment Total'!$A$7:$H$331,MATCH('Payment by Source'!$A255,'Payment Total'!$A$7:$A$331,0),5)-I255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118987</v>
      </c>
      <c r="I256" s="21">
        <f>INDEX(Data[],MATCH($A256,Data[Dist],0),MATCH(I$5,Data[#Headers],0))</f>
        <v>179334</v>
      </c>
      <c r="K256" s="59">
        <f>INDEX('Payment Total'!$A$7:$H$331,MATCH('Payment by Source'!$A256,'Payment Total'!$A$7:$A$331,0),5)-I256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348930</v>
      </c>
      <c r="I257" s="21">
        <f>INDEX(Data[],MATCH($A257,Data[Dist],0),MATCH(I$5,Data[#Headers],0))</f>
        <v>475686</v>
      </c>
      <c r="K257" s="59">
        <f>INDEX('Payment Total'!$A$7:$H$331,MATCH('Payment by Source'!$A257,'Payment Total'!$A$7:$A$331,0),5)-I257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675230</v>
      </c>
      <c r="I258" s="21">
        <f>INDEX(Data[],MATCH($A258,Data[Dist],0),MATCH(I$5,Data[#Headers],0))</f>
        <v>873319</v>
      </c>
      <c r="K258" s="59">
        <f>INDEX('Payment Total'!$A$7:$H$331,MATCH('Payment by Source'!$A258,'Payment Total'!$A$7:$A$331,0),5)-I258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597492</v>
      </c>
      <c r="I259" s="21">
        <f>INDEX(Data[],MATCH($A259,Data[Dist],0),MATCH(I$5,Data[#Headers],0))</f>
        <v>771715</v>
      </c>
      <c r="K259" s="59">
        <f>INDEX('Payment Total'!$A$7:$H$331,MATCH('Payment by Source'!$A259,'Payment Total'!$A$7:$A$331,0),5)-I259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318597</v>
      </c>
      <c r="I260" s="21">
        <f>INDEX(Data[],MATCH($A260,Data[Dist],0),MATCH(I$5,Data[#Headers],0))</f>
        <v>449295</v>
      </c>
      <c r="K260" s="59">
        <f>INDEX('Payment Total'!$A$7:$H$331,MATCH('Payment by Source'!$A260,'Payment Total'!$A$7:$A$331,0),5)-I260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201207</v>
      </c>
      <c r="I261" s="21">
        <f>INDEX(Data[],MATCH($A261,Data[Dist],0),MATCH(I$5,Data[#Headers],0))</f>
        <v>270092</v>
      </c>
      <c r="K261" s="59">
        <f>INDEX('Payment Total'!$A$7:$H$331,MATCH('Payment by Source'!$A261,'Payment Total'!$A$7:$A$331,0),5)-I261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339445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Total'!$A$7:$A$331,0),5)-I262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930860</v>
      </c>
      <c r="I263" s="21">
        <f>INDEX(Data[],MATCH($A263,Data[Dist],0),MATCH(I$5,Data[#Headers],0))</f>
        <v>1228145</v>
      </c>
      <c r="K263" s="59">
        <f>INDEX('Payment Total'!$A$7:$H$331,MATCH('Payment by Source'!$A263,'Payment Total'!$A$7:$A$331,0),5)-I263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11166938</v>
      </c>
      <c r="I264" s="21">
        <f>INDEX(Data[],MATCH($A264,Data[Dist],0),MATCH(I$5,Data[#Headers],0))</f>
        <v>13357485</v>
      </c>
      <c r="K264" s="59">
        <f>INDEX('Payment Total'!$A$7:$H$331,MATCH('Payment by Source'!$A264,'Payment Total'!$A$7:$A$331,0),5)-I264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200443</v>
      </c>
      <c r="I265" s="21">
        <f>INDEX(Data[],MATCH($A265,Data[Dist],0),MATCH(I$5,Data[#Headers],0))</f>
        <v>280934</v>
      </c>
      <c r="K265" s="59">
        <f>INDEX('Payment Total'!$A$7:$H$331,MATCH('Payment by Source'!$A265,'Payment Total'!$A$7:$A$331,0),5)-I265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387962</v>
      </c>
      <c r="I266" s="21">
        <f>INDEX(Data[],MATCH($A266,Data[Dist],0),MATCH(I$5,Data[#Headers],0))</f>
        <v>533612</v>
      </c>
      <c r="K266" s="59">
        <f>INDEX('Payment Total'!$A$7:$H$331,MATCH('Payment by Source'!$A266,'Payment Total'!$A$7:$A$331,0),5)-I266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764230</v>
      </c>
      <c r="I267" s="21">
        <f>INDEX(Data[],MATCH($A267,Data[Dist],0),MATCH(I$5,Data[#Headers],0))</f>
        <v>974372</v>
      </c>
      <c r="K267" s="59">
        <f>INDEX('Payment Total'!$A$7:$H$331,MATCH('Payment by Source'!$A267,'Payment Total'!$A$7:$A$331,0),5)-I267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298746</v>
      </c>
      <c r="I268" s="21">
        <f>INDEX(Data[],MATCH($A268,Data[Dist],0),MATCH(I$5,Data[#Headers],0))</f>
        <v>386843</v>
      </c>
      <c r="K268" s="59">
        <f>INDEX('Payment Total'!$A$7:$H$331,MATCH('Payment by Source'!$A268,'Payment Total'!$A$7:$A$331,0),5)-I268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263137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Total'!$A$7:$A$331,0),5)-I269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480399</v>
      </c>
      <c r="I270" s="21">
        <f>INDEX(Data[],MATCH($A270,Data[Dist],0),MATCH(I$5,Data[#Headers],0))</f>
        <v>690153</v>
      </c>
      <c r="K270" s="59">
        <f>INDEX('Payment Total'!$A$7:$H$331,MATCH('Payment by Source'!$A270,'Payment Total'!$A$7:$A$331,0),5)-I270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102007</v>
      </c>
      <c r="I271" s="21">
        <f>INDEX(Data[],MATCH($A271,Data[Dist],0),MATCH(I$5,Data[#Headers],0))</f>
        <v>138488</v>
      </c>
      <c r="K271" s="59">
        <f>INDEX('Payment Total'!$A$7:$H$331,MATCH('Payment by Source'!$A271,'Payment Total'!$A$7:$A$331,0),5)-I271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866889</v>
      </c>
      <c r="I272" s="21">
        <f>INDEX(Data[],MATCH($A272,Data[Dist],0),MATCH(I$5,Data[#Headers],0))</f>
        <v>1076182</v>
      </c>
      <c r="K272" s="59">
        <f>INDEX('Payment Total'!$A$7:$H$331,MATCH('Payment by Source'!$A272,'Payment Total'!$A$7:$A$331,0),5)-I272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9467125</v>
      </c>
      <c r="V272" s="136">
        <f t="shared" si="13"/>
        <v>946713</v>
      </c>
      <c r="W272" s="136">
        <f t="shared" si="14"/>
        <v>9467130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302906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Total'!$A$7:$A$331,0),5)-I273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4619326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Total'!$A$7:$A$331,0),5)-I274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1304902</v>
      </c>
      <c r="I275" s="21">
        <f>INDEX(Data[],MATCH($A275,Data[Dist],0),MATCH(I$5,Data[#Headers],0))</f>
        <v>1635963</v>
      </c>
      <c r="K275" s="59">
        <f>INDEX('Payment Total'!$A$7:$H$331,MATCH('Payment by Source'!$A275,'Payment Total'!$A$7:$A$331,0),5)-I275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16126</v>
      </c>
      <c r="I276" s="21">
        <f>INDEX(Data[],MATCH($A276,Data[Dist],0),MATCH(I$5,Data[#Headers],0))</f>
        <v>203969</v>
      </c>
      <c r="K276" s="59">
        <f>INDEX('Payment Total'!$A$7:$H$331,MATCH('Payment by Source'!$A276,'Payment Total'!$A$7:$A$331,0),5)-I276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230381</v>
      </c>
      <c r="I277" s="21">
        <f>INDEX(Data[],MATCH($A277,Data[Dist],0),MATCH(I$5,Data[#Headers],0))</f>
        <v>314883</v>
      </c>
      <c r="K277" s="59">
        <f>INDEX('Payment Total'!$A$7:$H$331,MATCH('Payment by Source'!$A277,'Payment Total'!$A$7:$A$331,0),5)-I277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109566</v>
      </c>
      <c r="I278" s="21">
        <f>INDEX(Data[],MATCH($A278,Data[Dist],0),MATCH(I$5,Data[#Headers],0))</f>
        <v>150202</v>
      </c>
      <c r="K278" s="59">
        <f>INDEX('Payment Total'!$A$7:$H$331,MATCH('Payment by Source'!$A278,'Payment Total'!$A$7:$A$331,0),5)-I278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327146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Total'!$A$7:$A$331,0),5)-I279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1990356</v>
      </c>
      <c r="I280" s="21">
        <f>INDEX(Data[],MATCH($A280,Data[Dist],0),MATCH(I$5,Data[#Headers],0))</f>
        <v>2397614</v>
      </c>
      <c r="K280" s="59">
        <f>INDEX('Payment Total'!$A$7:$H$331,MATCH('Payment by Source'!$A280,'Payment Total'!$A$7:$A$331,0),5)-I280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80683</v>
      </c>
      <c r="I281" s="21">
        <f>INDEX(Data[],MATCH($A281,Data[Dist],0),MATCH(I$5,Data[#Headers],0))</f>
        <v>111145</v>
      </c>
      <c r="K281" s="59">
        <f>INDEX('Payment Total'!$A$7:$H$331,MATCH('Payment by Source'!$A281,'Payment Total'!$A$7:$A$331,0),5)-I281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414524</v>
      </c>
      <c r="I282" s="21">
        <f>INDEX(Data[],MATCH($A282,Data[Dist],0),MATCH(I$5,Data[#Headers],0))</f>
        <v>561018</v>
      </c>
      <c r="K282" s="59">
        <f>INDEX('Payment Total'!$A$7:$H$331,MATCH('Payment by Source'!$A282,'Payment Total'!$A$7:$A$331,0),5)-I282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440872</v>
      </c>
      <c r="I283" s="21">
        <f>INDEX(Data[],MATCH($A283,Data[Dist],0),MATCH(I$5,Data[#Headers],0))</f>
        <v>566355</v>
      </c>
      <c r="K283" s="59">
        <f>INDEX('Payment Total'!$A$7:$H$331,MATCH('Payment by Source'!$A283,'Payment Total'!$A$7:$A$331,0),5)-I283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461480</v>
      </c>
      <c r="I284" s="21">
        <f>INDEX(Data[],MATCH($A284,Data[Dist],0),MATCH(I$5,Data[#Headers],0))</f>
        <v>595539</v>
      </c>
      <c r="K284" s="59">
        <f>INDEX('Payment Total'!$A$7:$H$331,MATCH('Payment by Source'!$A284,'Payment Total'!$A$7:$A$331,0),5)-I284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270316</v>
      </c>
      <c r="I285" s="21">
        <f>INDEX(Data[],MATCH($A285,Data[Dist],0),MATCH(I$5,Data[#Headers],0))</f>
        <v>353778</v>
      </c>
      <c r="K285" s="59">
        <f>INDEX('Payment Total'!$A$7:$H$331,MATCH('Payment by Source'!$A285,'Payment Total'!$A$7:$A$331,0),5)-I285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2759637</v>
      </c>
      <c r="V285" s="136">
        <f t="shared" si="13"/>
        <v>275964</v>
      </c>
      <c r="W285" s="136">
        <f t="shared" si="14"/>
        <v>2759640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378143</v>
      </c>
      <c r="I286" s="21">
        <f>INDEX(Data[],MATCH($A286,Data[Dist],0),MATCH(I$5,Data[#Headers],0))</f>
        <v>490888</v>
      </c>
      <c r="K286" s="59">
        <f>INDEX('Payment Total'!$A$7:$H$331,MATCH('Payment by Source'!$A286,'Payment Total'!$A$7:$A$331,0),5)-I286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140130</v>
      </c>
      <c r="I287" s="21">
        <f>INDEX(Data[],MATCH($A287,Data[Dist],0),MATCH(I$5,Data[#Headers],0))</f>
        <v>189183</v>
      </c>
      <c r="K287" s="59">
        <f>INDEX('Payment Total'!$A$7:$H$331,MATCH('Payment by Source'!$A287,'Payment Total'!$A$7:$A$331,0),5)-I287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244211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Total'!$A$7:$A$331,0),5)-I288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172473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Total'!$A$7:$A$331,0),5)-I289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207213</v>
      </c>
      <c r="I290" s="21">
        <f>INDEX(Data[],MATCH($A290,Data[Dist],0),MATCH(I$5,Data[#Headers],0))</f>
        <v>270175</v>
      </c>
      <c r="K290" s="59">
        <f>INDEX('Payment Total'!$A$7:$H$331,MATCH('Payment by Source'!$A290,'Payment Total'!$A$7:$A$331,0),5)-I290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46442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Total'!$A$7:$A$331,0),5)-I291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407549</v>
      </c>
      <c r="I292" s="21">
        <f>INDEX(Data[],MATCH($A292,Data[Dist],0),MATCH(I$5,Data[#Headers],0))</f>
        <v>530248</v>
      </c>
      <c r="K292" s="59">
        <f>INDEX('Payment Total'!$A$7:$H$331,MATCH('Payment by Source'!$A292,'Payment Total'!$A$7:$A$331,0),5)-I292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75406</v>
      </c>
      <c r="I293" s="21">
        <f>INDEX(Data[],MATCH($A293,Data[Dist],0),MATCH(I$5,Data[#Headers],0))</f>
        <v>162122</v>
      </c>
      <c r="K293" s="59">
        <f>INDEX('Payment Total'!$A$7:$H$331,MATCH('Payment by Source'!$A293,'Payment Total'!$A$7:$A$331,0),5)-I293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1939354</v>
      </c>
      <c r="I294" s="21">
        <f>INDEX(Data[],MATCH($A294,Data[Dist],0),MATCH(I$5,Data[#Headers],0))</f>
        <v>2478850</v>
      </c>
      <c r="K294" s="59">
        <f>INDEX('Payment Total'!$A$7:$H$331,MATCH('Payment by Source'!$A294,'Payment Total'!$A$7:$A$331,0),5)-I294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489042</v>
      </c>
      <c r="I295" s="21">
        <f>INDEX(Data[],MATCH($A295,Data[Dist],0),MATCH(I$5,Data[#Headers],0))</f>
        <v>648618</v>
      </c>
      <c r="K295" s="59">
        <f>INDEX('Payment Total'!$A$7:$H$331,MATCH('Payment by Source'!$A295,'Payment Total'!$A$7:$A$331,0),5)-I295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526761</v>
      </c>
      <c r="I296" s="21">
        <f>INDEX(Data[],MATCH($A296,Data[Dist],0),MATCH(I$5,Data[#Headers],0))</f>
        <v>671942</v>
      </c>
      <c r="K296" s="59">
        <f>INDEX('Payment Total'!$A$7:$H$331,MATCH('Payment by Source'!$A296,'Payment Total'!$A$7:$A$331,0),5)-I296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143742</v>
      </c>
      <c r="I297" s="21">
        <f>INDEX(Data[],MATCH($A297,Data[Dist],0),MATCH(I$5,Data[#Headers],0))</f>
        <v>198642</v>
      </c>
      <c r="K297" s="59">
        <f>INDEX('Payment Total'!$A$7:$H$331,MATCH('Payment by Source'!$A297,'Payment Total'!$A$7:$A$331,0),5)-I297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948739</v>
      </c>
      <c r="I298" s="21">
        <f>INDEX(Data[],MATCH($A298,Data[Dist],0),MATCH(I$5,Data[#Headers],0))</f>
        <v>1196841</v>
      </c>
      <c r="K298" s="59">
        <f>INDEX('Payment Total'!$A$7:$H$331,MATCH('Payment by Source'!$A298,'Payment Total'!$A$7:$A$331,0),5)-I298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287543</v>
      </c>
      <c r="I299" s="21">
        <f>INDEX(Data[],MATCH($A299,Data[Dist],0),MATCH(I$5,Data[#Headers],0))</f>
        <v>392459</v>
      </c>
      <c r="K299" s="59">
        <f>INDEX('Payment Total'!$A$7:$H$331,MATCH('Payment by Source'!$A299,'Payment Total'!$A$7:$A$331,0),5)-I299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344745</v>
      </c>
      <c r="I300" s="21">
        <f>INDEX(Data[],MATCH($A300,Data[Dist],0),MATCH(I$5,Data[#Headers],0))</f>
        <v>490619</v>
      </c>
      <c r="K300" s="59">
        <f>INDEX('Payment Total'!$A$7:$H$331,MATCH('Payment by Source'!$A300,'Payment Total'!$A$7:$A$331,0),5)-I300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3715464</v>
      </c>
      <c r="V300" s="136">
        <f t="shared" si="13"/>
        <v>371546</v>
      </c>
      <c r="W300" s="136">
        <f t="shared" si="14"/>
        <v>3715460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284206</v>
      </c>
      <c r="I301" s="21">
        <f>INDEX(Data[],MATCH($A301,Data[Dist],0),MATCH(I$5,Data[#Headers],0))</f>
        <v>374156</v>
      </c>
      <c r="K301" s="59">
        <f>INDEX('Payment Total'!$A$7:$H$331,MATCH('Payment by Source'!$A301,'Payment Total'!$A$7:$A$331,0),5)-I301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387730</v>
      </c>
      <c r="I302" s="21">
        <f>INDEX(Data[],MATCH($A302,Data[Dist],0),MATCH(I$5,Data[#Headers],0))</f>
        <v>491967</v>
      </c>
      <c r="K302" s="59">
        <f>INDEX('Payment Total'!$A$7:$H$331,MATCH('Payment by Source'!$A302,'Payment Total'!$A$7:$A$331,0),5)-I302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1071505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Total'!$A$7:$A$331,0),5)-I303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8215929</v>
      </c>
      <c r="I304" s="21">
        <f>INDEX(Data[],MATCH($A304,Data[Dist],0),MATCH(I$5,Data[#Headers],0))</f>
        <v>9811767</v>
      </c>
      <c r="K304" s="59">
        <f>INDEX('Payment Total'!$A$7:$H$331,MATCH('Payment by Source'!$A304,'Payment Total'!$A$7:$A$331,0),5)-I304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7418319</v>
      </c>
      <c r="I305" s="21">
        <f>INDEX(Data[],MATCH($A305,Data[Dist],0),MATCH(I$5,Data[#Headers],0))</f>
        <v>9209020</v>
      </c>
      <c r="K305" s="59">
        <f>INDEX('Payment Total'!$A$7:$H$331,MATCH('Payment by Source'!$A305,'Payment Total'!$A$7:$A$331,0),5)-I305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1319861</v>
      </c>
      <c r="I306" s="21">
        <f>INDEX(Data[],MATCH($A306,Data[Dist],0),MATCH(I$5,Data[#Headers],0))</f>
        <v>1642099</v>
      </c>
      <c r="K306" s="59">
        <f>INDEX('Payment Total'!$A$7:$H$331,MATCH('Payment by Source'!$A306,'Payment Total'!$A$7:$A$331,0),5)-I306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306846</v>
      </c>
      <c r="I307" s="21">
        <f>INDEX(Data[],MATCH($A307,Data[Dist],0),MATCH(I$5,Data[#Headers],0))</f>
        <v>416511</v>
      </c>
      <c r="K307" s="59">
        <f>INDEX('Payment Total'!$A$7:$H$331,MATCH('Payment by Source'!$A307,'Payment Total'!$A$7:$A$331,0),5)-I307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977300</v>
      </c>
      <c r="I308" s="21">
        <f>INDEX(Data[],MATCH($A308,Data[Dist],0),MATCH(I$5,Data[#Headers],0))</f>
        <v>1259434</v>
      </c>
      <c r="K308" s="59">
        <f>INDEX('Payment Total'!$A$7:$H$331,MATCH('Payment by Source'!$A308,'Payment Total'!$A$7:$A$331,0),5)-I308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128033</v>
      </c>
      <c r="I309" s="21">
        <f>INDEX(Data[],MATCH($A309,Data[Dist],0),MATCH(I$5,Data[#Headers],0))</f>
        <v>208275</v>
      </c>
      <c r="K309" s="59">
        <f>INDEX('Payment Total'!$A$7:$H$331,MATCH('Payment by Source'!$A309,'Payment Total'!$A$7:$A$331,0),5)-I309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1319122</v>
      </c>
      <c r="V309" s="136">
        <f t="shared" si="13"/>
        <v>131912</v>
      </c>
      <c r="W309" s="136">
        <f t="shared" si="14"/>
        <v>1319120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374286</v>
      </c>
      <c r="I310" s="21">
        <f>INDEX(Data[],MATCH($A310,Data[Dist],0),MATCH(I$5,Data[#Headers],0))</f>
        <v>502807</v>
      </c>
      <c r="K310" s="59">
        <f>INDEX('Payment Total'!$A$7:$H$331,MATCH('Payment by Source'!$A310,'Payment Total'!$A$7:$A$331,0),5)-I310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199044</v>
      </c>
      <c r="I311" s="21">
        <f>INDEX(Data[],MATCH($A311,Data[Dist],0),MATCH(I$5,Data[#Headers],0))</f>
        <v>276646</v>
      </c>
      <c r="K311" s="59">
        <f>INDEX('Payment Total'!$A$7:$H$331,MATCH('Payment by Source'!$A311,'Payment Total'!$A$7:$A$331,0),5)-I311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122064</v>
      </c>
      <c r="I312" s="21">
        <f>INDEX(Data[],MATCH($A312,Data[Dist],0),MATCH(I$5,Data[#Headers],0))</f>
        <v>186736</v>
      </c>
      <c r="K312" s="59">
        <f>INDEX('Payment Total'!$A$7:$H$331,MATCH('Payment by Source'!$A312,'Payment Total'!$A$7:$A$331,0),5)-I312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682956</v>
      </c>
      <c r="I313" s="21">
        <f>INDEX(Data[],MATCH($A313,Data[Dist],0),MATCH(I$5,Data[#Headers],0))</f>
        <v>892087</v>
      </c>
      <c r="K313" s="59">
        <f>INDEX('Payment Total'!$A$7:$H$331,MATCH('Payment by Source'!$A313,'Payment Total'!$A$7:$A$331,0),5)-I313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3998950</v>
      </c>
      <c r="I314" s="21">
        <f>INDEX(Data[],MATCH($A314,Data[Dist],0),MATCH(I$5,Data[#Headers],0))</f>
        <v>5226063</v>
      </c>
      <c r="K314" s="59">
        <f>INDEX('Payment Total'!$A$7:$H$331,MATCH('Payment by Source'!$A314,'Payment Total'!$A$7:$A$331,0),5)-I314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1589503</v>
      </c>
      <c r="I315" s="21">
        <f>INDEX(Data[],MATCH($A315,Data[Dist],0),MATCH(I$5,Data[#Headers],0))</f>
        <v>2153011</v>
      </c>
      <c r="K315" s="59">
        <f>INDEX('Payment Total'!$A$7:$H$331,MATCH('Payment by Source'!$A315,'Payment Total'!$A$7:$A$331,0),5)-I315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141249</v>
      </c>
      <c r="I316" s="21">
        <f>INDEX(Data[],MATCH($A316,Data[Dist],0),MATCH(I$5,Data[#Headers],0))</f>
        <v>204371</v>
      </c>
      <c r="K316" s="59">
        <f>INDEX('Payment Total'!$A$7:$H$331,MATCH('Payment by Source'!$A316,'Payment Total'!$A$7:$A$331,0),5)-I316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872587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Total'!$A$7:$A$331,0),5)-I317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422777</v>
      </c>
      <c r="I318" s="21">
        <f>INDEX(Data[],MATCH($A318,Data[Dist],0),MATCH(I$5,Data[#Headers],0))</f>
        <v>583116</v>
      </c>
      <c r="K318" s="59">
        <f>INDEX('Payment Total'!$A$7:$H$331,MATCH('Payment by Source'!$A318,'Payment Total'!$A$7:$A$331,0),5)-I318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390926</v>
      </c>
      <c r="I319" s="21">
        <f>INDEX(Data[],MATCH($A319,Data[Dist],0),MATCH(I$5,Data[#Headers],0))</f>
        <v>514459</v>
      </c>
      <c r="K319" s="59">
        <f>INDEX('Payment Total'!$A$7:$H$331,MATCH('Payment by Source'!$A319,'Payment Total'!$A$7:$A$331,0),5)-I319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291407</v>
      </c>
      <c r="I320" s="21">
        <f>INDEX(Data[],MATCH($A320,Data[Dist],0),MATCH(I$5,Data[#Headers],0))</f>
        <v>398205</v>
      </c>
      <c r="K320" s="59">
        <f>INDEX('Payment Total'!$A$7:$H$331,MATCH('Payment by Source'!$A320,'Payment Total'!$A$7:$A$331,0),5)-I320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2939581</v>
      </c>
      <c r="V320" s="136">
        <f t="shared" si="13"/>
        <v>293958</v>
      </c>
      <c r="W320" s="136">
        <f t="shared" si="14"/>
        <v>2939580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Total'!$A$7:$A$331,0),5)-I321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212609</v>
      </c>
      <c r="I322" s="21">
        <f>INDEX(Data[],MATCH($A322,Data[Dist],0),MATCH(I$5,Data[#Headers],0))</f>
        <v>301942</v>
      </c>
      <c r="K322" s="59">
        <f>INDEX('Payment Total'!$A$7:$H$331,MATCH('Payment by Source'!$A322,'Payment Total'!$A$7:$A$331,0),5)-I322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81981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Total'!$A$7:$A$331,0),5)-I323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644577</v>
      </c>
      <c r="I324" s="21">
        <f>INDEX(Data[],MATCH($A324,Data[Dist],0),MATCH(I$5,Data[#Headers],0))</f>
        <v>820570</v>
      </c>
      <c r="K324" s="59">
        <f>INDEX('Payment Total'!$A$7:$H$331,MATCH('Payment by Source'!$A324,'Payment Total'!$A$7:$A$331,0),5)-I324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532346</v>
      </c>
      <c r="I325" s="21">
        <f>INDEX(Data[],MATCH($A325,Data[Dist],0),MATCH(I$5,Data[#Headers],0))</f>
        <v>668920</v>
      </c>
      <c r="K325" s="59">
        <f>INDEX('Payment Total'!$A$7:$H$331,MATCH('Payment by Source'!$A325,'Payment Total'!$A$7:$A$331,0),5)-I325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190300</v>
      </c>
      <c r="I326" s="21">
        <f>INDEX(Data[],MATCH($A326,Data[Dist],0),MATCH(I$5,Data[#Headers],0))</f>
        <v>253048</v>
      </c>
      <c r="K326" s="59">
        <f>INDEX('Payment Total'!$A$7:$H$331,MATCH('Payment by Source'!$A326,'Payment Total'!$A$7:$A$331,0),5)-I326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1912628</v>
      </c>
      <c r="V326" s="136">
        <f t="shared" si="13"/>
        <v>191263</v>
      </c>
      <c r="W326" s="136">
        <f t="shared" si="14"/>
        <v>1912630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988852</v>
      </c>
      <c r="I327" s="21">
        <f>INDEX(Data[],MATCH($A327,Data[Dist],0),MATCH(I$5,Data[#Headers],0))</f>
        <v>1228480</v>
      </c>
      <c r="K327" s="59">
        <f>INDEX('Payment Total'!$A$7:$H$331,MATCH('Payment by Source'!$A327,'Payment Total'!$A$7:$A$331,0),5)-I327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292458</v>
      </c>
      <c r="I328" s="21">
        <f>INDEX(Data[],MATCH($A328,Data[Dist],0),MATCH(I$5,Data[#Headers],0))</f>
        <v>382641</v>
      </c>
      <c r="K328" s="59">
        <f>INDEX('Payment Total'!$A$7:$H$331,MATCH('Payment by Source'!$A328,'Payment Total'!$A$7:$A$331,0),5)-I328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298368</v>
      </c>
      <c r="I329" s="21">
        <f>INDEX(Data[],MATCH($A329,Data[Dist],0),MATCH(I$5,Data[#Headers],0))</f>
        <v>385345</v>
      </c>
      <c r="K329" s="59">
        <f>INDEX('Payment Total'!$A$7:$H$331,MATCH('Payment by Source'!$A329,'Payment Total'!$A$7:$A$331,0),5)-I329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617023</v>
      </c>
      <c r="I330" s="21">
        <f>INDEX(Data[],MATCH($A330,Data[Dist],0),MATCH(I$5,Data[#Headers],0))</f>
        <v>783457</v>
      </c>
      <c r="K330" s="59">
        <f>INDEX('Payment Total'!$A$7:$H$331,MATCH('Payment by Source'!$A330,'Payment Total'!$A$7:$A$331,0),5)-I330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285755593</v>
      </c>
      <c r="I331" s="23">
        <f t="shared" si="18"/>
        <v>361821971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698483</v>
      </c>
      <c r="J41" s="3">
        <v>32204697</v>
      </c>
      <c r="K41" s="3">
        <v>32119175</v>
      </c>
      <c r="L41" s="3">
        <v>31420692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25710789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3031595</v>
      </c>
      <c r="AB41" s="4">
        <v>3031595</v>
      </c>
      <c r="AC41" s="4">
        <v>3031595</v>
      </c>
      <c r="AD41" s="4">
        <v>3031595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22325907</v>
      </c>
      <c r="AL41" s="4">
        <v>25357502</v>
      </c>
      <c r="AM41" s="4">
        <v>28389097</v>
      </c>
      <c r="AN41" s="4">
        <v>31420692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83902</v>
      </c>
      <c r="J86" s="3">
        <v>17383540</v>
      </c>
      <c r="K86" s="3">
        <v>17339423</v>
      </c>
      <c r="L86" s="3">
        <v>17255521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14151364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1710026</v>
      </c>
      <c r="AB86" s="4">
        <v>1710026</v>
      </c>
      <c r="AC86" s="4">
        <v>1710026</v>
      </c>
      <c r="AD86" s="4">
        <v>1710025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12125444</v>
      </c>
      <c r="AL86" s="4">
        <v>13835470</v>
      </c>
      <c r="AM86" s="4">
        <v>15545496</v>
      </c>
      <c r="AN86" s="4">
        <v>17255521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3">
        <v>73104</v>
      </c>
      <c r="J99" s="3">
        <v>4227326</v>
      </c>
      <c r="K99" s="3">
        <v>4214840</v>
      </c>
      <c r="L99" s="3">
        <v>4141736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3042133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402376</v>
      </c>
      <c r="AB99" s="4">
        <v>402376</v>
      </c>
      <c r="AC99" s="4">
        <v>402376</v>
      </c>
      <c r="AD99" s="4">
        <v>402374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2934610</v>
      </c>
      <c r="AL99" s="4">
        <v>3336986</v>
      </c>
      <c r="AM99" s="4">
        <v>3739362</v>
      </c>
      <c r="AN99" s="4">
        <v>4141736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3">
        <v>15068</v>
      </c>
      <c r="J119" s="3">
        <v>1116369</v>
      </c>
      <c r="K119" s="3">
        <v>1112778</v>
      </c>
      <c r="L119" s="3">
        <v>1097710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747535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107272</v>
      </c>
      <c r="AB119" s="4">
        <v>107272</v>
      </c>
      <c r="AC119" s="4">
        <v>107272</v>
      </c>
      <c r="AD119" s="4">
        <v>107270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775896</v>
      </c>
      <c r="AL119" s="4">
        <v>883168</v>
      </c>
      <c r="AM119" s="4">
        <v>990440</v>
      </c>
      <c r="AN119" s="4">
        <v>1097710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3">
        <v>15987</v>
      </c>
      <c r="J125" s="3">
        <v>1736753</v>
      </c>
      <c r="K125" s="3">
        <v>1731205</v>
      </c>
      <c r="L125" s="3">
        <v>1715218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944302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168754</v>
      </c>
      <c r="AB125" s="4">
        <v>168754</v>
      </c>
      <c r="AC125" s="4">
        <v>168754</v>
      </c>
      <c r="AD125" s="4">
        <v>168754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1208956</v>
      </c>
      <c r="AL125" s="4">
        <v>1377710</v>
      </c>
      <c r="AM125" s="4">
        <v>1546464</v>
      </c>
      <c r="AN125" s="4">
        <v>1715218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221961</v>
      </c>
      <c r="J159" s="3">
        <v>2728649</v>
      </c>
      <c r="K159" s="3">
        <v>2721770</v>
      </c>
      <c r="L159" s="3">
        <v>2499809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1891557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216228</v>
      </c>
      <c r="AB159" s="4">
        <v>216228</v>
      </c>
      <c r="AC159" s="4">
        <v>216228</v>
      </c>
      <c r="AD159" s="4">
        <v>216229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1851124</v>
      </c>
      <c r="AL159" s="4">
        <v>2067352</v>
      </c>
      <c r="AM159" s="4">
        <v>2283580</v>
      </c>
      <c r="AN159" s="4">
        <v>2499809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79858</v>
      </c>
      <c r="J162" s="3">
        <v>3529395</v>
      </c>
      <c r="K162" s="3">
        <v>3517873</v>
      </c>
      <c r="L162" s="3">
        <v>3438015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2455018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331054</v>
      </c>
      <c r="AB162" s="4">
        <v>331054</v>
      </c>
      <c r="AC162" s="4">
        <v>331054</v>
      </c>
      <c r="AD162" s="4">
        <v>331055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2444852</v>
      </c>
      <c r="AL162" s="4">
        <v>2775906</v>
      </c>
      <c r="AM162" s="4">
        <v>3106960</v>
      </c>
      <c r="AN162" s="4">
        <v>3438015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7516</v>
      </c>
      <c r="J170" s="3">
        <v>2109263</v>
      </c>
      <c r="K170" s="3">
        <v>2102325</v>
      </c>
      <c r="L170" s="3">
        <v>2094809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1257052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207891</v>
      </c>
      <c r="AB170" s="4">
        <v>207891</v>
      </c>
      <c r="AC170" s="4">
        <v>207891</v>
      </c>
      <c r="AD170" s="4">
        <v>207892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1471135</v>
      </c>
      <c r="AL170" s="4">
        <v>1679026</v>
      </c>
      <c r="AM170" s="4">
        <v>1886917</v>
      </c>
      <c r="AN170" s="4">
        <v>2094809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41932</v>
      </c>
      <c r="J194" s="3">
        <v>1919544</v>
      </c>
      <c r="K194" s="3">
        <v>1914559</v>
      </c>
      <c r="L194" s="3">
        <v>1872627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1352303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180641</v>
      </c>
      <c r="AB194" s="4">
        <v>180641</v>
      </c>
      <c r="AC194" s="4">
        <v>180641</v>
      </c>
      <c r="AD194" s="4">
        <v>180640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1330705</v>
      </c>
      <c r="AL194" s="4">
        <v>1511346</v>
      </c>
      <c r="AM194" s="4">
        <v>1691987</v>
      </c>
      <c r="AN194" s="4">
        <v>1872627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78857</v>
      </c>
      <c r="J198" s="3">
        <v>13294427</v>
      </c>
      <c r="K198" s="3">
        <v>13255383</v>
      </c>
      <c r="L198" s="3">
        <v>13176526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10606357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1303221</v>
      </c>
      <c r="AB198" s="4">
        <v>1303221</v>
      </c>
      <c r="AC198" s="4">
        <v>1303221</v>
      </c>
      <c r="AD198" s="4">
        <v>1303221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9266863</v>
      </c>
      <c r="AL198" s="4">
        <v>10570084</v>
      </c>
      <c r="AM198" s="4">
        <v>11873305</v>
      </c>
      <c r="AN198" s="4">
        <v>13176526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3">
        <v>60364</v>
      </c>
      <c r="J217" s="3">
        <v>3499616</v>
      </c>
      <c r="K217" s="3">
        <v>3488069</v>
      </c>
      <c r="L217" s="3">
        <v>3427705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2565029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332946</v>
      </c>
      <c r="AB217" s="4">
        <v>332946</v>
      </c>
      <c r="AC217" s="4">
        <v>332946</v>
      </c>
      <c r="AD217" s="4">
        <v>332945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2428868</v>
      </c>
      <c r="AL217" s="4">
        <v>2761814</v>
      </c>
      <c r="AM217" s="4">
        <v>3094760</v>
      </c>
      <c r="AN217" s="4">
        <v>3427705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111849</v>
      </c>
      <c r="J237" s="3">
        <v>2618802</v>
      </c>
      <c r="K237" s="3">
        <v>2604160</v>
      </c>
      <c r="L237" s="3">
        <v>2492311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1341508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231478</v>
      </c>
      <c r="AB237" s="4">
        <v>231478</v>
      </c>
      <c r="AC237" s="4">
        <v>231478</v>
      </c>
      <c r="AD237" s="4">
        <v>231477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1797878</v>
      </c>
      <c r="AL237" s="4">
        <v>2029356</v>
      </c>
      <c r="AM237" s="4">
        <v>2260834</v>
      </c>
      <c r="AN237" s="4">
        <v>2492311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518137</v>
      </c>
      <c r="J268" s="3">
        <v>12109741</v>
      </c>
      <c r="K268" s="3">
        <v>12078194</v>
      </c>
      <c r="L268" s="3">
        <v>11560057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9467125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1076182</v>
      </c>
      <c r="AB268" s="4">
        <v>1076182</v>
      </c>
      <c r="AC268" s="4">
        <v>1076182</v>
      </c>
      <c r="AD268" s="4">
        <v>1076183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8331510</v>
      </c>
      <c r="AL268" s="4">
        <v>9407692</v>
      </c>
      <c r="AM268" s="4">
        <v>10483874</v>
      </c>
      <c r="AN268" s="4">
        <v>11560057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31911</v>
      </c>
      <c r="J281" s="3">
        <v>3639082</v>
      </c>
      <c r="K281" s="3">
        <v>3626168</v>
      </c>
      <c r="L281" s="3">
        <v>3594257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2759637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353778</v>
      </c>
      <c r="AB281" s="4">
        <v>353778</v>
      </c>
      <c r="AC281" s="4">
        <v>353778</v>
      </c>
      <c r="AD281" s="4">
        <v>353779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2532922</v>
      </c>
      <c r="AL281" s="4">
        <v>2886700</v>
      </c>
      <c r="AM281" s="4">
        <v>3240478</v>
      </c>
      <c r="AN281" s="4">
        <v>3594257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3">
        <v>170225</v>
      </c>
      <c r="J296" s="3">
        <v>5363451</v>
      </c>
      <c r="K296" s="3">
        <v>5344430</v>
      </c>
      <c r="L296" s="3">
        <v>5174205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3715464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490619</v>
      </c>
      <c r="AB296" s="4">
        <v>490619</v>
      </c>
      <c r="AC296" s="4">
        <v>490619</v>
      </c>
      <c r="AD296" s="4">
        <v>490618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3702349</v>
      </c>
      <c r="AL296" s="4">
        <v>4192968</v>
      </c>
      <c r="AM296" s="4">
        <v>4683587</v>
      </c>
      <c r="AN296" s="4">
        <v>5174205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22451</v>
      </c>
      <c r="J305" s="3">
        <v>2151647</v>
      </c>
      <c r="K305" s="3">
        <v>2143986</v>
      </c>
      <c r="L305" s="3">
        <v>2121535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1319122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208275</v>
      </c>
      <c r="AB305" s="4">
        <v>208275</v>
      </c>
      <c r="AC305" s="4">
        <v>208275</v>
      </c>
      <c r="AD305" s="4">
        <v>208274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1496711</v>
      </c>
      <c r="AL305" s="4">
        <v>1704986</v>
      </c>
      <c r="AM305" s="4">
        <v>1913261</v>
      </c>
      <c r="AN305" s="4">
        <v>2121535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11210</v>
      </c>
      <c r="J316" s="3">
        <v>4031808</v>
      </c>
      <c r="K316" s="3">
        <v>4018770</v>
      </c>
      <c r="L316" s="3">
        <v>4007560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2939581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398205</v>
      </c>
      <c r="AB316" s="4">
        <v>398205</v>
      </c>
      <c r="AC316" s="4">
        <v>398205</v>
      </c>
      <c r="AD316" s="4">
        <v>398205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2812945</v>
      </c>
      <c r="AL316" s="4">
        <v>3211150</v>
      </c>
      <c r="AM316" s="4">
        <v>3609355</v>
      </c>
      <c r="AN316" s="4">
        <v>4007560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3">
        <v>3257</v>
      </c>
      <c r="J322" s="3">
        <v>2550503</v>
      </c>
      <c r="K322" s="3">
        <v>2543371</v>
      </c>
      <c r="L322" s="3">
        <v>2540114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1912628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253048</v>
      </c>
      <c r="AB322" s="4">
        <v>253048</v>
      </c>
      <c r="AC322" s="4">
        <v>253048</v>
      </c>
      <c r="AD322" s="4">
        <v>253046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1780972</v>
      </c>
      <c r="AL322" s="4">
        <v>2034020</v>
      </c>
      <c r="AM322" s="4">
        <v>2287068</v>
      </c>
      <c r="AN322" s="4">
        <v>2540114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2246072</v>
      </c>
      <c r="J327" s="3">
        <f t="shared" si="0"/>
        <v>3641994374</v>
      </c>
      <c r="K327" s="3">
        <f t="shared" si="0"/>
        <v>3631098638</v>
      </c>
      <c r="L327" s="3">
        <f t="shared" si="0"/>
        <v>3628852566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2868189499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361821971</v>
      </c>
      <c r="AB327" s="3">
        <f t="shared" si="0"/>
        <v>361821971</v>
      </c>
      <c r="AC327" s="3">
        <f t="shared" si="0"/>
        <v>361821971</v>
      </c>
      <c r="AD327" s="3">
        <f t="shared" si="0"/>
        <v>361821817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2543386807</v>
      </c>
      <c r="AL327" s="3">
        <f t="shared" si="0"/>
        <v>2905208778</v>
      </c>
      <c r="AM327" s="3">
        <f t="shared" si="0"/>
        <v>3267030749</v>
      </c>
      <c r="AN327" s="3">
        <f t="shared" si="0"/>
        <v>3628852566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C29" sqref="C29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708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Total'!E332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Total'!E332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0</v>
      </c>
      <c r="C29" s="147">
        <v>2246072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-2246072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-12059521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3632214190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361821971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285755664</v>
      </c>
      <c r="P23" s="81">
        <f t="shared" si="1"/>
        <v>361821971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361821971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285755664</v>
      </c>
      <c r="P24" s="81">
        <f t="shared" si="1"/>
        <v>361821971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361821971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285755664</v>
      </c>
      <c r="P25" s="81">
        <f t="shared" si="1"/>
        <v>361821971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361821817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285755593</v>
      </c>
      <c r="P26" s="81">
        <f t="shared" si="1"/>
        <v>361821817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2868189579</v>
      </c>
      <c r="P27" s="85">
        <f>SUM(P17:P26)</f>
        <v>3628852566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3632214190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2025-03-10T20:45:41Z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