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IDOE Comm Colleges &amp; Workforce Prep\Communications\Reports\Condition Report\2024 Files\Formatted Tables For Publication\"/>
    </mc:Choice>
  </mc:AlternateContent>
  <xr:revisionPtr revIDLastSave="0" documentId="13_ncr:1_{12C485E8-B46F-4681-9B0D-5D7F019B7F58}" xr6:coauthVersionLast="36" xr6:coauthVersionMax="36" xr10:uidLastSave="{00000000-0000-0000-0000-000000000000}"/>
  <bookViews>
    <workbookView xWindow="0" yWindow="0" windowWidth="28800" windowHeight="11805" xr2:uid="{1E9897B8-9948-4F7C-959D-F27F7CE25CCE}"/>
  </bookViews>
  <sheets>
    <sheet name="Table 10-1, 2" sheetId="1" r:id="rId1"/>
    <sheet name="Table 10-3" sheetId="2" r:id="rId2"/>
    <sheet name="Table 10-4, 5" sheetId="3" r:id="rId3"/>
    <sheet name="Table 10-6" sheetId="4" r:id="rId4"/>
    <sheet name="Table 10-7, 8" sheetId="5" r:id="rId5"/>
    <sheet name="Table 10-9" sheetId="6" r:id="rId6"/>
    <sheet name="Table 10-10" sheetId="7" r:id="rId7"/>
    <sheet name="Table 10-11" sheetId="8" r:id="rId8"/>
    <sheet name="Table 10-12" sheetId="9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7" l="1"/>
  <c r="E7" i="7"/>
  <c r="B28" i="5" l="1"/>
  <c r="C28" i="5"/>
  <c r="D28" i="5"/>
  <c r="E28" i="5"/>
  <c r="D18" i="9" l="1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K28" i="5"/>
  <c r="J28" i="5"/>
  <c r="I28" i="5"/>
  <c r="H28" i="5"/>
  <c r="G28" i="5"/>
  <c r="F28" i="5"/>
  <c r="G28" i="1"/>
  <c r="F28" i="1"/>
  <c r="E28" i="1"/>
  <c r="D28" i="1"/>
  <c r="C28" i="1"/>
  <c r="B28" i="1"/>
  <c r="E18" i="9" l="1"/>
  <c r="F7" i="9"/>
  <c r="F14" i="9"/>
  <c r="F10" i="9"/>
  <c r="F6" i="9"/>
  <c r="F17" i="9"/>
  <c r="F13" i="9"/>
  <c r="F9" i="9"/>
  <c r="F5" i="9"/>
  <c r="F11" i="9"/>
  <c r="F15" i="9"/>
  <c r="F8" i="9"/>
  <c r="F16" i="9"/>
  <c r="F4" i="9"/>
  <c r="F12" i="9"/>
  <c r="F3" i="9"/>
  <c r="F18" i="9" l="1"/>
</calcChain>
</file>

<file path=xl/sharedStrings.xml><?xml version="1.0" encoding="utf-8"?>
<sst xmlns="http://schemas.openxmlformats.org/spreadsheetml/2006/main" count="178" uniqueCount="88">
  <si>
    <t>College</t>
  </si>
  <si>
    <t>Tuition &amp; Fees, $</t>
  </si>
  <si>
    <t>Local, $</t>
  </si>
  <si>
    <t>State Support, $</t>
  </si>
  <si>
    <t>Federal, $</t>
  </si>
  <si>
    <t>Other Income, $</t>
  </si>
  <si>
    <t>Total Revenue, $</t>
  </si>
  <si>
    <t>Northeast</t>
  </si>
  <si>
    <t>North Iowa</t>
  </si>
  <si>
    <t>Iowa Lakes*</t>
  </si>
  <si>
    <t>Iowa Valley</t>
  </si>
  <si>
    <t>Eastern Iowa</t>
  </si>
  <si>
    <t>Kirkwood</t>
  </si>
  <si>
    <t>Des Moines Area</t>
  </si>
  <si>
    <t>Western Iowa Tech</t>
  </si>
  <si>
    <t>Iowa Western</t>
  </si>
  <si>
    <t>Southwestern</t>
  </si>
  <si>
    <t>Total</t>
  </si>
  <si>
    <r>
      <rPr>
        <b/>
        <sz val="6"/>
        <color theme="1"/>
        <rFont val="Open Sans"/>
      </rPr>
      <t>*</t>
    </r>
    <r>
      <rPr>
        <b/>
        <sz val="7"/>
        <color theme="1"/>
        <rFont val="Open Sans"/>
      </rPr>
      <t>Figures provided before final audit adjustments completed.</t>
    </r>
  </si>
  <si>
    <t>Year</t>
  </si>
  <si>
    <t>Salaries, $</t>
  </si>
  <si>
    <t>Services, $</t>
  </si>
  <si>
    <t>Matls, Supp &amp; Travel, $</t>
  </si>
  <si>
    <t>Current Expenses, $</t>
  </si>
  <si>
    <t>Capital Outlay, $</t>
  </si>
  <si>
    <t>Total, $</t>
  </si>
  <si>
    <t>Salaries</t>
  </si>
  <si>
    <t>Services</t>
  </si>
  <si>
    <t>Matls, Supp &amp; Travel</t>
  </si>
  <si>
    <t>Current Expenses</t>
  </si>
  <si>
    <t>Capital Outlay</t>
  </si>
  <si>
    <t>Arts &amp; Science, $</t>
  </si>
  <si>
    <t>Vocational Technical, $</t>
  </si>
  <si>
    <t>Adult Education, $</t>
  </si>
  <si>
    <t>Cooperative Pgms/Svcs., $</t>
  </si>
  <si>
    <t>Admin, $</t>
  </si>
  <si>
    <t>Student Services, $</t>
  </si>
  <si>
    <t>Learning Resources, $</t>
  </si>
  <si>
    <t>Physical Plant, $</t>
  </si>
  <si>
    <t>General Institution, $</t>
  </si>
  <si>
    <t>Revenue</t>
  </si>
  <si>
    <t>Expenditures</t>
  </si>
  <si>
    <t>FTEE Total</t>
  </si>
  <si>
    <t>Revenue / FTEE</t>
  </si>
  <si>
    <t>Expenditures / FTEE</t>
  </si>
  <si>
    <t>Adjusted Amount, $</t>
  </si>
  <si>
    <t>FTEE, N</t>
  </si>
  <si>
    <t>$/ FTEE</t>
  </si>
  <si>
    <t>FY 2022</t>
  </si>
  <si>
    <t>FY 2023</t>
  </si>
  <si>
    <t>3-year average</t>
  </si>
  <si>
    <t>% of Total 3-year Avearge</t>
  </si>
  <si>
    <t>NICC - 01</t>
  </si>
  <si>
    <t>NIACC - 02</t>
  </si>
  <si>
    <t>ILCC - 03</t>
  </si>
  <si>
    <t>NCC - 04</t>
  </si>
  <si>
    <t>ICCC - 05</t>
  </si>
  <si>
    <t>IVCCD - 06</t>
  </si>
  <si>
    <t>HCC - 07</t>
  </si>
  <si>
    <t>EICCD - 09</t>
  </si>
  <si>
    <t>KCC - 10</t>
  </si>
  <si>
    <t>DMACC - 11</t>
  </si>
  <si>
    <t>WITCC - 12</t>
  </si>
  <si>
    <t>IWCC - 13</t>
  </si>
  <si>
    <t>SWCC - 14</t>
  </si>
  <si>
    <t>IHCC - 15</t>
  </si>
  <si>
    <t>SCC - 16</t>
  </si>
  <si>
    <t>10-12. Full-Time Enrollment Equivalent, Credit and Non-Credit</t>
  </si>
  <si>
    <t>*Figures provided before final audit adjustments completed.</t>
  </si>
  <si>
    <t>2023*</t>
  </si>
  <si>
    <t>*Includes a one-time $18.7 million contribution of funds by Kirkwood Community College to the Kirkwood Community College Foundation.</t>
  </si>
  <si>
    <t>Indian Hills</t>
  </si>
  <si>
    <t>10-1. 2024 Nominal Revenue by Source and College</t>
  </si>
  <si>
    <t>Northwest*</t>
  </si>
  <si>
    <t>Iowa Central</t>
  </si>
  <si>
    <t>Hawkeye</t>
  </si>
  <si>
    <t>Southeastern</t>
  </si>
  <si>
    <t>10-2. Nominal Revenue Totals by Source 2020-2024</t>
  </si>
  <si>
    <t>10-3. Adjusted Revenue Totals by Source (2024 dollars)</t>
  </si>
  <si>
    <t>10.4 2024 Nominal Expenditures by Category</t>
  </si>
  <si>
    <t>10.5. Nominal Expenditure Totals by Source 2020-2024</t>
  </si>
  <si>
    <t>10.6. Adjusted Expenditure Totals by Source (2024 dollars)</t>
  </si>
  <si>
    <t>10.7. 2024 Nominal Expenditures by Function</t>
  </si>
  <si>
    <t>10.8. Nominal Expenditure Totals by Function 2020-2024</t>
  </si>
  <si>
    <t>10-9. Adjusted Expenditure Total by Function 2020-2024 (2024 dollars)</t>
  </si>
  <si>
    <t>10-10. Adjusted Revenue and Expenditures / FTEE (2024 Dollars)</t>
  </si>
  <si>
    <t>10-11. State Support Totals (2024 dollars)</t>
  </si>
  <si>
    <t>FY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</si>
</sst>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&quot;$&quot;#,##0"/>
    <numFmt numFmtId="166" formatCode="0.0%"/>
  </numFmts>
  <fonts count="1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entury Gothic"/>
      <family val="2"/>
    </font>
    <font>
      <b/>
      <sz val="9"/>
      <color theme="1"/>
      <name val="Open Sans"/>
    </font>
    <font>
      <sz val="9"/>
      <color theme="1"/>
      <name val="Open Sans"/>
    </font>
    <font>
      <b/>
      <sz val="6"/>
      <color theme="1"/>
      <name val="Open Sans"/>
    </font>
    <font>
      <b/>
      <sz val="7"/>
      <color theme="1"/>
      <name val="Open Sans"/>
    </font>
    <font>
      <sz val="10"/>
      <color theme="1"/>
      <name val="Open Sans"/>
    </font>
    <font>
      <sz val="11"/>
      <color theme="1"/>
      <name val="Calibri"/>
      <family val="2"/>
    </font>
    <font>
      <b/>
      <sz val="9"/>
      <color theme="1"/>
      <name val="Myriad Pro"/>
    </font>
    <font>
      <sz val="9"/>
      <color theme="1"/>
      <name val="Myriad Pro"/>
    </font>
    <font>
      <b/>
      <sz val="10"/>
      <color theme="1"/>
      <name val="Myriad Pro"/>
    </font>
    <font>
      <b/>
      <sz val="8"/>
      <color theme="1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rgb="FFDCE6F1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164" fontId="4" fillId="0" borderId="0" xfId="0" applyNumberFormat="1" applyFont="1"/>
    <xf numFmtId="165" fontId="8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3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0" applyNumberFormat="1" applyFont="1"/>
    <xf numFmtId="3" fontId="10" fillId="0" borderId="0" xfId="0" applyNumberFormat="1" applyFont="1" applyAlignment="1">
      <alignment horizontal="right"/>
    </xf>
    <xf numFmtId="0" fontId="10" fillId="2" borderId="0" xfId="0" applyFont="1" applyFill="1" applyBorder="1" applyAlignment="1">
      <alignment horizontal="left"/>
    </xf>
    <xf numFmtId="164" fontId="10" fillId="2" borderId="0" xfId="0" applyNumberFormat="1" applyFont="1" applyFill="1" applyBorder="1"/>
    <xf numFmtId="3" fontId="10" fillId="2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164" fontId="9" fillId="2" borderId="0" xfId="0" applyNumberFormat="1" applyFont="1" applyFill="1" applyBorder="1"/>
    <xf numFmtId="0" fontId="11" fillId="0" borderId="0" xfId="0" applyFont="1" applyAlignment="1">
      <alignment horizontal="center"/>
    </xf>
    <xf numFmtId="0" fontId="10" fillId="3" borderId="0" xfId="0" applyFont="1" applyFill="1" applyBorder="1" applyAlignment="1">
      <alignment horizontal="center"/>
    </xf>
    <xf numFmtId="3" fontId="10" fillId="3" borderId="0" xfId="0" applyNumberFormat="1" applyFont="1" applyFill="1" applyBorder="1" applyAlignment="1">
      <alignment horizontal="right"/>
    </xf>
    <xf numFmtId="0" fontId="10" fillId="2" borderId="0" xfId="0" applyFont="1" applyFill="1" applyAlignment="1">
      <alignment horizontal="center"/>
    </xf>
    <xf numFmtId="3" fontId="10" fillId="2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center"/>
    </xf>
    <xf numFmtId="3" fontId="9" fillId="2" borderId="0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wrapText="1"/>
    </xf>
    <xf numFmtId="3" fontId="10" fillId="0" borderId="0" xfId="0" applyNumberFormat="1" applyFont="1"/>
    <xf numFmtId="3" fontId="10" fillId="2" borderId="0" xfId="0" applyNumberFormat="1" applyFont="1" applyFill="1" applyBorder="1"/>
    <xf numFmtId="0" fontId="9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right"/>
    </xf>
    <xf numFmtId="166" fontId="10" fillId="2" borderId="0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3" fontId="1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horizontal="center"/>
    </xf>
    <xf numFmtId="3" fontId="10" fillId="5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3" fontId="10" fillId="3" borderId="0" xfId="0" applyNumberFormat="1" applyFont="1" applyFill="1" applyBorder="1" applyAlignment="1">
      <alignment horizontal="center"/>
    </xf>
    <xf numFmtId="3" fontId="10" fillId="2" borderId="0" xfId="0" applyNumberFormat="1" applyFont="1" applyFill="1" applyAlignment="1">
      <alignment horizontal="center"/>
    </xf>
    <xf numFmtId="3" fontId="10" fillId="0" borderId="0" xfId="0" applyNumberFormat="1" applyFont="1" applyAlignment="1">
      <alignment horizontal="center"/>
    </xf>
    <xf numFmtId="0" fontId="10" fillId="3" borderId="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10" fillId="3" borderId="0" xfId="0" applyFont="1" applyFill="1" applyBorder="1" applyAlignment="1">
      <alignment horizontal="right"/>
    </xf>
    <xf numFmtId="0" fontId="10" fillId="2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4" fontId="10" fillId="0" borderId="0" xfId="0" applyNumberFormat="1" applyFont="1" applyAlignment="1">
      <alignment horizontal="right"/>
    </xf>
    <xf numFmtId="0" fontId="10" fillId="4" borderId="0" xfId="0" applyFont="1" applyFill="1" applyBorder="1" applyAlignment="1">
      <alignment horizontal="left"/>
    </xf>
    <xf numFmtId="3" fontId="10" fillId="5" borderId="0" xfId="0" applyNumberFormat="1" applyFont="1" applyFill="1" applyAlignment="1">
      <alignment horizontal="center"/>
    </xf>
    <xf numFmtId="4" fontId="10" fillId="2" borderId="0" xfId="0" applyNumberFormat="1" applyFont="1" applyFill="1" applyBorder="1" applyAlignment="1">
      <alignment horizontal="right"/>
    </xf>
    <xf numFmtId="4" fontId="10" fillId="2" borderId="0" xfId="0" applyNumberFormat="1" applyFont="1" applyFill="1" applyBorder="1"/>
    <xf numFmtId="3" fontId="10" fillId="3" borderId="0" xfId="0" applyNumberFormat="1" applyFont="1" applyFill="1" applyBorder="1"/>
    <xf numFmtId="4" fontId="10" fillId="3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8A302-26E5-4495-9486-998F6E223BA1}">
  <dimension ref="A1:G35"/>
  <sheetViews>
    <sheetView tabSelected="1" workbookViewId="0">
      <selection activeCell="J6" sqref="J6"/>
    </sheetView>
  </sheetViews>
  <sheetFormatPr defaultRowHeight="15"/>
  <cols>
    <col min="1" max="1" width="18.7109375" customWidth="1"/>
    <col min="2" max="7" width="15.7109375" customWidth="1"/>
  </cols>
  <sheetData>
    <row r="1" spans="1:7">
      <c r="A1" s="55" t="s">
        <v>72</v>
      </c>
      <c r="B1" s="56"/>
      <c r="C1" s="56"/>
      <c r="D1" s="56"/>
      <c r="E1" s="56"/>
      <c r="F1" s="56"/>
      <c r="G1" s="56"/>
    </row>
    <row r="2" spans="1:7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7">
      <c r="A3" s="11" t="s">
        <v>7</v>
      </c>
      <c r="B3" s="12">
        <v>14543449</v>
      </c>
      <c r="C3" s="12">
        <v>2725746</v>
      </c>
      <c r="D3" s="12">
        <v>11453697</v>
      </c>
      <c r="E3" s="13">
        <v>5035</v>
      </c>
      <c r="F3" s="12">
        <v>4470914</v>
      </c>
      <c r="G3" s="12">
        <v>33198841</v>
      </c>
    </row>
    <row r="4" spans="1:7">
      <c r="A4" s="14" t="s">
        <v>8</v>
      </c>
      <c r="B4" s="15">
        <v>12387919</v>
      </c>
      <c r="C4" s="15">
        <v>1762623</v>
      </c>
      <c r="D4" s="15">
        <v>11369693</v>
      </c>
      <c r="E4" s="16">
        <v>15147</v>
      </c>
      <c r="F4" s="15">
        <v>1681241</v>
      </c>
      <c r="G4" s="15">
        <v>27216623</v>
      </c>
    </row>
    <row r="5" spans="1:7">
      <c r="A5" s="11" t="s">
        <v>9</v>
      </c>
      <c r="B5" s="12">
        <v>9241002</v>
      </c>
      <c r="C5" s="12">
        <v>1591767</v>
      </c>
      <c r="D5" s="12">
        <v>10457001</v>
      </c>
      <c r="E5" s="13">
        <v>40426</v>
      </c>
      <c r="F5" s="12">
        <v>2688079</v>
      </c>
      <c r="G5" s="12">
        <v>24018275</v>
      </c>
    </row>
    <row r="6" spans="1:7">
      <c r="A6" s="14" t="s">
        <v>73</v>
      </c>
      <c r="B6" s="15">
        <v>7924411</v>
      </c>
      <c r="C6" s="15">
        <v>1187524</v>
      </c>
      <c r="D6" s="15">
        <v>5254736</v>
      </c>
      <c r="E6" s="16">
        <v>13718</v>
      </c>
      <c r="F6" s="15">
        <v>2064609</v>
      </c>
      <c r="G6" s="15">
        <v>16444998</v>
      </c>
    </row>
    <row r="7" spans="1:7">
      <c r="A7" s="11" t="s">
        <v>74</v>
      </c>
      <c r="B7" s="12">
        <v>23951883</v>
      </c>
      <c r="C7" s="12">
        <v>2056297</v>
      </c>
      <c r="D7" s="12">
        <v>13124728</v>
      </c>
      <c r="E7" s="13">
        <v>21726</v>
      </c>
      <c r="F7" s="12">
        <v>3378652</v>
      </c>
      <c r="G7" s="12">
        <v>42533286</v>
      </c>
    </row>
    <row r="8" spans="1:7">
      <c r="A8" s="14" t="s">
        <v>10</v>
      </c>
      <c r="B8" s="15">
        <v>12175678</v>
      </c>
      <c r="C8" s="15">
        <v>1256092</v>
      </c>
      <c r="D8" s="15">
        <v>10044832</v>
      </c>
      <c r="E8" s="16">
        <v>0</v>
      </c>
      <c r="F8" s="15">
        <v>1989381</v>
      </c>
      <c r="G8" s="15">
        <v>25465983</v>
      </c>
    </row>
    <row r="9" spans="1:7">
      <c r="A9" s="11" t="s">
        <v>75</v>
      </c>
      <c r="B9" s="12">
        <v>19714051</v>
      </c>
      <c r="C9" s="12">
        <v>2296386</v>
      </c>
      <c r="D9" s="12">
        <v>15640497</v>
      </c>
      <c r="E9" s="13">
        <v>6150</v>
      </c>
      <c r="F9" s="12">
        <v>8012659</v>
      </c>
      <c r="G9" s="12">
        <v>45669743</v>
      </c>
    </row>
    <row r="10" spans="1:7">
      <c r="A10" s="14" t="s">
        <v>11</v>
      </c>
      <c r="B10" s="15">
        <v>23799846</v>
      </c>
      <c r="C10" s="15">
        <v>3495297</v>
      </c>
      <c r="D10" s="15">
        <v>19674067</v>
      </c>
      <c r="E10" s="16">
        <v>27619</v>
      </c>
      <c r="F10" s="15">
        <v>1511191</v>
      </c>
      <c r="G10" s="15">
        <v>48508020</v>
      </c>
    </row>
    <row r="11" spans="1:7">
      <c r="A11" s="11" t="s">
        <v>12</v>
      </c>
      <c r="B11" s="12">
        <v>52072365</v>
      </c>
      <c r="C11" s="12">
        <v>5896545</v>
      </c>
      <c r="D11" s="12">
        <v>36001550</v>
      </c>
      <c r="E11" s="13">
        <v>68410</v>
      </c>
      <c r="F11" s="12">
        <v>8326889</v>
      </c>
      <c r="G11" s="12">
        <v>102365759</v>
      </c>
    </row>
    <row r="12" spans="1:7">
      <c r="A12" s="14" t="s">
        <v>13</v>
      </c>
      <c r="B12" s="15">
        <v>62927619</v>
      </c>
      <c r="C12" s="15">
        <v>11517851</v>
      </c>
      <c r="D12" s="15">
        <v>39405615</v>
      </c>
      <c r="E12" s="16">
        <v>295807</v>
      </c>
      <c r="F12" s="15">
        <v>12552734</v>
      </c>
      <c r="G12" s="15">
        <v>126699626</v>
      </c>
    </row>
    <row r="13" spans="1:7">
      <c r="A13" s="11" t="s">
        <v>14</v>
      </c>
      <c r="B13" s="12">
        <v>18778786</v>
      </c>
      <c r="C13" s="12">
        <v>2233217</v>
      </c>
      <c r="D13" s="12">
        <v>12762859</v>
      </c>
      <c r="E13" s="13">
        <v>260343</v>
      </c>
      <c r="F13" s="12">
        <v>5264041</v>
      </c>
      <c r="G13" s="12">
        <v>39299246</v>
      </c>
    </row>
    <row r="14" spans="1:7">
      <c r="A14" s="14" t="s">
        <v>15</v>
      </c>
      <c r="B14" s="15">
        <v>25628475</v>
      </c>
      <c r="C14" s="15">
        <v>2428693</v>
      </c>
      <c r="D14" s="15">
        <v>13950727</v>
      </c>
      <c r="E14" s="16">
        <v>600749</v>
      </c>
      <c r="F14" s="15">
        <v>1664237</v>
      </c>
      <c r="G14" s="15">
        <v>44272881</v>
      </c>
    </row>
    <row r="15" spans="1:7">
      <c r="A15" s="11" t="s">
        <v>16</v>
      </c>
      <c r="B15" s="12">
        <v>6991960</v>
      </c>
      <c r="C15" s="12">
        <v>755343</v>
      </c>
      <c r="D15" s="12">
        <v>5361722</v>
      </c>
      <c r="E15" s="13">
        <v>38411</v>
      </c>
      <c r="F15" s="12">
        <v>1391649</v>
      </c>
      <c r="G15" s="12">
        <v>14539085</v>
      </c>
    </row>
    <row r="16" spans="1:7">
      <c r="A16" s="14" t="s">
        <v>71</v>
      </c>
      <c r="B16" s="15">
        <v>15125215</v>
      </c>
      <c r="C16" s="15">
        <v>1471132</v>
      </c>
      <c r="D16" s="15">
        <v>16516216</v>
      </c>
      <c r="E16" s="16">
        <v>0</v>
      </c>
      <c r="F16" s="15">
        <v>3437005</v>
      </c>
      <c r="G16" s="15">
        <v>36549568</v>
      </c>
    </row>
    <row r="17" spans="1:7">
      <c r="A17" s="11" t="s">
        <v>76</v>
      </c>
      <c r="B17" s="12">
        <v>11418775</v>
      </c>
      <c r="C17" s="12">
        <v>969029</v>
      </c>
      <c r="D17" s="12">
        <v>9582888</v>
      </c>
      <c r="E17" s="13">
        <v>59788</v>
      </c>
      <c r="F17" s="12">
        <v>2491525</v>
      </c>
      <c r="G17" s="12">
        <v>24522005</v>
      </c>
    </row>
    <row r="18" spans="1:7">
      <c r="A18" s="17" t="s">
        <v>17</v>
      </c>
      <c r="B18" s="18">
        <v>316681434</v>
      </c>
      <c r="C18" s="18">
        <v>41643542</v>
      </c>
      <c r="D18" s="18">
        <v>230600828</v>
      </c>
      <c r="E18" s="18">
        <v>1453329</v>
      </c>
      <c r="F18" s="18">
        <v>60924806</v>
      </c>
      <c r="G18" s="18">
        <v>651303939</v>
      </c>
    </row>
    <row r="19" spans="1:7">
      <c r="A19" s="2" t="s">
        <v>18</v>
      </c>
      <c r="B19" s="3"/>
      <c r="C19" s="3"/>
      <c r="D19" s="3"/>
      <c r="E19" s="3"/>
      <c r="F19" s="3"/>
      <c r="G19" s="3"/>
    </row>
    <row r="22" spans="1:7">
      <c r="A22" s="55" t="s">
        <v>77</v>
      </c>
      <c r="B22" s="56"/>
      <c r="C22" s="56"/>
      <c r="D22" s="56"/>
      <c r="E22" s="56"/>
      <c r="F22" s="56"/>
      <c r="G22" s="56"/>
    </row>
    <row r="23" spans="1:7">
      <c r="A23" s="19" t="s">
        <v>19</v>
      </c>
      <c r="B23" s="19" t="s">
        <v>1</v>
      </c>
      <c r="C23" s="19" t="s">
        <v>2</v>
      </c>
      <c r="D23" s="19" t="s">
        <v>3</v>
      </c>
      <c r="E23" s="19" t="s">
        <v>4</v>
      </c>
      <c r="F23" s="19" t="s">
        <v>5</v>
      </c>
      <c r="G23" s="19" t="s">
        <v>6</v>
      </c>
    </row>
    <row r="24" spans="1:7">
      <c r="A24" s="20">
        <v>2020</v>
      </c>
      <c r="B24" s="21">
        <v>292855870</v>
      </c>
      <c r="C24" s="21">
        <v>35158470</v>
      </c>
      <c r="D24" s="21">
        <v>211060654</v>
      </c>
      <c r="E24" s="21">
        <v>3231730</v>
      </c>
      <c r="F24" s="21">
        <v>44941343</v>
      </c>
      <c r="G24" s="21">
        <v>587248067</v>
      </c>
    </row>
    <row r="25" spans="1:7">
      <c r="A25" s="22">
        <v>2021</v>
      </c>
      <c r="B25" s="23">
        <v>284660771</v>
      </c>
      <c r="C25" s="23">
        <v>37962631</v>
      </c>
      <c r="D25" s="23">
        <v>211259436</v>
      </c>
      <c r="E25" s="23">
        <v>5759565</v>
      </c>
      <c r="F25" s="23">
        <v>71524624</v>
      </c>
      <c r="G25" s="23">
        <v>611167027</v>
      </c>
    </row>
    <row r="26" spans="1:7">
      <c r="A26" s="20">
        <v>2022</v>
      </c>
      <c r="B26" s="21">
        <v>290509772</v>
      </c>
      <c r="C26" s="21">
        <v>38655080</v>
      </c>
      <c r="D26" s="21">
        <v>217750820</v>
      </c>
      <c r="E26" s="21">
        <v>9140042</v>
      </c>
      <c r="F26" s="21">
        <v>70696803</v>
      </c>
      <c r="G26" s="21">
        <v>626752517</v>
      </c>
    </row>
    <row r="27" spans="1:7">
      <c r="A27" s="22">
        <v>2023</v>
      </c>
      <c r="B27" s="23">
        <v>303644538</v>
      </c>
      <c r="C27" s="23">
        <v>40146596</v>
      </c>
      <c r="D27" s="23">
        <v>224672257</v>
      </c>
      <c r="E27" s="23">
        <v>2472566</v>
      </c>
      <c r="F27" s="23">
        <v>81520611</v>
      </c>
      <c r="G27" s="23">
        <v>652456568</v>
      </c>
    </row>
    <row r="28" spans="1:7">
      <c r="A28" s="20">
        <v>2024</v>
      </c>
      <c r="B28" s="21">
        <f>+B18</f>
        <v>316681434</v>
      </c>
      <c r="C28" s="21">
        <f t="shared" ref="C28:G28" si="0">+C18</f>
        <v>41643542</v>
      </c>
      <c r="D28" s="21">
        <f t="shared" si="0"/>
        <v>230600828</v>
      </c>
      <c r="E28" s="21">
        <f t="shared" si="0"/>
        <v>1453329</v>
      </c>
      <c r="F28" s="21">
        <f t="shared" si="0"/>
        <v>60924806</v>
      </c>
      <c r="G28" s="21">
        <f t="shared" si="0"/>
        <v>651303939</v>
      </c>
    </row>
    <row r="35" spans="4:4">
      <c r="D35" s="1"/>
    </row>
  </sheetData>
  <mergeCells count="2">
    <mergeCell ref="A1:G1"/>
    <mergeCell ref="A22:G2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12977-32F1-422B-97E0-36C7BAAD4D3D}">
  <dimension ref="A1:G7"/>
  <sheetViews>
    <sheetView workbookViewId="0">
      <selection activeCell="B7" sqref="B7:G7"/>
    </sheetView>
  </sheetViews>
  <sheetFormatPr defaultRowHeight="15"/>
  <cols>
    <col min="2" max="7" width="15.7109375" customWidth="1"/>
  </cols>
  <sheetData>
    <row r="1" spans="1:7">
      <c r="A1" s="57" t="s">
        <v>78</v>
      </c>
      <c r="B1" s="58"/>
      <c r="C1" s="58"/>
      <c r="D1" s="58"/>
      <c r="E1" s="58"/>
      <c r="F1" s="58"/>
      <c r="G1" s="58"/>
    </row>
    <row r="2" spans="1:7">
      <c r="A2" s="24" t="s">
        <v>19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</row>
    <row r="3" spans="1:7">
      <c r="A3" s="34">
        <v>2020</v>
      </c>
      <c r="B3" s="35">
        <v>355181636.88367045</v>
      </c>
      <c r="C3" s="35">
        <v>42640917.497899301</v>
      </c>
      <c r="D3" s="35">
        <v>255978715.51801524</v>
      </c>
      <c r="E3" s="35">
        <v>3919508.1487328163</v>
      </c>
      <c r="F3" s="35">
        <v>54505785.311676219</v>
      </c>
      <c r="G3" s="35">
        <v>712226563.35999393</v>
      </c>
    </row>
    <row r="4" spans="1:7">
      <c r="A4" s="36">
        <v>2021</v>
      </c>
      <c r="B4" s="37">
        <v>323233478.96622151</v>
      </c>
      <c r="C4" s="37">
        <v>43106723.999004871</v>
      </c>
      <c r="D4" s="37">
        <v>239885960.48143855</v>
      </c>
      <c r="E4" s="37">
        <v>6540009.8009363068</v>
      </c>
      <c r="F4" s="37">
        <v>81216505.407662585</v>
      </c>
      <c r="G4" s="37">
        <v>693982678.65526378</v>
      </c>
    </row>
    <row r="5" spans="1:7">
      <c r="A5" s="34">
        <v>2022</v>
      </c>
      <c r="B5" s="35">
        <v>308006576.76363397</v>
      </c>
      <c r="C5" s="35">
        <v>40983195.791859329</v>
      </c>
      <c r="D5" s="35">
        <v>230865503.05672419</v>
      </c>
      <c r="E5" s="35">
        <v>9690527.8900423311</v>
      </c>
      <c r="F5" s="35">
        <v>74954725.723178104</v>
      </c>
      <c r="G5" s="35">
        <v>664500529.22543788</v>
      </c>
    </row>
    <row r="6" spans="1:7">
      <c r="A6" s="38">
        <v>2023</v>
      </c>
      <c r="B6" s="37">
        <v>311950021.9439922</v>
      </c>
      <c r="C6" s="37">
        <v>41244711.943992183</v>
      </c>
      <c r="D6" s="37">
        <v>230817639.47736892</v>
      </c>
      <c r="E6" s="37">
        <v>2540197.2419407358</v>
      </c>
      <c r="F6" s="37">
        <v>83750416.055030927</v>
      </c>
      <c r="G6" s="37">
        <v>670302986.66232491</v>
      </c>
    </row>
    <row r="7" spans="1:7">
      <c r="A7" s="34">
        <v>2024</v>
      </c>
      <c r="B7" s="35">
        <v>316681434</v>
      </c>
      <c r="C7" s="35">
        <v>41643542</v>
      </c>
      <c r="D7" s="35">
        <v>230600828</v>
      </c>
      <c r="E7" s="35">
        <v>1453329</v>
      </c>
      <c r="F7" s="35">
        <v>60924806</v>
      </c>
      <c r="G7" s="35">
        <v>651303939</v>
      </c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DE8A-0BCF-431F-9148-3F8EA070080D}">
  <dimension ref="A1:G29"/>
  <sheetViews>
    <sheetView workbookViewId="0">
      <selection activeCell="B28" sqref="B28:G28"/>
    </sheetView>
  </sheetViews>
  <sheetFormatPr defaultRowHeight="15"/>
  <cols>
    <col min="1" max="1" width="18.28515625" customWidth="1"/>
    <col min="2" max="2" width="14.140625" customWidth="1"/>
    <col min="3" max="3" width="16.7109375" customWidth="1"/>
    <col min="4" max="4" width="20.28515625" customWidth="1"/>
    <col min="5" max="5" width="17" customWidth="1"/>
    <col min="6" max="6" width="15.85546875" customWidth="1"/>
    <col min="7" max="7" width="15.28515625" customWidth="1"/>
  </cols>
  <sheetData>
    <row r="1" spans="1:7">
      <c r="A1" s="55" t="s">
        <v>79</v>
      </c>
      <c r="B1" s="56"/>
      <c r="C1" s="56"/>
      <c r="D1" s="56"/>
      <c r="E1" s="56"/>
      <c r="F1" s="56"/>
      <c r="G1" s="56"/>
    </row>
    <row r="2" spans="1:7">
      <c r="A2" s="9" t="s">
        <v>0</v>
      </c>
      <c r="B2" s="10" t="s">
        <v>20</v>
      </c>
      <c r="C2" s="10" t="s">
        <v>21</v>
      </c>
      <c r="D2" s="10" t="s">
        <v>22</v>
      </c>
      <c r="E2" s="10" t="s">
        <v>23</v>
      </c>
      <c r="F2" s="10" t="s">
        <v>24</v>
      </c>
      <c r="G2" s="10" t="s">
        <v>25</v>
      </c>
    </row>
    <row r="3" spans="1:7">
      <c r="A3" s="11" t="s">
        <v>7</v>
      </c>
      <c r="B3" s="13">
        <v>26684568</v>
      </c>
      <c r="C3" s="13">
        <v>3747262</v>
      </c>
      <c r="D3" s="13">
        <v>1153882</v>
      </c>
      <c r="E3" s="13">
        <v>349368</v>
      </c>
      <c r="F3" s="13">
        <v>0</v>
      </c>
      <c r="G3" s="13">
        <v>31935080</v>
      </c>
    </row>
    <row r="4" spans="1:7">
      <c r="A4" s="14" t="s">
        <v>8</v>
      </c>
      <c r="B4" s="16">
        <v>19187414</v>
      </c>
      <c r="C4" s="16">
        <v>4796183</v>
      </c>
      <c r="D4" s="16">
        <v>1267182</v>
      </c>
      <c r="E4" s="16">
        <v>2699429</v>
      </c>
      <c r="F4" s="16">
        <v>884200</v>
      </c>
      <c r="G4" s="16">
        <v>28834408</v>
      </c>
    </row>
    <row r="5" spans="1:7">
      <c r="A5" s="11" t="s">
        <v>9</v>
      </c>
      <c r="B5" s="13">
        <v>18031110</v>
      </c>
      <c r="C5" s="13">
        <v>3707755</v>
      </c>
      <c r="D5" s="13">
        <v>961476</v>
      </c>
      <c r="E5" s="13">
        <v>1205081</v>
      </c>
      <c r="F5" s="13">
        <v>0</v>
      </c>
      <c r="G5" s="13">
        <v>23905422</v>
      </c>
    </row>
    <row r="6" spans="1:7">
      <c r="A6" s="14" t="s">
        <v>73</v>
      </c>
      <c r="B6" s="16">
        <v>9672920</v>
      </c>
      <c r="C6" s="16">
        <v>1471035</v>
      </c>
      <c r="D6" s="16">
        <v>1074860</v>
      </c>
      <c r="E6" s="16">
        <v>4103470</v>
      </c>
      <c r="F6" s="16">
        <v>0</v>
      </c>
      <c r="G6" s="16">
        <v>16322285</v>
      </c>
    </row>
    <row r="7" spans="1:7">
      <c r="A7" s="11" t="s">
        <v>74</v>
      </c>
      <c r="B7" s="13">
        <v>30384174</v>
      </c>
      <c r="C7" s="13">
        <v>3529489</v>
      </c>
      <c r="D7" s="13">
        <v>2819598</v>
      </c>
      <c r="E7" s="13">
        <v>5271138</v>
      </c>
      <c r="F7" s="13">
        <v>84428</v>
      </c>
      <c r="G7" s="13">
        <v>42088827</v>
      </c>
    </row>
    <row r="8" spans="1:7">
      <c r="A8" s="14" t="s">
        <v>10</v>
      </c>
      <c r="B8" s="16">
        <v>19300159</v>
      </c>
      <c r="C8" s="16">
        <v>2433653</v>
      </c>
      <c r="D8" s="16">
        <v>1023888</v>
      </c>
      <c r="E8" s="16">
        <v>2683295</v>
      </c>
      <c r="F8" s="16">
        <v>0</v>
      </c>
      <c r="G8" s="16">
        <v>25440995</v>
      </c>
    </row>
    <row r="9" spans="1:7">
      <c r="A9" s="11" t="s">
        <v>75</v>
      </c>
      <c r="B9" s="13">
        <v>29942911</v>
      </c>
      <c r="C9" s="13">
        <v>7816574</v>
      </c>
      <c r="D9" s="13">
        <v>3997576</v>
      </c>
      <c r="E9" s="13">
        <v>5849937</v>
      </c>
      <c r="F9" s="13">
        <v>512302</v>
      </c>
      <c r="G9" s="13">
        <v>48119300</v>
      </c>
    </row>
    <row r="10" spans="1:7">
      <c r="A10" s="14" t="s">
        <v>11</v>
      </c>
      <c r="B10" s="16">
        <v>32050236</v>
      </c>
      <c r="C10" s="16">
        <v>11595927</v>
      </c>
      <c r="D10" s="16">
        <v>2231851</v>
      </c>
      <c r="E10" s="16">
        <v>108660</v>
      </c>
      <c r="F10" s="16">
        <v>2270783</v>
      </c>
      <c r="G10" s="16">
        <v>48257457</v>
      </c>
    </row>
    <row r="11" spans="1:7">
      <c r="A11" s="11" t="s">
        <v>12</v>
      </c>
      <c r="B11" s="13">
        <v>73334263</v>
      </c>
      <c r="C11" s="13">
        <v>11155468</v>
      </c>
      <c r="D11" s="13">
        <v>4392297</v>
      </c>
      <c r="E11" s="13">
        <v>11033724</v>
      </c>
      <c r="F11" s="13">
        <v>772996</v>
      </c>
      <c r="G11" s="13">
        <v>100688748</v>
      </c>
    </row>
    <row r="12" spans="1:7">
      <c r="A12" s="14" t="s">
        <v>13</v>
      </c>
      <c r="B12" s="16">
        <v>101721059</v>
      </c>
      <c r="C12" s="16">
        <v>11243176</v>
      </c>
      <c r="D12" s="16">
        <v>6840652</v>
      </c>
      <c r="E12" s="16">
        <v>6396743</v>
      </c>
      <c r="F12" s="16">
        <v>236360</v>
      </c>
      <c r="G12" s="16">
        <v>126437990</v>
      </c>
    </row>
    <row r="13" spans="1:7">
      <c r="A13" s="11" t="s">
        <v>14</v>
      </c>
      <c r="B13" s="13">
        <v>24268595</v>
      </c>
      <c r="C13" s="13">
        <v>8587867</v>
      </c>
      <c r="D13" s="13">
        <v>3401841</v>
      </c>
      <c r="E13" s="13">
        <v>2910212</v>
      </c>
      <c r="F13" s="13">
        <v>61932</v>
      </c>
      <c r="G13" s="13">
        <v>39230447</v>
      </c>
    </row>
    <row r="14" spans="1:7">
      <c r="A14" s="14" t="s">
        <v>15</v>
      </c>
      <c r="B14" s="16">
        <v>29976401</v>
      </c>
      <c r="C14" s="16">
        <v>4943917</v>
      </c>
      <c r="D14" s="16">
        <v>1658767</v>
      </c>
      <c r="E14" s="16">
        <v>7007423</v>
      </c>
      <c r="F14" s="16">
        <v>653964</v>
      </c>
      <c r="G14" s="16">
        <v>44240472</v>
      </c>
    </row>
    <row r="15" spans="1:7">
      <c r="A15" s="11" t="s">
        <v>16</v>
      </c>
      <c r="B15" s="13">
        <v>10477081</v>
      </c>
      <c r="C15" s="13">
        <v>2321390</v>
      </c>
      <c r="D15" s="13">
        <v>710772</v>
      </c>
      <c r="E15" s="13">
        <v>912834</v>
      </c>
      <c r="F15" s="13">
        <v>135788</v>
      </c>
      <c r="G15" s="13">
        <v>14557865</v>
      </c>
    </row>
    <row r="16" spans="1:7">
      <c r="A16" s="14" t="s">
        <v>71</v>
      </c>
      <c r="B16" s="16">
        <v>24817814</v>
      </c>
      <c r="C16" s="16">
        <v>4774969</v>
      </c>
      <c r="D16" s="16">
        <v>2161995</v>
      </c>
      <c r="E16" s="16">
        <v>4750816</v>
      </c>
      <c r="F16" s="16">
        <v>18730</v>
      </c>
      <c r="G16" s="16">
        <v>36524324</v>
      </c>
    </row>
    <row r="17" spans="1:7">
      <c r="A17" s="11" t="s">
        <v>76</v>
      </c>
      <c r="B17" s="13">
        <v>18554288</v>
      </c>
      <c r="C17" s="13">
        <v>3889564</v>
      </c>
      <c r="D17" s="13">
        <v>1135161</v>
      </c>
      <c r="E17" s="13">
        <v>1007370</v>
      </c>
      <c r="F17" s="13">
        <v>0</v>
      </c>
      <c r="G17" s="13">
        <v>24586383</v>
      </c>
    </row>
    <row r="18" spans="1:7">
      <c r="A18" s="17" t="s">
        <v>17</v>
      </c>
      <c r="B18" s="25">
        <v>468402993</v>
      </c>
      <c r="C18" s="25">
        <v>86014229</v>
      </c>
      <c r="D18" s="25">
        <v>34831798</v>
      </c>
      <c r="E18" s="25">
        <v>56289500</v>
      </c>
      <c r="F18" s="25">
        <v>5631483</v>
      </c>
      <c r="G18" s="25">
        <v>651170003</v>
      </c>
    </row>
    <row r="19" spans="1:7">
      <c r="A19" s="2" t="s">
        <v>68</v>
      </c>
      <c r="B19" s="4"/>
      <c r="C19" s="4"/>
      <c r="D19" s="4"/>
      <c r="E19" s="4"/>
      <c r="F19" s="4"/>
      <c r="G19" s="4"/>
    </row>
    <row r="20" spans="1:7">
      <c r="A20" s="2"/>
    </row>
    <row r="22" spans="1:7">
      <c r="A22" s="55" t="s">
        <v>80</v>
      </c>
      <c r="B22" s="56"/>
      <c r="C22" s="56"/>
      <c r="D22" s="56"/>
      <c r="E22" s="56"/>
      <c r="F22" s="56"/>
      <c r="G22" s="56"/>
    </row>
    <row r="23" spans="1:7">
      <c r="A23" s="10" t="s">
        <v>19</v>
      </c>
      <c r="B23" s="10" t="s">
        <v>20</v>
      </c>
      <c r="C23" s="10" t="s">
        <v>21</v>
      </c>
      <c r="D23" s="10" t="s">
        <v>22</v>
      </c>
      <c r="E23" s="10" t="s">
        <v>23</v>
      </c>
      <c r="F23" s="10" t="s">
        <v>24</v>
      </c>
      <c r="G23" s="10" t="s">
        <v>25</v>
      </c>
    </row>
    <row r="24" spans="1:7">
      <c r="A24" s="20">
        <v>2020</v>
      </c>
      <c r="B24" s="21">
        <v>434539306</v>
      </c>
      <c r="C24" s="21">
        <v>72178279</v>
      </c>
      <c r="D24" s="21">
        <v>27668773</v>
      </c>
      <c r="E24" s="21">
        <v>39902014</v>
      </c>
      <c r="F24" s="21">
        <v>3236949</v>
      </c>
      <c r="G24" s="21">
        <v>577525321</v>
      </c>
    </row>
    <row r="25" spans="1:7">
      <c r="A25" s="22">
        <v>2021</v>
      </c>
      <c r="B25" s="23">
        <v>433104683</v>
      </c>
      <c r="C25" s="23">
        <v>71960990</v>
      </c>
      <c r="D25" s="23">
        <v>26113055</v>
      </c>
      <c r="E25" s="23">
        <v>58954683</v>
      </c>
      <c r="F25" s="23">
        <v>3639620</v>
      </c>
      <c r="G25" s="23">
        <v>593773031</v>
      </c>
    </row>
    <row r="26" spans="1:7">
      <c r="A26" s="39">
        <v>2022</v>
      </c>
      <c r="B26" s="13">
        <v>442589477</v>
      </c>
      <c r="C26" s="13">
        <v>77142062</v>
      </c>
      <c r="D26" s="13">
        <v>30947393</v>
      </c>
      <c r="E26" s="13">
        <v>61397683</v>
      </c>
      <c r="F26" s="13">
        <v>3918875</v>
      </c>
      <c r="G26" s="13">
        <v>615995490</v>
      </c>
    </row>
    <row r="27" spans="1:7">
      <c r="A27" s="22" t="s">
        <v>69</v>
      </c>
      <c r="B27" s="23">
        <v>453228766</v>
      </c>
      <c r="C27" s="23">
        <v>82342748</v>
      </c>
      <c r="D27" s="23">
        <v>33144834</v>
      </c>
      <c r="E27" s="23">
        <v>81540343</v>
      </c>
      <c r="F27" s="23">
        <v>6445393</v>
      </c>
      <c r="G27" s="23">
        <v>656702084</v>
      </c>
    </row>
    <row r="28" spans="1:7">
      <c r="A28" s="39">
        <v>2024</v>
      </c>
      <c r="B28" s="13">
        <v>468402993</v>
      </c>
      <c r="C28" s="13">
        <v>86014229</v>
      </c>
      <c r="D28" s="13">
        <v>34831798</v>
      </c>
      <c r="E28" s="13">
        <v>56289500</v>
      </c>
      <c r="F28" s="13">
        <v>5631483</v>
      </c>
      <c r="G28" s="13">
        <v>651170003</v>
      </c>
    </row>
    <row r="29" spans="1:7">
      <c r="A29" s="2" t="s">
        <v>70</v>
      </c>
    </row>
  </sheetData>
  <mergeCells count="2">
    <mergeCell ref="A1:G1"/>
    <mergeCell ref="A22:G22"/>
  </mergeCells>
  <pageMargins left="0.7" right="0.7" top="0.75" bottom="0.75" header="0.3" footer="0.3"/>
  <pageSetup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B1F6-EEE7-4239-A0B5-175D232ED666}">
  <dimension ref="A1:G8"/>
  <sheetViews>
    <sheetView workbookViewId="0">
      <selection activeCell="E11" sqref="E11"/>
    </sheetView>
  </sheetViews>
  <sheetFormatPr defaultRowHeight="15"/>
  <cols>
    <col min="1" max="1" width="7.7109375" customWidth="1"/>
    <col min="2" max="2" width="11.28515625" customWidth="1"/>
    <col min="3" max="3" width="13.28515625" customWidth="1"/>
    <col min="4" max="4" width="17.7109375" customWidth="1"/>
    <col min="5" max="5" width="15.7109375" customWidth="1"/>
    <col min="6" max="6" width="12.5703125" customWidth="1"/>
    <col min="7" max="7" width="12.42578125" customWidth="1"/>
  </cols>
  <sheetData>
    <row r="1" spans="1:7">
      <c r="A1" s="55" t="s">
        <v>81</v>
      </c>
      <c r="B1" s="56"/>
      <c r="C1" s="56"/>
      <c r="D1" s="56"/>
      <c r="E1" s="56"/>
      <c r="F1" s="56"/>
      <c r="G1" s="56"/>
    </row>
    <row r="2" spans="1:7">
      <c r="A2" s="10" t="s">
        <v>19</v>
      </c>
      <c r="B2" s="10" t="s">
        <v>26</v>
      </c>
      <c r="C2" s="10" t="s">
        <v>27</v>
      </c>
      <c r="D2" s="10" t="s">
        <v>28</v>
      </c>
      <c r="E2" s="10" t="s">
        <v>29</v>
      </c>
      <c r="F2" s="10" t="s">
        <v>30</v>
      </c>
      <c r="G2" s="10" t="s">
        <v>17</v>
      </c>
    </row>
    <row r="3" spans="1:7">
      <c r="A3" s="20">
        <v>2020</v>
      </c>
      <c r="B3" s="40">
        <v>527018233.11311287</v>
      </c>
      <c r="C3" s="40">
        <v>87539305.760522291</v>
      </c>
      <c r="D3" s="40">
        <v>33557256.963765942</v>
      </c>
      <c r="E3" s="40">
        <v>48393984.334847517</v>
      </c>
      <c r="F3" s="40">
        <v>3925838.5842153947</v>
      </c>
      <c r="G3" s="40">
        <v>700434618.75646389</v>
      </c>
    </row>
    <row r="4" spans="1:7">
      <c r="A4" s="22">
        <v>2021</v>
      </c>
      <c r="B4" s="41">
        <v>491792152.99270201</v>
      </c>
      <c r="C4" s="41">
        <v>81712000.799553365</v>
      </c>
      <c r="D4" s="41">
        <v>29651481.601889871</v>
      </c>
      <c r="E4" s="41">
        <v>66943285.583389215</v>
      </c>
      <c r="F4" s="41">
        <v>4132803.5140993809</v>
      </c>
      <c r="G4" s="41">
        <v>674231724.49163389</v>
      </c>
    </row>
    <row r="5" spans="1:7">
      <c r="A5" s="39">
        <v>2022</v>
      </c>
      <c r="B5" s="42">
        <v>469245728.92638224</v>
      </c>
      <c r="C5" s="42">
        <v>81788169.387665257</v>
      </c>
      <c r="D5" s="42">
        <v>32811290.691071313</v>
      </c>
      <c r="E5" s="42">
        <v>65095538.893090196</v>
      </c>
      <c r="F5" s="42">
        <v>4154900.7635949198</v>
      </c>
      <c r="G5" s="42">
        <v>653095628.66180396</v>
      </c>
    </row>
    <row r="6" spans="1:7">
      <c r="A6" s="22" t="s">
        <v>69</v>
      </c>
      <c r="B6" s="41">
        <v>465625775.55519366</v>
      </c>
      <c r="C6" s="41">
        <v>84595040.683816329</v>
      </c>
      <c r="D6" s="41">
        <v>34051433.171605341</v>
      </c>
      <c r="E6" s="41">
        <v>83770687.777596876</v>
      </c>
      <c r="F6" s="41">
        <v>6621691.6037121452</v>
      </c>
      <c r="G6" s="41">
        <v>674664628.79192436</v>
      </c>
    </row>
    <row r="7" spans="1:7">
      <c r="A7" s="39">
        <v>2024</v>
      </c>
      <c r="B7" s="42">
        <v>468402993</v>
      </c>
      <c r="C7" s="42">
        <v>86014229</v>
      </c>
      <c r="D7" s="42">
        <v>34831798</v>
      </c>
      <c r="E7" s="42">
        <v>56289500</v>
      </c>
      <c r="F7" s="42">
        <v>5631483</v>
      </c>
      <c r="G7" s="42">
        <v>651170003</v>
      </c>
    </row>
    <row r="8" spans="1:7" ht="26.45" customHeight="1">
      <c r="A8" s="59" t="s">
        <v>70</v>
      </c>
      <c r="B8" s="60"/>
      <c r="C8" s="60"/>
      <c r="D8" s="60"/>
      <c r="E8" s="60"/>
      <c r="F8" s="60"/>
      <c r="G8" s="60"/>
    </row>
  </sheetData>
  <mergeCells count="2">
    <mergeCell ref="A1:G1"/>
    <mergeCell ref="A8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61C51-3B7E-4BE2-B0EC-8D3E12543AC8}">
  <dimension ref="A1:K29"/>
  <sheetViews>
    <sheetView workbookViewId="0">
      <selection activeCell="B28" sqref="B28:K28"/>
    </sheetView>
  </sheetViews>
  <sheetFormatPr defaultRowHeight="15"/>
  <cols>
    <col min="1" max="1" width="15.28515625" customWidth="1"/>
    <col min="2" max="2" width="11.140625" customWidth="1"/>
    <col min="3" max="3" width="10.5703125" customWidth="1"/>
    <col min="4" max="4" width="11" customWidth="1"/>
    <col min="5" max="5" width="11.85546875" customWidth="1"/>
    <col min="6" max="6" width="9.5703125" customWidth="1"/>
    <col min="7" max="7" width="9.7109375" customWidth="1"/>
    <col min="8" max="8" width="11.28515625" customWidth="1"/>
    <col min="9" max="9" width="10.85546875" customWidth="1"/>
    <col min="10" max="10" width="10.7109375" customWidth="1"/>
    <col min="11" max="11" width="11.28515625" customWidth="1"/>
  </cols>
  <sheetData>
    <row r="1" spans="1:11">
      <c r="A1" s="55" t="s">
        <v>82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36.75">
      <c r="A2" s="9" t="s">
        <v>0</v>
      </c>
      <c r="B2" s="26" t="s">
        <v>31</v>
      </c>
      <c r="C2" s="26" t="s">
        <v>32</v>
      </c>
      <c r="D2" s="26" t="s">
        <v>33</v>
      </c>
      <c r="E2" s="26" t="s">
        <v>34</v>
      </c>
      <c r="F2" s="26" t="s">
        <v>35</v>
      </c>
      <c r="G2" s="26" t="s">
        <v>36</v>
      </c>
      <c r="H2" s="26" t="s">
        <v>37</v>
      </c>
      <c r="I2" s="26" t="s">
        <v>38</v>
      </c>
      <c r="J2" s="26" t="s">
        <v>39</v>
      </c>
      <c r="K2" s="26" t="s">
        <v>25</v>
      </c>
    </row>
    <row r="3" spans="1:11">
      <c r="A3" s="11" t="s">
        <v>7</v>
      </c>
      <c r="B3" s="27">
        <v>4326775</v>
      </c>
      <c r="C3" s="27">
        <v>9754399</v>
      </c>
      <c r="D3" s="27">
        <v>3560718</v>
      </c>
      <c r="E3" s="27">
        <v>2361764</v>
      </c>
      <c r="F3" s="27">
        <v>688382</v>
      </c>
      <c r="G3" s="27">
        <v>2967267</v>
      </c>
      <c r="H3" s="27">
        <v>641693</v>
      </c>
      <c r="I3" s="27">
        <v>2428072</v>
      </c>
      <c r="J3" s="27">
        <v>5206010</v>
      </c>
      <c r="K3" s="27">
        <v>31935080</v>
      </c>
    </row>
    <row r="4" spans="1:11">
      <c r="A4" s="14" t="s">
        <v>8</v>
      </c>
      <c r="B4" s="28">
        <v>5332027</v>
      </c>
      <c r="C4" s="28">
        <v>5836344</v>
      </c>
      <c r="D4" s="28">
        <v>3158259</v>
      </c>
      <c r="E4" s="28">
        <v>0</v>
      </c>
      <c r="F4" s="28">
        <v>1905969</v>
      </c>
      <c r="G4" s="28">
        <v>6876825</v>
      </c>
      <c r="H4" s="28">
        <v>281430</v>
      </c>
      <c r="I4" s="28">
        <v>2912249</v>
      </c>
      <c r="J4" s="28">
        <v>2531305</v>
      </c>
      <c r="K4" s="28">
        <v>28834408</v>
      </c>
    </row>
    <row r="5" spans="1:11">
      <c r="A5" s="11" t="s">
        <v>9</v>
      </c>
      <c r="B5" s="27">
        <v>5653577</v>
      </c>
      <c r="C5" s="27">
        <v>5413306</v>
      </c>
      <c r="D5" s="27">
        <v>848996</v>
      </c>
      <c r="E5" s="27">
        <v>179112</v>
      </c>
      <c r="F5" s="27">
        <v>1002205</v>
      </c>
      <c r="G5" s="27">
        <v>2596684</v>
      </c>
      <c r="H5" s="27">
        <v>416498</v>
      </c>
      <c r="I5" s="27">
        <v>2959485</v>
      </c>
      <c r="J5" s="27">
        <v>4835559</v>
      </c>
      <c r="K5" s="27">
        <v>23905422</v>
      </c>
    </row>
    <row r="6" spans="1:11">
      <c r="A6" s="14" t="s">
        <v>73</v>
      </c>
      <c r="B6" s="28">
        <v>1697928</v>
      </c>
      <c r="C6" s="28">
        <v>5063963</v>
      </c>
      <c r="D6" s="28">
        <v>883474</v>
      </c>
      <c r="E6" s="28">
        <v>0</v>
      </c>
      <c r="F6" s="28">
        <v>843763</v>
      </c>
      <c r="G6" s="28">
        <v>1507899</v>
      </c>
      <c r="H6" s="28">
        <v>74646</v>
      </c>
      <c r="I6" s="28">
        <v>1096309</v>
      </c>
      <c r="J6" s="28">
        <v>5154303</v>
      </c>
      <c r="K6" s="28">
        <v>16322285</v>
      </c>
    </row>
    <row r="7" spans="1:11">
      <c r="A7" s="11" t="s">
        <v>74</v>
      </c>
      <c r="B7" s="27">
        <v>6250071</v>
      </c>
      <c r="C7" s="27">
        <v>8700094</v>
      </c>
      <c r="D7" s="27">
        <v>1745301</v>
      </c>
      <c r="E7" s="27">
        <v>0</v>
      </c>
      <c r="F7" s="27">
        <v>1635534</v>
      </c>
      <c r="G7" s="27">
        <v>8157621</v>
      </c>
      <c r="H7" s="27">
        <v>66522</v>
      </c>
      <c r="I7" s="27">
        <v>4652982</v>
      </c>
      <c r="J7" s="27">
        <v>10880702</v>
      </c>
      <c r="K7" s="27">
        <v>42088827</v>
      </c>
    </row>
    <row r="8" spans="1:11">
      <c r="A8" s="14" t="s">
        <v>10</v>
      </c>
      <c r="B8" s="28">
        <v>9640356</v>
      </c>
      <c r="C8" s="28">
        <v>3413077</v>
      </c>
      <c r="D8" s="28">
        <v>1511871</v>
      </c>
      <c r="E8" s="28">
        <v>0</v>
      </c>
      <c r="F8" s="28">
        <v>2183024</v>
      </c>
      <c r="G8" s="28">
        <v>3185093</v>
      </c>
      <c r="H8" s="28">
        <v>314694</v>
      </c>
      <c r="I8" s="28">
        <v>2466074</v>
      </c>
      <c r="J8" s="28">
        <v>2726806</v>
      </c>
      <c r="K8" s="28">
        <v>25440995</v>
      </c>
    </row>
    <row r="9" spans="1:11">
      <c r="A9" s="11" t="s">
        <v>75</v>
      </c>
      <c r="B9" s="27">
        <v>6806463</v>
      </c>
      <c r="C9" s="27">
        <v>10260938</v>
      </c>
      <c r="D9" s="27">
        <v>5057681</v>
      </c>
      <c r="E9" s="27">
        <v>406608</v>
      </c>
      <c r="F9" s="27">
        <v>2258678</v>
      </c>
      <c r="G9" s="27">
        <v>4888204</v>
      </c>
      <c r="H9" s="27">
        <v>812025</v>
      </c>
      <c r="I9" s="27">
        <v>3898128</v>
      </c>
      <c r="J9" s="27">
        <v>13730575</v>
      </c>
      <c r="K9" s="27">
        <v>48119300</v>
      </c>
    </row>
    <row r="10" spans="1:11">
      <c r="A10" s="14" t="s">
        <v>11</v>
      </c>
      <c r="B10" s="28">
        <v>10466074</v>
      </c>
      <c r="C10" s="28">
        <v>8773439</v>
      </c>
      <c r="D10" s="28">
        <v>2974346</v>
      </c>
      <c r="E10" s="28">
        <v>331798</v>
      </c>
      <c r="F10" s="28">
        <v>2954173</v>
      </c>
      <c r="G10" s="28">
        <v>4711344</v>
      </c>
      <c r="H10" s="28">
        <v>795307</v>
      </c>
      <c r="I10" s="28">
        <v>8930343</v>
      </c>
      <c r="J10" s="28">
        <v>8320636</v>
      </c>
      <c r="K10" s="28">
        <v>48257460</v>
      </c>
    </row>
    <row r="11" spans="1:11">
      <c r="A11" s="11" t="s">
        <v>12</v>
      </c>
      <c r="B11" s="27">
        <v>24178859</v>
      </c>
      <c r="C11" s="27">
        <v>19822524</v>
      </c>
      <c r="D11" s="27">
        <v>6919459</v>
      </c>
      <c r="E11" s="27">
        <v>3674290</v>
      </c>
      <c r="F11" s="27">
        <v>7296870</v>
      </c>
      <c r="G11" s="27">
        <v>7217676</v>
      </c>
      <c r="H11" s="27">
        <v>1049523</v>
      </c>
      <c r="I11" s="27">
        <v>9808358</v>
      </c>
      <c r="J11" s="27">
        <v>20721189</v>
      </c>
      <c r="K11" s="27">
        <v>100688748</v>
      </c>
    </row>
    <row r="12" spans="1:11">
      <c r="A12" s="14" t="s">
        <v>13</v>
      </c>
      <c r="B12" s="28">
        <v>30617810</v>
      </c>
      <c r="C12" s="28">
        <v>37659687</v>
      </c>
      <c r="D12" s="28">
        <v>7121433</v>
      </c>
      <c r="E12" s="28">
        <v>0</v>
      </c>
      <c r="F12" s="28">
        <v>4901975</v>
      </c>
      <c r="G12" s="28">
        <v>15069680</v>
      </c>
      <c r="H12" s="28">
        <v>3494816</v>
      </c>
      <c r="I12" s="28">
        <v>14421043</v>
      </c>
      <c r="J12" s="28">
        <v>13151546</v>
      </c>
      <c r="K12" s="28">
        <v>126437990</v>
      </c>
    </row>
    <row r="13" spans="1:11">
      <c r="A13" s="11" t="s">
        <v>14</v>
      </c>
      <c r="B13" s="27">
        <v>3252358</v>
      </c>
      <c r="C13" s="27">
        <v>11974044</v>
      </c>
      <c r="D13" s="27">
        <v>1652558</v>
      </c>
      <c r="E13" s="27">
        <v>409672</v>
      </c>
      <c r="F13" s="27">
        <v>4161127</v>
      </c>
      <c r="G13" s="27">
        <v>4720573</v>
      </c>
      <c r="H13" s="27">
        <v>251519</v>
      </c>
      <c r="I13" s="27">
        <v>4963789</v>
      </c>
      <c r="J13" s="27">
        <v>7844807</v>
      </c>
      <c r="K13" s="27">
        <v>39230447</v>
      </c>
    </row>
    <row r="14" spans="1:11">
      <c r="A14" s="14" t="s">
        <v>15</v>
      </c>
      <c r="B14" s="28">
        <v>8536510</v>
      </c>
      <c r="C14" s="28">
        <v>6993580</v>
      </c>
      <c r="D14" s="28">
        <v>2184207</v>
      </c>
      <c r="E14" s="28">
        <v>325993</v>
      </c>
      <c r="F14" s="28">
        <v>5893146</v>
      </c>
      <c r="G14" s="28">
        <v>6531586</v>
      </c>
      <c r="H14" s="28">
        <v>220382</v>
      </c>
      <c r="I14" s="28">
        <v>7911402</v>
      </c>
      <c r="J14" s="28">
        <v>5643666</v>
      </c>
      <c r="K14" s="28">
        <v>44240472</v>
      </c>
    </row>
    <row r="15" spans="1:11">
      <c r="A15" s="11" t="s">
        <v>16</v>
      </c>
      <c r="B15" s="27">
        <v>2873094</v>
      </c>
      <c r="C15" s="27">
        <v>3206122</v>
      </c>
      <c r="D15" s="27">
        <v>501487</v>
      </c>
      <c r="E15" s="27">
        <v>0</v>
      </c>
      <c r="F15" s="27">
        <v>1415687</v>
      </c>
      <c r="G15" s="27">
        <v>1686401</v>
      </c>
      <c r="H15" s="27">
        <v>216930</v>
      </c>
      <c r="I15" s="27">
        <v>2079617</v>
      </c>
      <c r="J15" s="27">
        <v>2578527</v>
      </c>
      <c r="K15" s="27">
        <v>14557865</v>
      </c>
    </row>
    <row r="16" spans="1:11">
      <c r="A16" s="14" t="s">
        <v>71</v>
      </c>
      <c r="B16" s="28">
        <v>4569230</v>
      </c>
      <c r="C16" s="28">
        <v>9010854</v>
      </c>
      <c r="D16" s="28">
        <v>1463564</v>
      </c>
      <c r="E16" s="28">
        <v>22260</v>
      </c>
      <c r="F16" s="28">
        <v>6035300</v>
      </c>
      <c r="G16" s="28">
        <v>4662207</v>
      </c>
      <c r="H16" s="28">
        <v>308884</v>
      </c>
      <c r="I16" s="28">
        <v>5027763</v>
      </c>
      <c r="J16" s="28">
        <v>5424262</v>
      </c>
      <c r="K16" s="28">
        <v>36524324</v>
      </c>
    </row>
    <row r="17" spans="1:11">
      <c r="A17" s="11" t="s">
        <v>76</v>
      </c>
      <c r="B17" s="27">
        <v>5728919</v>
      </c>
      <c r="C17" s="27">
        <v>6035764</v>
      </c>
      <c r="D17" s="27">
        <v>1141964</v>
      </c>
      <c r="E17" s="27">
        <v>0</v>
      </c>
      <c r="F17" s="27">
        <v>1339865</v>
      </c>
      <c r="G17" s="27">
        <v>4774066</v>
      </c>
      <c r="H17" s="27">
        <v>406489</v>
      </c>
      <c r="I17" s="27">
        <v>2243200</v>
      </c>
      <c r="J17" s="27">
        <v>2916116</v>
      </c>
      <c r="K17" s="27">
        <v>24586383</v>
      </c>
    </row>
    <row r="18" spans="1:11">
      <c r="A18" s="17" t="s">
        <v>17</v>
      </c>
      <c r="B18" s="28">
        <v>129930051</v>
      </c>
      <c r="C18" s="28">
        <v>151918135</v>
      </c>
      <c r="D18" s="28">
        <v>40725318</v>
      </c>
      <c r="E18" s="28">
        <v>7711497</v>
      </c>
      <c r="F18" s="28">
        <v>44515698</v>
      </c>
      <c r="G18" s="28">
        <v>79553126</v>
      </c>
      <c r="H18" s="28">
        <v>9351358</v>
      </c>
      <c r="I18" s="28">
        <v>75798814</v>
      </c>
      <c r="J18" s="28">
        <v>111666009</v>
      </c>
      <c r="K18" s="28">
        <v>651170006</v>
      </c>
    </row>
    <row r="19" spans="1:11">
      <c r="A19" s="2" t="s">
        <v>68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</row>
    <row r="22" spans="1:11">
      <c r="A22" s="55" t="s">
        <v>83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ht="36.75">
      <c r="A23" s="5"/>
      <c r="B23" s="26" t="s">
        <v>31</v>
      </c>
      <c r="C23" s="26" t="s">
        <v>32</v>
      </c>
      <c r="D23" s="26" t="s">
        <v>33</v>
      </c>
      <c r="E23" s="26" t="s">
        <v>34</v>
      </c>
      <c r="F23" s="26" t="s">
        <v>35</v>
      </c>
      <c r="G23" s="26" t="s">
        <v>36</v>
      </c>
      <c r="H23" s="26" t="s">
        <v>37</v>
      </c>
      <c r="I23" s="26" t="s">
        <v>38</v>
      </c>
      <c r="J23" s="26" t="s">
        <v>39</v>
      </c>
      <c r="K23" s="26" t="s">
        <v>25</v>
      </c>
    </row>
    <row r="24" spans="1:11">
      <c r="A24" s="6">
        <v>2020</v>
      </c>
      <c r="B24" s="21">
        <v>128937884</v>
      </c>
      <c r="C24" s="21">
        <v>137924992</v>
      </c>
      <c r="D24" s="21">
        <v>35267781</v>
      </c>
      <c r="E24" s="21">
        <v>6580359</v>
      </c>
      <c r="F24" s="21">
        <v>37542266</v>
      </c>
      <c r="G24" s="21">
        <v>63833965</v>
      </c>
      <c r="H24" s="21">
        <v>10199401</v>
      </c>
      <c r="I24" s="21">
        <v>66100394</v>
      </c>
      <c r="J24" s="21">
        <v>91138283</v>
      </c>
      <c r="K24" s="21">
        <v>577525325</v>
      </c>
    </row>
    <row r="25" spans="1:11">
      <c r="A25" s="7">
        <v>2021</v>
      </c>
      <c r="B25" s="23">
        <v>124548271</v>
      </c>
      <c r="C25" s="23">
        <v>137884362</v>
      </c>
      <c r="D25" s="23">
        <v>35825055</v>
      </c>
      <c r="E25" s="23">
        <v>6715301</v>
      </c>
      <c r="F25" s="23">
        <v>41745106</v>
      </c>
      <c r="G25" s="23">
        <v>65721561</v>
      </c>
      <c r="H25" s="23">
        <v>9872417</v>
      </c>
      <c r="I25" s="23">
        <v>70996783</v>
      </c>
      <c r="J25" s="23">
        <v>100464175</v>
      </c>
      <c r="K25" s="23">
        <v>593773031</v>
      </c>
    </row>
    <row r="26" spans="1:11">
      <c r="A26" s="8">
        <v>2022</v>
      </c>
      <c r="B26" s="13">
        <v>124437387</v>
      </c>
      <c r="C26" s="13">
        <v>142148468</v>
      </c>
      <c r="D26" s="13">
        <v>39238174</v>
      </c>
      <c r="E26" s="13">
        <v>7130732</v>
      </c>
      <c r="F26" s="13">
        <v>43863951</v>
      </c>
      <c r="G26" s="13">
        <v>72177118</v>
      </c>
      <c r="H26" s="13">
        <v>9687727</v>
      </c>
      <c r="I26" s="13">
        <v>72601810</v>
      </c>
      <c r="J26" s="13">
        <v>104710123</v>
      </c>
      <c r="K26" s="13">
        <v>615995490</v>
      </c>
    </row>
    <row r="27" spans="1:11">
      <c r="A27" s="7" t="s">
        <v>69</v>
      </c>
      <c r="B27" s="23">
        <v>126186764</v>
      </c>
      <c r="C27" s="23">
        <v>147106500</v>
      </c>
      <c r="D27" s="23">
        <v>41472867</v>
      </c>
      <c r="E27" s="23">
        <v>7583273</v>
      </c>
      <c r="F27" s="23">
        <v>78551593</v>
      </c>
      <c r="G27" s="23">
        <v>74725934</v>
      </c>
      <c r="H27" s="23">
        <v>9645980</v>
      </c>
      <c r="I27" s="23">
        <v>68961102</v>
      </c>
      <c r="J27" s="23">
        <v>102468069</v>
      </c>
      <c r="K27" s="23">
        <v>656702082</v>
      </c>
    </row>
    <row r="28" spans="1:11">
      <c r="A28" s="8">
        <v>2024</v>
      </c>
      <c r="B28" s="13">
        <f>+B18</f>
        <v>129930051</v>
      </c>
      <c r="C28" s="13">
        <f t="shared" ref="C28:K28" si="0">+C18</f>
        <v>151918135</v>
      </c>
      <c r="D28" s="13">
        <f t="shared" si="0"/>
        <v>40725318</v>
      </c>
      <c r="E28" s="13">
        <f t="shared" si="0"/>
        <v>7711497</v>
      </c>
      <c r="F28" s="13">
        <f t="shared" si="0"/>
        <v>44515698</v>
      </c>
      <c r="G28" s="13">
        <f t="shared" si="0"/>
        <v>79553126</v>
      </c>
      <c r="H28" s="13">
        <f t="shared" si="0"/>
        <v>9351358</v>
      </c>
      <c r="I28" s="13">
        <f t="shared" si="0"/>
        <v>75798814</v>
      </c>
      <c r="J28" s="13">
        <f t="shared" si="0"/>
        <v>111666009</v>
      </c>
      <c r="K28" s="13">
        <f t="shared" si="0"/>
        <v>651170006</v>
      </c>
    </row>
    <row r="29" spans="1:11">
      <c r="A29" s="2" t="s">
        <v>70</v>
      </c>
    </row>
  </sheetData>
  <mergeCells count="2">
    <mergeCell ref="A1:K1"/>
    <mergeCell ref="A22:K22"/>
  </mergeCells>
  <pageMargins left="0.7" right="0.7" top="0.75" bottom="0.75" header="0.3" footer="0.3"/>
  <pageSetup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51EB-65FD-4A04-9507-8A0BB9B24D0A}">
  <dimension ref="A1:K8"/>
  <sheetViews>
    <sheetView workbookViewId="0">
      <selection activeCell="F19" sqref="F19"/>
    </sheetView>
  </sheetViews>
  <sheetFormatPr defaultRowHeight="15"/>
  <cols>
    <col min="2" max="2" width="11.140625" customWidth="1"/>
    <col min="3" max="3" width="11.28515625" customWidth="1"/>
    <col min="4" max="4" width="11.85546875" customWidth="1"/>
    <col min="5" max="5" width="12.5703125" customWidth="1"/>
    <col min="6" max="6" width="9.85546875" customWidth="1"/>
    <col min="7" max="7" width="10.85546875" customWidth="1"/>
    <col min="8" max="8" width="11.85546875" customWidth="1"/>
    <col min="9" max="9" width="10.85546875" customWidth="1"/>
    <col min="10" max="10" width="11.28515625" customWidth="1"/>
    <col min="11" max="11" width="10.7109375" customWidth="1"/>
  </cols>
  <sheetData>
    <row r="1" spans="1:11">
      <c r="A1" s="55" t="s">
        <v>84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4.75">
      <c r="A2" s="29"/>
      <c r="B2" s="26" t="s">
        <v>31</v>
      </c>
      <c r="C2" s="26" t="s">
        <v>32</v>
      </c>
      <c r="D2" s="26" t="s">
        <v>33</v>
      </c>
      <c r="E2" s="26" t="s">
        <v>34</v>
      </c>
      <c r="F2" s="26" t="s">
        <v>35</v>
      </c>
      <c r="G2" s="26" t="s">
        <v>36</v>
      </c>
      <c r="H2" s="26" t="s">
        <v>37</v>
      </c>
      <c r="I2" s="26" t="s">
        <v>38</v>
      </c>
      <c r="J2" s="26" t="s">
        <v>39</v>
      </c>
      <c r="K2" s="26" t="s">
        <v>25</v>
      </c>
    </row>
    <row r="3" spans="1:11">
      <c r="A3" s="43">
        <v>2020</v>
      </c>
      <c r="B3" s="21">
        <v>156378525.54458055</v>
      </c>
      <c r="C3" s="21">
        <v>167278271.62949324</v>
      </c>
      <c r="D3" s="21">
        <v>42773488.739697792</v>
      </c>
      <c r="E3" s="21">
        <v>7980795.3421929516</v>
      </c>
      <c r="F3" s="21">
        <v>45532033.628065787</v>
      </c>
      <c r="G3" s="21">
        <v>77419147.979396656</v>
      </c>
      <c r="H3" s="21">
        <v>12370044.513815578</v>
      </c>
      <c r="I3" s="21">
        <v>80167920.719287008</v>
      </c>
      <c r="J3" s="21">
        <v>110534386.11791795</v>
      </c>
      <c r="K3" s="21">
        <v>700434614.21444738</v>
      </c>
    </row>
    <row r="4" spans="1:11">
      <c r="A4" s="44">
        <v>2021</v>
      </c>
      <c r="B4" s="23">
        <v>141425075.16273731</v>
      </c>
      <c r="C4" s="23">
        <v>156568261.47041479</v>
      </c>
      <c r="D4" s="23">
        <v>40679497.638985284</v>
      </c>
      <c r="E4" s="23">
        <v>7625251.9688965017</v>
      </c>
      <c r="F4" s="23">
        <v>47401739.954514794</v>
      </c>
      <c r="G4" s="23">
        <v>74627103.448408589</v>
      </c>
      <c r="H4" s="23">
        <v>11210170.201904174</v>
      </c>
      <c r="I4" s="23">
        <v>80617139.776172012</v>
      </c>
      <c r="J4" s="23">
        <v>114077484.86960046</v>
      </c>
      <c r="K4" s="23">
        <v>674231724.49163389</v>
      </c>
    </row>
    <row r="5" spans="1:11">
      <c r="A5" s="11">
        <v>2022</v>
      </c>
      <c r="B5" s="13">
        <v>131931994.32644741</v>
      </c>
      <c r="C5" s="13">
        <v>150709777.22868121</v>
      </c>
      <c r="D5" s="13">
        <v>41601408.341595575</v>
      </c>
      <c r="E5" s="13">
        <v>7560201.2903679581</v>
      </c>
      <c r="F5" s="13">
        <v>46505786.355571479</v>
      </c>
      <c r="G5" s="13">
        <v>76524197.044376433</v>
      </c>
      <c r="H5" s="13">
        <v>10271198.828694236</v>
      </c>
      <c r="I5" s="13">
        <v>76974467.368153691</v>
      </c>
      <c r="J5" s="13">
        <v>111016597.87791599</v>
      </c>
      <c r="K5" s="13">
        <v>653095628.66180396</v>
      </c>
    </row>
    <row r="6" spans="1:11">
      <c r="A6" s="44" t="s">
        <v>69</v>
      </c>
      <c r="B6" s="23">
        <v>129638306.87723868</v>
      </c>
      <c r="C6" s="23">
        <v>151130253.17486161</v>
      </c>
      <c r="D6" s="23">
        <v>42607259.97557798</v>
      </c>
      <c r="E6" s="23">
        <v>7790695.6414848575</v>
      </c>
      <c r="F6" s="23">
        <v>80700187.533376738</v>
      </c>
      <c r="G6" s="23">
        <v>76769886.606968418</v>
      </c>
      <c r="H6" s="23">
        <v>9909823.1520677283</v>
      </c>
      <c r="I6" s="23">
        <v>70847371.152718976</v>
      </c>
      <c r="J6" s="23">
        <v>105270842.62292412</v>
      </c>
      <c r="K6" s="23">
        <v>674664626.7372191</v>
      </c>
    </row>
    <row r="7" spans="1:11">
      <c r="A7" s="11">
        <v>2024</v>
      </c>
      <c r="B7" s="13">
        <v>129930051</v>
      </c>
      <c r="C7" s="13">
        <v>151918135</v>
      </c>
      <c r="D7" s="13">
        <v>40725318</v>
      </c>
      <c r="E7" s="13">
        <v>7711497</v>
      </c>
      <c r="F7" s="13">
        <v>44515698</v>
      </c>
      <c r="G7" s="13">
        <v>79553126</v>
      </c>
      <c r="H7" s="13">
        <v>9351358</v>
      </c>
      <c r="I7" s="13">
        <v>75798814</v>
      </c>
      <c r="J7" s="13">
        <v>111666009</v>
      </c>
      <c r="K7" s="13">
        <v>651170006</v>
      </c>
    </row>
    <row r="8" spans="1:11">
      <c r="A8" s="30" t="s">
        <v>70</v>
      </c>
    </row>
  </sheetData>
  <mergeCells count="1">
    <mergeCell ref="A1:K1"/>
  </mergeCells>
  <pageMargins left="0.7" right="0.7" top="0.75" bottom="0.75" header="0.3" footer="0.3"/>
  <pageSetup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43D75-42C8-4D81-A21F-5DA0BD886A94}">
  <dimension ref="A1:F8"/>
  <sheetViews>
    <sheetView workbookViewId="0">
      <selection activeCell="D7" sqref="D7"/>
    </sheetView>
  </sheetViews>
  <sheetFormatPr defaultRowHeight="15"/>
  <cols>
    <col min="2" max="6" width="15.7109375" customWidth="1"/>
  </cols>
  <sheetData>
    <row r="1" spans="1:6">
      <c r="A1" s="55" t="s">
        <v>85</v>
      </c>
      <c r="B1" s="56"/>
      <c r="C1" s="56"/>
      <c r="D1" s="56"/>
      <c r="E1" s="56"/>
      <c r="F1" s="56"/>
    </row>
    <row r="2" spans="1:6" ht="24.75">
      <c r="A2" s="26" t="s">
        <v>19</v>
      </c>
      <c r="B2" s="26" t="s">
        <v>40</v>
      </c>
      <c r="C2" s="26" t="s">
        <v>41</v>
      </c>
      <c r="D2" s="26" t="s">
        <v>42</v>
      </c>
      <c r="E2" s="26" t="s">
        <v>43</v>
      </c>
      <c r="F2" s="26" t="s">
        <v>44</v>
      </c>
    </row>
    <row r="3" spans="1:6">
      <c r="A3" s="45">
        <v>2020</v>
      </c>
      <c r="B3" s="21">
        <v>712226563.35999393</v>
      </c>
      <c r="C3" s="21">
        <v>700434618.75646389</v>
      </c>
      <c r="D3" s="21">
        <v>75997.899999999994</v>
      </c>
      <c r="E3" s="21">
        <v>9371.6611032672481</v>
      </c>
      <c r="F3" s="21">
        <v>9216.4996500753823</v>
      </c>
    </row>
    <row r="4" spans="1:6">
      <c r="A4" s="46">
        <v>2021</v>
      </c>
      <c r="B4" s="23">
        <v>693982678.65526378</v>
      </c>
      <c r="C4" s="23">
        <v>674231724.49163389</v>
      </c>
      <c r="D4" s="23">
        <v>70639.299999999988</v>
      </c>
      <c r="E4" s="23">
        <v>9824.3142083127077</v>
      </c>
      <c r="F4" s="23">
        <v>9544.7112937364054</v>
      </c>
    </row>
    <row r="5" spans="1:6">
      <c r="A5" s="47">
        <v>2022</v>
      </c>
      <c r="B5" s="13">
        <v>664500529.22543788</v>
      </c>
      <c r="C5" s="13">
        <v>653095628.66180396</v>
      </c>
      <c r="D5" s="13">
        <v>70726</v>
      </c>
      <c r="E5" s="13">
        <v>9395.4207678284911</v>
      </c>
      <c r="F5" s="13">
        <v>9234.1660586178205</v>
      </c>
    </row>
    <row r="6" spans="1:6">
      <c r="A6" s="46" t="s">
        <v>69</v>
      </c>
      <c r="B6" s="23">
        <v>670302986.66232491</v>
      </c>
      <c r="C6" s="23">
        <v>674664628.79192436</v>
      </c>
      <c r="D6" s="23">
        <v>71444.890000000014</v>
      </c>
      <c r="E6" s="23">
        <v>9382.0983790768623</v>
      </c>
      <c r="F6" s="23">
        <v>9443.1474216269944</v>
      </c>
    </row>
    <row r="7" spans="1:6">
      <c r="A7" s="47">
        <v>2024</v>
      </c>
      <c r="B7" s="13">
        <v>651303939</v>
      </c>
      <c r="C7" s="13">
        <v>651170003</v>
      </c>
      <c r="D7" s="13">
        <v>73981</v>
      </c>
      <c r="E7" s="13">
        <f>B7/D7</f>
        <v>8803.6649815493165</v>
      </c>
      <c r="F7" s="13">
        <f>C7/D7</f>
        <v>8801.8545707681697</v>
      </c>
    </row>
    <row r="8" spans="1:6">
      <c r="A8" s="2" t="s">
        <v>70</v>
      </c>
    </row>
  </sheetData>
  <mergeCells count="1">
    <mergeCell ref="A1:F1"/>
  </mergeCells>
  <pageMargins left="0.7" right="0.7" top="0.75" bottom="0.75" header="0.3" footer="0.3"/>
  <pageSetup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A7490-2323-49D9-A0EA-A4D16766D5AB}">
  <dimension ref="A1:H31"/>
  <sheetViews>
    <sheetView workbookViewId="0">
      <selection activeCell="K18" sqref="K18"/>
    </sheetView>
  </sheetViews>
  <sheetFormatPr defaultRowHeight="15"/>
  <cols>
    <col min="2" max="4" width="15.7109375" customWidth="1"/>
  </cols>
  <sheetData>
    <row r="1" spans="1:4">
      <c r="A1" s="55" t="s">
        <v>86</v>
      </c>
      <c r="B1" s="56"/>
      <c r="C1" s="56"/>
      <c r="D1" s="56"/>
    </row>
    <row r="2" spans="1:4">
      <c r="A2" s="9" t="s">
        <v>19</v>
      </c>
      <c r="B2" s="10" t="s">
        <v>45</v>
      </c>
      <c r="C2" s="10" t="s">
        <v>46</v>
      </c>
      <c r="D2" s="31" t="s">
        <v>47</v>
      </c>
    </row>
    <row r="3" spans="1:4">
      <c r="A3" s="11">
        <v>2007</v>
      </c>
      <c r="B3" s="42">
        <v>239631266.90677619</v>
      </c>
      <c r="C3" s="13">
        <v>86247</v>
      </c>
      <c r="D3" s="48">
        <v>2778.4301704033323</v>
      </c>
    </row>
    <row r="4" spans="1:4">
      <c r="A4" s="49">
        <v>2008</v>
      </c>
      <c r="B4" s="50">
        <v>255493687.20312506</v>
      </c>
      <c r="C4" s="16">
        <v>88495</v>
      </c>
      <c r="D4" s="51">
        <v>2887.097431528618</v>
      </c>
    </row>
    <row r="5" spans="1:4">
      <c r="A5" s="11">
        <v>2009</v>
      </c>
      <c r="B5" s="42">
        <v>263069763.89499122</v>
      </c>
      <c r="C5" s="13">
        <v>92349</v>
      </c>
      <c r="D5" s="48">
        <v>2848.6476723623559</v>
      </c>
    </row>
    <row r="6" spans="1:4">
      <c r="A6" s="14">
        <v>2010</v>
      </c>
      <c r="B6" s="50">
        <v>214569667.83540624</v>
      </c>
      <c r="C6" s="16">
        <v>104811</v>
      </c>
      <c r="D6" s="51">
        <v>2047.2056161605772</v>
      </c>
    </row>
    <row r="7" spans="1:4">
      <c r="A7" s="11">
        <v>2011</v>
      </c>
      <c r="B7" s="42">
        <v>221476363.71159247</v>
      </c>
      <c r="C7" s="13">
        <v>107251</v>
      </c>
      <c r="D7" s="48">
        <v>2065.0284259502705</v>
      </c>
    </row>
    <row r="8" spans="1:4">
      <c r="A8" s="14">
        <v>2012</v>
      </c>
      <c r="B8" s="50">
        <v>224519468.20405108</v>
      </c>
      <c r="C8" s="16">
        <v>102504.34</v>
      </c>
      <c r="D8" s="51">
        <v>2190.3410938897914</v>
      </c>
    </row>
    <row r="9" spans="1:4">
      <c r="A9" s="11">
        <v>2013</v>
      </c>
      <c r="B9" s="42">
        <v>240057016.22895458</v>
      </c>
      <c r="C9" s="13">
        <v>96695.92</v>
      </c>
      <c r="D9" s="48">
        <v>2482.5971584835697</v>
      </c>
    </row>
    <row r="10" spans="1:4">
      <c r="A10" s="14">
        <v>2014</v>
      </c>
      <c r="B10" s="50">
        <v>258307709.41640291</v>
      </c>
      <c r="C10" s="16">
        <v>91075.434500000003</v>
      </c>
      <c r="D10" s="51">
        <v>2836.1951917605497</v>
      </c>
    </row>
    <row r="11" spans="1:4">
      <c r="A11" s="11">
        <v>2015</v>
      </c>
      <c r="B11" s="42">
        <v>267659892.82990572</v>
      </c>
      <c r="C11" s="13">
        <v>88619.425866666672</v>
      </c>
      <c r="D11" s="48">
        <v>3020.3298002925039</v>
      </c>
    </row>
    <row r="12" spans="1:4">
      <c r="A12" s="14">
        <v>2016</v>
      </c>
      <c r="B12" s="50">
        <v>263201669.73137397</v>
      </c>
      <c r="C12" s="16">
        <v>93551.26999999999</v>
      </c>
      <c r="D12" s="51">
        <v>2813.4483875138626</v>
      </c>
    </row>
    <row r="13" spans="1:4">
      <c r="A13" s="11">
        <v>2017</v>
      </c>
      <c r="B13" s="42">
        <v>255310681.4102245</v>
      </c>
      <c r="C13" s="13">
        <v>83388.5</v>
      </c>
      <c r="D13" s="48">
        <v>3061.7013306418089</v>
      </c>
    </row>
    <row r="14" spans="1:4">
      <c r="A14" s="14">
        <v>2018</v>
      </c>
      <c r="B14" s="50">
        <v>251312391.98547706</v>
      </c>
      <c r="C14" s="16">
        <v>81627.423333333325</v>
      </c>
      <c r="D14" s="51">
        <v>3078.7740409153803</v>
      </c>
    </row>
    <row r="15" spans="1:4">
      <c r="A15" s="11">
        <v>2019</v>
      </c>
      <c r="B15" s="42">
        <v>251973770.90360621</v>
      </c>
      <c r="C15" s="13">
        <v>79739</v>
      </c>
      <c r="D15" s="48">
        <v>3159.9815761873888</v>
      </c>
    </row>
    <row r="16" spans="1:4">
      <c r="A16" s="14">
        <v>2020</v>
      </c>
      <c r="B16" s="50">
        <v>255978715.51801524</v>
      </c>
      <c r="C16" s="16">
        <v>75997.899999999994</v>
      </c>
      <c r="D16" s="51">
        <v>3368.2340632835285</v>
      </c>
    </row>
    <row r="17" spans="1:8">
      <c r="A17" s="11">
        <v>2021</v>
      </c>
      <c r="B17" s="42">
        <v>239885960.48143855</v>
      </c>
      <c r="C17" s="13">
        <v>70639</v>
      </c>
      <c r="D17" s="48">
        <v>3395.9421917274954</v>
      </c>
    </row>
    <row r="18" spans="1:8">
      <c r="A18" s="14">
        <v>2022</v>
      </c>
      <c r="B18" s="50">
        <v>230865503.05672419</v>
      </c>
      <c r="C18" s="28">
        <v>70726</v>
      </c>
      <c r="D18" s="52">
        <v>3264.2239495620306</v>
      </c>
    </row>
    <row r="19" spans="1:8">
      <c r="A19" s="43">
        <v>2023</v>
      </c>
      <c r="B19" s="42">
        <v>230817639.47736892</v>
      </c>
      <c r="C19" s="53">
        <v>71444.890000000014</v>
      </c>
      <c r="D19" s="54">
        <v>3230.7088649358811</v>
      </c>
    </row>
    <row r="20" spans="1:8">
      <c r="A20" s="14">
        <v>2024</v>
      </c>
      <c r="B20" s="50">
        <v>230600828</v>
      </c>
      <c r="C20" s="28">
        <v>73981</v>
      </c>
      <c r="D20" s="52">
        <v>3117.0277233343695</v>
      </c>
    </row>
    <row r="21" spans="1:8">
      <c r="A21" s="11"/>
      <c r="B21" s="42"/>
      <c r="C21" s="13"/>
      <c r="D21" s="48"/>
    </row>
    <row r="31" spans="1:8">
      <c r="H31" s="1"/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1D138-84F4-4C2B-8EE9-C8CEC0B9261B}">
  <dimension ref="A1:J27"/>
  <sheetViews>
    <sheetView workbookViewId="0">
      <selection activeCell="J26" sqref="J26"/>
    </sheetView>
  </sheetViews>
  <sheetFormatPr defaultRowHeight="15"/>
  <cols>
    <col min="1" max="1" width="14.7109375" customWidth="1"/>
    <col min="2" max="6" width="15.7109375" customWidth="1"/>
  </cols>
  <sheetData>
    <row r="1" spans="1:6">
      <c r="A1" s="55" t="s">
        <v>67</v>
      </c>
      <c r="B1" s="56"/>
      <c r="C1" s="56"/>
      <c r="D1" s="56"/>
      <c r="E1" s="56"/>
      <c r="F1" s="56"/>
    </row>
    <row r="2" spans="1:6">
      <c r="A2" s="9" t="s">
        <v>0</v>
      </c>
      <c r="B2" s="31" t="s">
        <v>48</v>
      </c>
      <c r="C2" s="31" t="s">
        <v>49</v>
      </c>
      <c r="D2" s="31" t="s">
        <v>87</v>
      </c>
      <c r="E2" s="31" t="s">
        <v>50</v>
      </c>
      <c r="F2" s="31" t="s">
        <v>51</v>
      </c>
    </row>
    <row r="3" spans="1:6">
      <c r="A3" s="11" t="s">
        <v>52</v>
      </c>
      <c r="B3" s="13">
        <v>3191.31</v>
      </c>
      <c r="C3" s="13">
        <v>3304.18</v>
      </c>
      <c r="D3" s="13">
        <v>3290.1951666666664</v>
      </c>
      <c r="E3" s="13">
        <f t="shared" ref="E3:E17" si="0">SUM(B3:D3)/3</f>
        <v>3261.8950555555552</v>
      </c>
      <c r="F3" s="32">
        <f t="shared" ref="F3:F17" si="1">E3/E$18</f>
        <v>4.5272214743163272E-2</v>
      </c>
    </row>
    <row r="4" spans="1:6">
      <c r="A4" s="14" t="s">
        <v>53</v>
      </c>
      <c r="B4" s="16">
        <v>2403.4499999999998</v>
      </c>
      <c r="C4" s="16">
        <v>2411</v>
      </c>
      <c r="D4" s="16">
        <v>2460.958333333333</v>
      </c>
      <c r="E4" s="16">
        <f t="shared" si="0"/>
        <v>2425.1361111111109</v>
      </c>
      <c r="F4" s="33">
        <f t="shared" si="1"/>
        <v>3.3658741600723505E-2</v>
      </c>
    </row>
    <row r="5" spans="1:6">
      <c r="A5" s="11" t="s">
        <v>54</v>
      </c>
      <c r="B5" s="13">
        <v>1768.21</v>
      </c>
      <c r="C5" s="13">
        <v>1797.04</v>
      </c>
      <c r="D5" s="13">
        <v>1894.8520000000001</v>
      </c>
      <c r="E5" s="13">
        <f t="shared" si="0"/>
        <v>1820.0339999999999</v>
      </c>
      <c r="F5" s="32">
        <f t="shared" si="1"/>
        <v>2.5260460157209084E-2</v>
      </c>
    </row>
    <row r="6" spans="1:6">
      <c r="A6" s="14" t="s">
        <v>55</v>
      </c>
      <c r="B6" s="16">
        <v>1495.35</v>
      </c>
      <c r="C6" s="16">
        <v>1565.63</v>
      </c>
      <c r="D6" s="16">
        <v>1627.12275</v>
      </c>
      <c r="E6" s="16">
        <f t="shared" si="0"/>
        <v>1562.7009166666667</v>
      </c>
      <c r="F6" s="33">
        <f t="shared" si="1"/>
        <v>2.1688904846333887E-2</v>
      </c>
    </row>
    <row r="7" spans="1:6">
      <c r="A7" s="11" t="s">
        <v>56</v>
      </c>
      <c r="B7" s="13">
        <v>4609.96</v>
      </c>
      <c r="C7" s="13">
        <v>4636.1899999999996</v>
      </c>
      <c r="D7" s="13">
        <v>4681.3222500000002</v>
      </c>
      <c r="E7" s="13">
        <f t="shared" si="0"/>
        <v>4642.4907499999999</v>
      </c>
      <c r="F7" s="32">
        <f t="shared" si="1"/>
        <v>6.4433660371502249E-2</v>
      </c>
    </row>
    <row r="8" spans="1:6">
      <c r="A8" s="14" t="s">
        <v>57</v>
      </c>
      <c r="B8" s="16">
        <v>2198.36</v>
      </c>
      <c r="C8" s="16">
        <v>2250.5100000000002</v>
      </c>
      <c r="D8" s="16">
        <v>2384.5521666666664</v>
      </c>
      <c r="E8" s="16">
        <f t="shared" si="0"/>
        <v>2277.8073888888889</v>
      </c>
      <c r="F8" s="33">
        <f t="shared" si="1"/>
        <v>3.1613949405793651E-2</v>
      </c>
    </row>
    <row r="9" spans="1:6">
      <c r="A9" s="11" t="s">
        <v>58</v>
      </c>
      <c r="B9" s="13">
        <v>4395.28</v>
      </c>
      <c r="C9" s="13">
        <v>4894.3</v>
      </c>
      <c r="D9" s="13">
        <v>5313.044366666667</v>
      </c>
      <c r="E9" s="13">
        <f t="shared" si="0"/>
        <v>4867.5414555555553</v>
      </c>
      <c r="F9" s="32">
        <f t="shared" si="1"/>
        <v>6.7557164867043482E-2</v>
      </c>
    </row>
    <row r="10" spans="1:6">
      <c r="A10" s="14" t="s">
        <v>59</v>
      </c>
      <c r="B10" s="16">
        <v>6102.76</v>
      </c>
      <c r="C10" s="16">
        <v>5825.15</v>
      </c>
      <c r="D10" s="16">
        <v>6097.051833333333</v>
      </c>
      <c r="E10" s="16">
        <f t="shared" si="0"/>
        <v>6008.3206111111112</v>
      </c>
      <c r="F10" s="33">
        <f t="shared" si="1"/>
        <v>8.3390169309315296E-2</v>
      </c>
    </row>
    <row r="11" spans="1:6">
      <c r="A11" s="11" t="s">
        <v>60</v>
      </c>
      <c r="B11" s="13">
        <v>10558.91</v>
      </c>
      <c r="C11" s="13">
        <v>10406.25</v>
      </c>
      <c r="D11" s="13">
        <v>10768.898300000001</v>
      </c>
      <c r="E11" s="13">
        <f t="shared" si="0"/>
        <v>10578.019433333333</v>
      </c>
      <c r="F11" s="32">
        <f t="shared" si="1"/>
        <v>0.14681354218542075</v>
      </c>
    </row>
    <row r="12" spans="1:6">
      <c r="A12" s="14" t="s">
        <v>61</v>
      </c>
      <c r="B12" s="16">
        <v>17591.09</v>
      </c>
      <c r="C12" s="16">
        <v>17941.810000000001</v>
      </c>
      <c r="D12" s="16">
        <v>18556.870466666667</v>
      </c>
      <c r="E12" s="16">
        <f t="shared" si="0"/>
        <v>18029.92348888889</v>
      </c>
      <c r="F12" s="33">
        <f t="shared" si="1"/>
        <v>0.25023937131317658</v>
      </c>
    </row>
    <row r="13" spans="1:6">
      <c r="A13" s="11" t="s">
        <v>62</v>
      </c>
      <c r="B13" s="13">
        <v>4305.93</v>
      </c>
      <c r="C13" s="13">
        <v>4370.29</v>
      </c>
      <c r="D13" s="13">
        <v>4485.4220000000005</v>
      </c>
      <c r="E13" s="13">
        <f t="shared" si="0"/>
        <v>4387.2140000000009</v>
      </c>
      <c r="F13" s="32">
        <f t="shared" si="1"/>
        <v>6.0890645146271946E-2</v>
      </c>
    </row>
    <row r="14" spans="1:6">
      <c r="A14" s="14" t="s">
        <v>63</v>
      </c>
      <c r="B14" s="16">
        <v>5187.05</v>
      </c>
      <c r="C14" s="16">
        <v>5040.76</v>
      </c>
      <c r="D14" s="16">
        <v>5315.5493333333334</v>
      </c>
      <c r="E14" s="16">
        <f t="shared" si="0"/>
        <v>5181.1197777777779</v>
      </c>
      <c r="F14" s="33">
        <f t="shared" si="1"/>
        <v>7.1909354284746083E-2</v>
      </c>
    </row>
    <row r="15" spans="1:6">
      <c r="A15" s="11" t="s">
        <v>64</v>
      </c>
      <c r="B15" s="13">
        <v>1416.02</v>
      </c>
      <c r="C15" s="13">
        <v>1479.07</v>
      </c>
      <c r="D15" s="13">
        <v>1442.6657666666667</v>
      </c>
      <c r="E15" s="13">
        <f t="shared" si="0"/>
        <v>1445.918588888889</v>
      </c>
      <c r="F15" s="32">
        <f t="shared" si="1"/>
        <v>2.006806955540158E-2</v>
      </c>
    </row>
    <row r="16" spans="1:6">
      <c r="A16" s="14" t="s">
        <v>65</v>
      </c>
      <c r="B16" s="16">
        <v>3298.08</v>
      </c>
      <c r="C16" s="16">
        <v>3182.75</v>
      </c>
      <c r="D16" s="16">
        <v>3233.79</v>
      </c>
      <c r="E16" s="16">
        <f t="shared" si="0"/>
        <v>3238.2066666666665</v>
      </c>
      <c r="F16" s="33">
        <f t="shared" si="1"/>
        <v>4.4943440883050627E-2</v>
      </c>
    </row>
    <row r="17" spans="1:10">
      <c r="A17" s="11" t="s">
        <v>66</v>
      </c>
      <c r="B17" s="13">
        <v>2204.06</v>
      </c>
      <c r="C17" s="13">
        <v>2339.96</v>
      </c>
      <c r="D17" s="13">
        <v>2429.1146666666664</v>
      </c>
      <c r="E17" s="13">
        <f t="shared" si="0"/>
        <v>2324.3782222222221</v>
      </c>
      <c r="F17" s="32">
        <f t="shared" si="1"/>
        <v>3.2260311330848175E-2</v>
      </c>
    </row>
    <row r="18" spans="1:10">
      <c r="A18" s="14" t="s">
        <v>17</v>
      </c>
      <c r="B18" s="16">
        <v>70725.819999999992</v>
      </c>
      <c r="C18" s="16">
        <v>71444.890000000014</v>
      </c>
      <c r="D18" s="16">
        <f>SUM(D3:D17)</f>
        <v>73981.40939999999</v>
      </c>
      <c r="E18" s="16">
        <f>SUM(E3:E17)</f>
        <v>72050.706466666656</v>
      </c>
      <c r="F18" s="33">
        <f>SUM(F3:F17)</f>
        <v>1.0000000000000002</v>
      </c>
    </row>
    <row r="27" spans="1:10">
      <c r="J27" s="1"/>
    </row>
  </sheetData>
  <mergeCells count="1">
    <mergeCell ref="A1:F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10-1, 2</vt:lpstr>
      <vt:lpstr>Table 10-3</vt:lpstr>
      <vt:lpstr>Table 10-4, 5</vt:lpstr>
      <vt:lpstr>Table 10-6</vt:lpstr>
      <vt:lpstr>Table 10-7, 8</vt:lpstr>
      <vt:lpstr>Table 10-9</vt:lpstr>
      <vt:lpstr>Table 10-10</vt:lpstr>
      <vt:lpstr>Table 10-11</vt:lpstr>
      <vt:lpstr>Table 10-12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Vargason, Lora [IDOE]</dc:creator>
  <cp:lastModifiedBy>Cetin, Cenk [IDOE]</cp:lastModifiedBy>
  <cp:lastPrinted>2024-01-05T21:49:57Z</cp:lastPrinted>
  <dcterms:created xsi:type="dcterms:W3CDTF">2023-12-12T14:21:47Z</dcterms:created>
  <dcterms:modified xsi:type="dcterms:W3CDTF">2025-01-14T19:42:48Z</dcterms:modified>
</cp:coreProperties>
</file>