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Patton\Downloads\"/>
    </mc:Choice>
  </mc:AlternateContent>
  <bookViews>
    <workbookView xWindow="0" yWindow="0" windowWidth="27630" windowHeight="10620" tabRatio="752" activeTab="2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  <sheet name="Summary of fall semester hours" sheetId="44" r:id="rId5"/>
  </sheets>
  <definedNames>
    <definedName name="_xlnm.Print_Titles" localSheetId="2">'5yrs enrollment by college'!#REF!</definedName>
    <definedName name="_xlnm.Print_Titles" localSheetId="3">'5yrs program by college'!#REF!</definedName>
  </definedNames>
  <calcPr calcId="191029"/>
</workbook>
</file>

<file path=xl/calcChain.xml><?xml version="1.0" encoding="utf-8"?>
<calcChain xmlns="http://schemas.openxmlformats.org/spreadsheetml/2006/main">
  <c r="G19" i="44" l="1"/>
  <c r="G18" i="44"/>
  <c r="G17" i="44"/>
  <c r="G16" i="44"/>
  <c r="G15" i="44"/>
  <c r="G14" i="44"/>
  <c r="G13" i="44"/>
  <c r="G12" i="44"/>
  <c r="G11" i="44"/>
  <c r="G10" i="44"/>
  <c r="G9" i="44"/>
  <c r="G8" i="44"/>
  <c r="G7" i="44"/>
  <c r="G6" i="44"/>
  <c r="G5" i="44"/>
  <c r="G4" i="44"/>
  <c r="G31" i="44"/>
  <c r="E19" i="44"/>
  <c r="F19" i="44" s="1"/>
  <c r="E18" i="44"/>
  <c r="F18" i="44" s="1"/>
  <c r="E17" i="44"/>
  <c r="F17" i="44" s="1"/>
  <c r="E16" i="44"/>
  <c r="F16" i="44" s="1"/>
  <c r="E15" i="44"/>
  <c r="F15" i="44" s="1"/>
  <c r="E14" i="44"/>
  <c r="F14" i="44" s="1"/>
  <c r="E13" i="44"/>
  <c r="F13" i="44" s="1"/>
  <c r="E12" i="44"/>
  <c r="F12" i="44" s="1"/>
  <c r="E11" i="44"/>
  <c r="F11" i="44" s="1"/>
  <c r="E10" i="44"/>
  <c r="F10" i="44" s="1"/>
  <c r="E9" i="44"/>
  <c r="F9" i="44" s="1"/>
  <c r="E8" i="44"/>
  <c r="F8" i="44" s="1"/>
  <c r="E7" i="44"/>
  <c r="F7" i="44" s="1"/>
  <c r="E6" i="44"/>
  <c r="F6" i="44" s="1"/>
  <c r="E5" i="44"/>
  <c r="F5" i="44" s="1"/>
  <c r="F4" i="44"/>
  <c r="E4" i="44"/>
  <c r="D19" i="44"/>
  <c r="C19" i="44"/>
  <c r="B19" i="44"/>
  <c r="G20" i="42"/>
  <c r="F20" i="42"/>
  <c r="E20" i="42"/>
  <c r="D20" i="42"/>
  <c r="C20" i="42"/>
  <c r="B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C19" i="41"/>
  <c r="B19" i="41"/>
  <c r="D18" i="41"/>
  <c r="F18" i="41" s="1"/>
  <c r="D17" i="41"/>
  <c r="F17" i="41" s="1"/>
  <c r="D16" i="41"/>
  <c r="F16" i="41" s="1"/>
  <c r="D15" i="41"/>
  <c r="F15" i="41" s="1"/>
  <c r="D14" i="41"/>
  <c r="E14" i="41" s="1"/>
  <c r="D13" i="41"/>
  <c r="F13" i="41" s="1"/>
  <c r="D12" i="41"/>
  <c r="F12" i="41" s="1"/>
  <c r="D11" i="41"/>
  <c r="F11" i="41" s="1"/>
  <c r="D10" i="41"/>
  <c r="F10" i="41" s="1"/>
  <c r="D9" i="41"/>
  <c r="F9" i="41" s="1"/>
  <c r="D8" i="41"/>
  <c r="F8" i="41" s="1"/>
  <c r="D7" i="41"/>
  <c r="F7" i="41" s="1"/>
  <c r="D6" i="41"/>
  <c r="F6" i="41" s="1"/>
  <c r="D5" i="41"/>
  <c r="F5" i="41" s="1"/>
  <c r="D4" i="41"/>
  <c r="F4" i="41" s="1"/>
  <c r="L23" i="3"/>
  <c r="H20" i="42" l="1"/>
  <c r="F14" i="41"/>
  <c r="E8" i="41"/>
  <c r="E15" i="41"/>
  <c r="E9" i="41"/>
  <c r="E16" i="41"/>
  <c r="E10" i="41"/>
  <c r="E17" i="41"/>
  <c r="E4" i="41"/>
  <c r="E11" i="41"/>
  <c r="E18" i="41"/>
  <c r="E5" i="41"/>
  <c r="E12" i="41"/>
  <c r="E6" i="41"/>
  <c r="D19" i="41"/>
  <c r="E19" i="41" s="1"/>
  <c r="E13" i="41"/>
  <c r="E7" i="41"/>
  <c r="F19" i="41" l="1"/>
  <c r="G162" i="44" l="1"/>
  <c r="G163" i="44"/>
  <c r="G164" i="44"/>
  <c r="G165" i="44"/>
  <c r="G166" i="44"/>
  <c r="G167" i="44"/>
  <c r="G168" i="44"/>
  <c r="G169" i="44"/>
  <c r="G170" i="44"/>
  <c r="G171" i="44"/>
  <c r="G172" i="44"/>
  <c r="G173" i="44"/>
  <c r="F276" i="44"/>
  <c r="B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43" i="44"/>
  <c r="B243" i="44"/>
  <c r="B210" i="44"/>
  <c r="G209" i="44"/>
  <c r="G208" i="44"/>
  <c r="G207" i="44"/>
  <c r="G206" i="44"/>
  <c r="G205" i="44"/>
  <c r="G204" i="44"/>
  <c r="G203" i="44"/>
  <c r="G202" i="44"/>
  <c r="G201" i="44"/>
  <c r="G200" i="44"/>
  <c r="G199" i="44"/>
  <c r="G198" i="44"/>
  <c r="G197" i="44"/>
  <c r="G196" i="44"/>
  <c r="G195" i="44"/>
  <c r="B177" i="44"/>
  <c r="G176" i="44"/>
  <c r="G175" i="44"/>
  <c r="G174" i="44"/>
  <c r="B144" i="44"/>
  <c r="G143" i="44"/>
  <c r="G142" i="44"/>
  <c r="G141" i="44"/>
  <c r="G140" i="44"/>
  <c r="G139" i="44"/>
  <c r="G138" i="44"/>
  <c r="G137" i="44"/>
  <c r="G136" i="44"/>
  <c r="G135" i="44"/>
  <c r="G134" i="44"/>
  <c r="G133" i="44"/>
  <c r="G132" i="44"/>
  <c r="G131" i="44"/>
  <c r="G130" i="44"/>
  <c r="G129" i="44"/>
  <c r="B111" i="44"/>
  <c r="G110" i="44"/>
  <c r="G109" i="44"/>
  <c r="G108" i="44"/>
  <c r="G107" i="44"/>
  <c r="G106" i="44"/>
  <c r="G105" i="44"/>
  <c r="G104" i="44"/>
  <c r="G103" i="44"/>
  <c r="G102" i="44"/>
  <c r="G101" i="44"/>
  <c r="G100" i="44"/>
  <c r="G99" i="44"/>
  <c r="G98" i="44"/>
  <c r="G97" i="44"/>
  <c r="G96" i="44"/>
  <c r="B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B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111" i="44" l="1"/>
  <c r="G46" i="44"/>
  <c r="G177" i="44"/>
  <c r="G144" i="44"/>
  <c r="G78" i="44"/>
  <c r="G210" i="44"/>
  <c r="G40" i="42" l="1"/>
  <c r="F40" i="42"/>
  <c r="E40" i="42"/>
  <c r="D40" i="42"/>
  <c r="C40" i="42"/>
  <c r="B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D120" i="41"/>
  <c r="D121" i="41"/>
  <c r="D122" i="41"/>
  <c r="D123" i="41"/>
  <c r="D124" i="41"/>
  <c r="D125" i="41"/>
  <c r="D126" i="41"/>
  <c r="D127" i="41"/>
  <c r="D128" i="41"/>
  <c r="D129" i="41"/>
  <c r="D130" i="41"/>
  <c r="D131" i="41"/>
  <c r="D132" i="41"/>
  <c r="D133" i="41"/>
  <c r="D134" i="41"/>
  <c r="B135" i="41"/>
  <c r="C135" i="41"/>
  <c r="D135" i="41"/>
  <c r="C38" i="41"/>
  <c r="B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B41" i="12"/>
  <c r="C41" i="12"/>
  <c r="D41" i="12"/>
  <c r="B42" i="12"/>
  <c r="C42" i="12"/>
  <c r="D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0" i="12"/>
  <c r="C50" i="12"/>
  <c r="D50" i="12"/>
  <c r="B51" i="12"/>
  <c r="C51" i="12"/>
  <c r="D51" i="12"/>
  <c r="B52" i="12"/>
  <c r="C52" i="12"/>
  <c r="D52" i="12"/>
  <c r="B53" i="12"/>
  <c r="C53" i="12"/>
  <c r="D53" i="12"/>
  <c r="B54" i="12"/>
  <c r="C54" i="12"/>
  <c r="D54" i="12"/>
  <c r="B55" i="12"/>
  <c r="C55" i="12"/>
  <c r="D55" i="12"/>
  <c r="F21" i="12"/>
  <c r="E21" i="12"/>
  <c r="E18" i="12"/>
  <c r="D18" i="12"/>
  <c r="C18" i="12"/>
  <c r="B18" i="12"/>
  <c r="F134" i="41" l="1"/>
  <c r="E134" i="41"/>
  <c r="E23" i="41"/>
  <c r="F23" i="41"/>
  <c r="E26" i="41"/>
  <c r="F26" i="41"/>
  <c r="F32" i="41"/>
  <c r="E32" i="41"/>
  <c r="F24" i="41"/>
  <c r="E24" i="41"/>
  <c r="F132" i="41"/>
  <c r="E132" i="41"/>
  <c r="F130" i="41"/>
  <c r="E130" i="41"/>
  <c r="E36" i="41"/>
  <c r="F36" i="41"/>
  <c r="E135" i="41"/>
  <c r="F133" i="41"/>
  <c r="E133" i="41"/>
  <c r="E28" i="41"/>
  <c r="F28" i="41"/>
  <c r="F128" i="41"/>
  <c r="E128" i="41"/>
  <c r="E127" i="41"/>
  <c r="F127" i="41"/>
  <c r="E126" i="41"/>
  <c r="F126" i="41"/>
  <c r="E123" i="41"/>
  <c r="F123" i="41"/>
  <c r="F120" i="41"/>
  <c r="E120" i="41"/>
  <c r="F135" i="41"/>
  <c r="F25" i="41"/>
  <c r="E25" i="41"/>
  <c r="E131" i="41"/>
  <c r="F131" i="41"/>
  <c r="F27" i="41"/>
  <c r="E27" i="41"/>
  <c r="F129" i="41"/>
  <c r="E129" i="41"/>
  <c r="E29" i="41"/>
  <c r="F29" i="41"/>
  <c r="F30" i="41"/>
  <c r="E30" i="41"/>
  <c r="F31" i="41"/>
  <c r="E31" i="41"/>
  <c r="F125" i="41"/>
  <c r="E125" i="41"/>
  <c r="E33" i="41"/>
  <c r="F33" i="41"/>
  <c r="F124" i="41"/>
  <c r="E124" i="41"/>
  <c r="F34" i="41"/>
  <c r="E34" i="41"/>
  <c r="E35" i="41"/>
  <c r="F35" i="41"/>
  <c r="E122" i="41"/>
  <c r="F122" i="41"/>
  <c r="F121" i="41"/>
  <c r="E121" i="41"/>
  <c r="E37" i="41"/>
  <c r="F37" i="41"/>
  <c r="D38" i="41"/>
  <c r="F38" i="41" s="1"/>
  <c r="E38" i="41"/>
  <c r="H40" i="42"/>
  <c r="G60" i="42" l="1"/>
  <c r="F60" i="42"/>
  <c r="E60" i="42"/>
  <c r="D60" i="42"/>
  <c r="C60" i="42"/>
  <c r="B60" i="42"/>
  <c r="H59" i="42"/>
  <c r="H58" i="42"/>
  <c r="H57" i="42"/>
  <c r="H56" i="42"/>
  <c r="H55" i="42"/>
  <c r="H54" i="42"/>
  <c r="H53" i="42"/>
  <c r="H52" i="42"/>
  <c r="H51" i="42"/>
  <c r="H50" i="42"/>
  <c r="H49" i="42"/>
  <c r="H48" i="42"/>
  <c r="H47" i="42"/>
  <c r="H46" i="42"/>
  <c r="H45" i="42"/>
  <c r="C57" i="41"/>
  <c r="B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F40" i="12"/>
  <c r="E37" i="12"/>
  <c r="D37" i="12"/>
  <c r="C37" i="12"/>
  <c r="B37" i="12"/>
  <c r="D21" i="12"/>
  <c r="C21" i="12"/>
  <c r="B21" i="12"/>
  <c r="F42" i="41" l="1"/>
  <c r="E42" i="41"/>
  <c r="E47" i="41"/>
  <c r="F47" i="41"/>
  <c r="F44" i="41"/>
  <c r="E44" i="41"/>
  <c r="F45" i="41"/>
  <c r="E45" i="41"/>
  <c r="F46" i="41"/>
  <c r="E46" i="41"/>
  <c r="F48" i="41"/>
  <c r="E48" i="41"/>
  <c r="F50" i="41"/>
  <c r="E50" i="41"/>
  <c r="F54" i="41"/>
  <c r="E54" i="41"/>
  <c r="E43" i="41"/>
  <c r="F43" i="41"/>
  <c r="F49" i="41"/>
  <c r="E49" i="41"/>
  <c r="F51" i="41"/>
  <c r="E51" i="41"/>
  <c r="F52" i="41"/>
  <c r="E52" i="41"/>
  <c r="F53" i="41"/>
  <c r="E53" i="41"/>
  <c r="F55" i="41"/>
  <c r="E55" i="41"/>
  <c r="F56" i="41"/>
  <c r="E56" i="41"/>
  <c r="D57" i="41"/>
  <c r="E57" i="41" s="1"/>
  <c r="F57" i="41"/>
  <c r="H60" i="42"/>
  <c r="C80" i="42" l="1"/>
  <c r="D80" i="42"/>
  <c r="E80" i="42"/>
  <c r="F80" i="42"/>
  <c r="G80" i="42"/>
  <c r="B80" i="42"/>
  <c r="H79" i="42" l="1"/>
  <c r="H78" i="42"/>
  <c r="H77" i="42"/>
  <c r="H76" i="42"/>
  <c r="H75" i="42"/>
  <c r="H74" i="42"/>
  <c r="H73" i="42"/>
  <c r="H72" i="42"/>
  <c r="H71" i="42"/>
  <c r="H70" i="42"/>
  <c r="H69" i="42"/>
  <c r="H68" i="42"/>
  <c r="H67" i="42"/>
  <c r="H66" i="42"/>
  <c r="H65" i="42"/>
  <c r="C76" i="41"/>
  <c r="B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D61" i="41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41" i="12"/>
  <c r="F37" i="12"/>
  <c r="F18" i="12"/>
  <c r="F73" i="41" l="1"/>
  <c r="E73" i="41"/>
  <c r="F74" i="41"/>
  <c r="E74" i="41"/>
  <c r="E75" i="41"/>
  <c r="F75" i="41"/>
  <c r="F61" i="41"/>
  <c r="E61" i="41"/>
  <c r="F63" i="41"/>
  <c r="E63" i="41"/>
  <c r="F64" i="41"/>
  <c r="E64" i="41"/>
  <c r="E67" i="41"/>
  <c r="F67" i="41"/>
  <c r="F62" i="41"/>
  <c r="E62" i="41"/>
  <c r="F65" i="41"/>
  <c r="E65" i="41"/>
  <c r="E66" i="41"/>
  <c r="F66" i="41"/>
  <c r="E68" i="41"/>
  <c r="F68" i="41"/>
  <c r="F69" i="41"/>
  <c r="E69" i="41"/>
  <c r="E70" i="41"/>
  <c r="F70" i="41"/>
  <c r="E71" i="41"/>
  <c r="F71" i="41"/>
  <c r="F72" i="41"/>
  <c r="E72" i="41"/>
  <c r="F56" i="12"/>
  <c r="H80" i="42"/>
  <c r="D76" i="41"/>
  <c r="F76" i="41" s="1"/>
  <c r="E76" i="41" l="1"/>
  <c r="H87" i="42"/>
  <c r="H88" i="42"/>
  <c r="H89" i="42"/>
  <c r="H90" i="42"/>
  <c r="H91" i="42"/>
  <c r="H92" i="42"/>
  <c r="H93" i="42"/>
  <c r="H94" i="42"/>
  <c r="H95" i="42"/>
  <c r="H96" i="42"/>
  <c r="H97" i="42"/>
  <c r="H98" i="42"/>
  <c r="H99" i="42"/>
  <c r="H100" i="42"/>
  <c r="H86" i="42"/>
  <c r="B101" i="42"/>
  <c r="D101" i="42" l="1"/>
  <c r="E101" i="42"/>
  <c r="F101" i="42"/>
  <c r="G101" i="42"/>
  <c r="H101" i="42" l="1"/>
  <c r="C95" i="41"/>
  <c r="B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D82" i="41"/>
  <c r="D81" i="41"/>
  <c r="D80" i="41"/>
  <c r="E80" i="41" l="1"/>
  <c r="F80" i="41"/>
  <c r="E81" i="41"/>
  <c r="F81" i="41"/>
  <c r="E84" i="41"/>
  <c r="F84" i="41"/>
  <c r="F86" i="41"/>
  <c r="E86" i="41"/>
  <c r="E91" i="41"/>
  <c r="F91" i="41"/>
  <c r="E82" i="41"/>
  <c r="F82" i="41"/>
  <c r="F83" i="41"/>
  <c r="E83" i="41"/>
  <c r="E85" i="41"/>
  <c r="F85" i="41"/>
  <c r="F87" i="41"/>
  <c r="E87" i="41"/>
  <c r="F88" i="41"/>
  <c r="E88" i="41"/>
  <c r="F89" i="41"/>
  <c r="E89" i="41"/>
  <c r="F90" i="41"/>
  <c r="E90" i="41"/>
  <c r="E92" i="41"/>
  <c r="F92" i="41"/>
  <c r="F93" i="41"/>
  <c r="E93" i="41"/>
  <c r="F94" i="41"/>
  <c r="E94" i="41"/>
  <c r="D95" i="41"/>
  <c r="F95" i="41" s="1"/>
  <c r="E95" i="41" l="1"/>
  <c r="B121" i="42"/>
  <c r="H107" i="42"/>
  <c r="H108" i="42"/>
  <c r="H109" i="42"/>
  <c r="H110" i="42"/>
  <c r="H111" i="42"/>
  <c r="H112" i="42"/>
  <c r="H113" i="42"/>
  <c r="H114" i="42"/>
  <c r="H115" i="42"/>
  <c r="H116" i="42"/>
  <c r="H117" i="42"/>
  <c r="H118" i="42"/>
  <c r="H119" i="42"/>
  <c r="H120" i="42"/>
  <c r="H106" i="42"/>
  <c r="G121" i="42"/>
  <c r="H121" i="42" l="1"/>
  <c r="F121" i="42" l="1"/>
  <c r="E121" i="42"/>
  <c r="D121" i="42"/>
  <c r="C121" i="42"/>
  <c r="C116" i="41"/>
  <c r="B116" i="41"/>
  <c r="D115" i="41"/>
  <c r="D114" i="41"/>
  <c r="D113" i="41"/>
  <c r="D112" i="41"/>
  <c r="D111" i="41"/>
  <c r="D110" i="41"/>
  <c r="D109" i="41"/>
  <c r="D108" i="41"/>
  <c r="D107" i="41"/>
  <c r="D106" i="41"/>
  <c r="D105" i="41"/>
  <c r="D104" i="41"/>
  <c r="D103" i="41"/>
  <c r="D102" i="41"/>
  <c r="D101" i="41"/>
  <c r="F103" i="41" l="1"/>
  <c r="E103" i="41"/>
  <c r="F105" i="41"/>
  <c r="E105" i="41"/>
  <c r="E107" i="41"/>
  <c r="F107" i="41"/>
  <c r="F112" i="41"/>
  <c r="E112" i="41"/>
  <c r="F102" i="41"/>
  <c r="E102" i="41"/>
  <c r="E104" i="41"/>
  <c r="F104" i="41"/>
  <c r="E106" i="41"/>
  <c r="F106" i="41"/>
  <c r="E108" i="41"/>
  <c r="F108" i="41"/>
  <c r="F109" i="41"/>
  <c r="E109" i="41"/>
  <c r="E110" i="41"/>
  <c r="F110" i="41"/>
  <c r="F111" i="41"/>
  <c r="E111" i="41"/>
  <c r="E113" i="41"/>
  <c r="F113" i="41"/>
  <c r="E114" i="41"/>
  <c r="F114" i="41"/>
  <c r="E115" i="41"/>
  <c r="F115" i="41"/>
  <c r="F101" i="41"/>
  <c r="E101" i="41"/>
  <c r="D116" i="41"/>
  <c r="E116" i="41" s="1"/>
  <c r="F116" i="41" l="1"/>
  <c r="F140" i="42"/>
  <c r="E140" i="42"/>
  <c r="D140" i="42"/>
  <c r="C140" i="42"/>
  <c r="B140" i="42"/>
  <c r="G139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40" i="42" l="1"/>
  <c r="F159" i="42" l="1"/>
  <c r="E159" i="42"/>
  <c r="G145" i="42"/>
  <c r="G146" i="42"/>
  <c r="G147" i="42"/>
  <c r="G148" i="42"/>
  <c r="G149" i="42"/>
  <c r="G150" i="42"/>
  <c r="G151" i="42"/>
  <c r="G152" i="42"/>
  <c r="G153" i="42"/>
  <c r="G154" i="42"/>
  <c r="G155" i="42"/>
  <c r="G156" i="42"/>
  <c r="G157" i="42"/>
  <c r="G158" i="42"/>
  <c r="G144" i="42"/>
  <c r="D159" i="42"/>
  <c r="C159" i="42"/>
  <c r="B159" i="42"/>
  <c r="C56" i="12" l="1"/>
  <c r="E56" i="12"/>
  <c r="B56" i="12"/>
  <c r="D56" i="12"/>
  <c r="G159" i="42"/>
  <c r="I18" i="3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40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40" i="12" l="1"/>
  <c r="D40" i="12" l="1"/>
  <c r="E40" i="12" l="1"/>
</calcChain>
</file>

<file path=xl/sharedStrings.xml><?xml version="1.0" encoding="utf-8"?>
<sst xmlns="http://schemas.openxmlformats.org/spreadsheetml/2006/main" count="684" uniqueCount="58">
  <si>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</si>
  <si>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</si>
  <si>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</si>
  <si>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</si>
  <si>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</si>
  <si>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</si>
  <si>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</si>
  <si>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</si>
  <si>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</si>
  <si>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</si>
  <si>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</si>
  <si>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</si>
  <si>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</si>
  <si>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</si>
  <si>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</si>
  <si>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</si>
  <si>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</si>
  <si>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</si>
  <si>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</si>
  <si>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</si>
  <si>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</si>
  <si>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</si>
  <si>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</si>
  <si>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</si>
  <si>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</si>
  <si>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Full Time</t>
  </si>
  <si>
    <t>Part Time</t>
  </si>
  <si>
    <t>Table A1-5 (continued)</t>
  </si>
  <si>
    <t>Table A1-6:  Five-Year Enrollment Trends by Program</t>
  </si>
  <si>
    <t>College Parallel</t>
  </si>
  <si>
    <t>CTE</t>
  </si>
  <si>
    <t>Fall 2017</t>
  </si>
  <si>
    <t>Fall 2016</t>
  </si>
  <si>
    <t>General Studies</t>
  </si>
  <si>
    <t>No POS</t>
  </si>
  <si>
    <t>Two or More Programs</t>
  </si>
  <si>
    <t>Fall 2018</t>
  </si>
  <si>
    <t>Hours</t>
  </si>
  <si>
    <t>TABLE A-3: SUMMARY OF FALL SEMESTER HOURS BY COLLEGE</t>
  </si>
  <si>
    <t>Transfer Major College Parallel</t>
  </si>
  <si>
    <t>Fall 2019</t>
  </si>
  <si>
    <t>General College Parallel</t>
  </si>
  <si>
    <t>Fall 2020</t>
  </si>
  <si>
    <t>Fall 2021</t>
  </si>
  <si>
    <t>Fall 2022</t>
  </si>
  <si>
    <t>Fall 2023</t>
  </si>
  <si>
    <t>FT Hours(%)</t>
  </si>
  <si>
    <t>PT Hours(%)</t>
  </si>
  <si>
    <t>Change from Last Year (%)</t>
  </si>
  <si>
    <t xml:space="preserve">Avg. Hours/Student </t>
  </si>
  <si>
    <t>All Hours</t>
  </si>
  <si>
    <t>PT Hours</t>
  </si>
  <si>
    <t>FT Hours</t>
  </si>
  <si>
    <t xml:space="preserve">Avg. FT Hours/Student </t>
  </si>
  <si>
    <t xml:space="preserve">Avg. PT Hours/Student </t>
  </si>
  <si>
    <t>% Full Time</t>
  </si>
  <si>
    <t>% Part Time</t>
  </si>
  <si>
    <t>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</si>
</sst>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_);_(* \(#,##0\);_(* &quot;-&quot;??_);_(@_)"/>
    <numFmt numFmtId="166" formatCode="#,##0.0"/>
    <numFmt numFmtId="167" formatCode="0.0%"/>
  </numFmts>
  <fonts count="12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3" fontId="8" fillId="0" borderId="0" xfId="0" applyNumberFormat="1" applyFont="1" applyAlignment="1"/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wrapText="1"/>
    </xf>
    <xf numFmtId="166" fontId="2" fillId="2" borderId="0" xfId="0" applyNumberFormat="1" applyFont="1" applyFill="1" applyBorder="1"/>
    <xf numFmtId="166" fontId="2" fillId="0" borderId="0" xfId="0" applyNumberFormat="1" applyFont="1" applyBorder="1"/>
    <xf numFmtId="166" fontId="11" fillId="0" borderId="0" xfId="0" applyNumberFormat="1" applyFont="1" applyBorder="1"/>
    <xf numFmtId="167" fontId="3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49" zoomScaleNormal="100" workbookViewId="0">
      <selection activeCell="M22" sqref="M22:M23"/>
    </sheetView>
  </sheetViews>
  <sheetFormatPr defaultColWidth="9.140625" defaultRowHeight="12.75"/>
  <cols>
    <col min="1" max="1" width="7.7109375" style="20" customWidth="1"/>
    <col min="2" max="2" width="6.5703125" style="19" customWidth="1"/>
    <col min="3" max="4" width="7.7109375" style="19" customWidth="1"/>
    <col min="5" max="5" width="7.7109375" style="14" customWidth="1"/>
    <col min="6" max="8" width="7.7109375" style="8" customWidth="1"/>
    <col min="9" max="9" width="5.140625" style="8" customWidth="1"/>
    <col min="10" max="11" width="7.7109375" style="8" customWidth="1"/>
    <col min="12" max="12" width="8" style="8" bestFit="1" customWidth="1"/>
    <col min="13" max="16384" width="9.140625" style="8"/>
  </cols>
  <sheetData>
    <row r="1" spans="1:12" ht="14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5">
      <c r="A2" s="17"/>
      <c r="B2" s="17"/>
      <c r="C2" s="17"/>
      <c r="D2" s="17"/>
      <c r="E2" s="17"/>
      <c r="F2" s="17"/>
      <c r="G2" s="17"/>
      <c r="H2" s="17"/>
    </row>
    <row r="3" spans="1:12" s="19" customFormat="1">
      <c r="A3" s="18" t="s">
        <v>1</v>
      </c>
      <c r="B3" s="7" t="s">
        <v>2</v>
      </c>
      <c r="C3" s="7" t="s">
        <v>3</v>
      </c>
      <c r="D3" s="7" t="s">
        <v>4</v>
      </c>
      <c r="E3" s="12" t="s">
        <v>1</v>
      </c>
      <c r="F3" s="7" t="s">
        <v>2</v>
      </c>
      <c r="G3" s="7" t="s">
        <v>3</v>
      </c>
      <c r="H3" s="7" t="s">
        <v>4</v>
      </c>
      <c r="I3" s="18" t="s">
        <v>1</v>
      </c>
      <c r="J3" s="7" t="s">
        <v>2</v>
      </c>
      <c r="K3" s="7" t="s">
        <v>3</v>
      </c>
      <c r="L3" s="7" t="s">
        <v>4</v>
      </c>
    </row>
    <row r="4" spans="1:12">
      <c r="A4" s="32">
        <v>1965</v>
      </c>
      <c r="B4" s="33">
        <v>9110</v>
      </c>
      <c r="C4" s="33">
        <v>8269</v>
      </c>
      <c r="D4" s="33">
        <f t="shared" ref="D4:D13" si="0">B4-C4</f>
        <v>841</v>
      </c>
      <c r="E4" s="34">
        <v>1985</v>
      </c>
      <c r="F4" s="33">
        <v>40858</v>
      </c>
      <c r="G4" s="33">
        <v>25667</v>
      </c>
      <c r="H4" s="33">
        <f t="shared" ref="H4:H23" si="1">F4-G4</f>
        <v>15191</v>
      </c>
      <c r="I4" s="34">
        <v>2005</v>
      </c>
      <c r="J4" s="33">
        <v>82499</v>
      </c>
      <c r="K4" s="33">
        <v>41435</v>
      </c>
      <c r="L4" s="33">
        <f t="shared" ref="L4:L15" si="2">J4-K4</f>
        <v>41064</v>
      </c>
    </row>
    <row r="5" spans="1:12">
      <c r="A5" s="10">
        <v>1966</v>
      </c>
      <c r="B5" s="6">
        <v>12419</v>
      </c>
      <c r="C5" s="6">
        <v>11541</v>
      </c>
      <c r="D5" s="6">
        <f t="shared" si="0"/>
        <v>878</v>
      </c>
      <c r="E5" s="11">
        <v>1986</v>
      </c>
      <c r="F5" s="6">
        <v>42290</v>
      </c>
      <c r="G5" s="6">
        <v>26195</v>
      </c>
      <c r="H5" s="6">
        <f t="shared" si="1"/>
        <v>16095</v>
      </c>
      <c r="I5" s="13">
        <f t="shared" ref="I5:I18" si="3">IF(J5&gt;0,I4+1,"")</f>
        <v>2006</v>
      </c>
      <c r="J5" s="6">
        <v>84961</v>
      </c>
      <c r="K5" s="6">
        <v>41759</v>
      </c>
      <c r="L5" s="6">
        <f t="shared" si="2"/>
        <v>43202</v>
      </c>
    </row>
    <row r="6" spans="1:12">
      <c r="A6" s="32">
        <v>1967</v>
      </c>
      <c r="B6" s="33">
        <v>15411</v>
      </c>
      <c r="C6" s="33">
        <v>13667</v>
      </c>
      <c r="D6" s="33">
        <f t="shared" si="0"/>
        <v>1744</v>
      </c>
      <c r="E6" s="34">
        <v>1987</v>
      </c>
      <c r="F6" s="33">
        <v>44703</v>
      </c>
      <c r="G6" s="33">
        <v>26571</v>
      </c>
      <c r="H6" s="33">
        <f t="shared" si="1"/>
        <v>18132</v>
      </c>
      <c r="I6" s="35">
        <f t="shared" si="3"/>
        <v>2007</v>
      </c>
      <c r="J6" s="33">
        <v>87072</v>
      </c>
      <c r="K6" s="33">
        <v>42307</v>
      </c>
      <c r="L6" s="33">
        <f t="shared" si="2"/>
        <v>44765</v>
      </c>
    </row>
    <row r="7" spans="1:12">
      <c r="A7" s="10">
        <v>1968</v>
      </c>
      <c r="B7" s="6">
        <v>16906</v>
      </c>
      <c r="C7" s="6">
        <v>15373</v>
      </c>
      <c r="D7" s="6">
        <f t="shared" si="0"/>
        <v>1533</v>
      </c>
      <c r="E7" s="11">
        <v>1988</v>
      </c>
      <c r="F7" s="6">
        <v>46336</v>
      </c>
      <c r="G7" s="6">
        <v>27192</v>
      </c>
      <c r="H7" s="6">
        <f t="shared" si="1"/>
        <v>19144</v>
      </c>
      <c r="I7" s="13">
        <f t="shared" si="3"/>
        <v>2008</v>
      </c>
      <c r="J7" s="6">
        <v>88104</v>
      </c>
      <c r="K7" s="6">
        <v>43209</v>
      </c>
      <c r="L7" s="6">
        <f t="shared" si="2"/>
        <v>44895</v>
      </c>
    </row>
    <row r="8" spans="1:12">
      <c r="A8" s="32">
        <v>1969</v>
      </c>
      <c r="B8" s="33">
        <v>18427</v>
      </c>
      <c r="C8" s="33">
        <v>16831</v>
      </c>
      <c r="D8" s="33">
        <f t="shared" si="0"/>
        <v>1596</v>
      </c>
      <c r="E8" s="34">
        <v>1989</v>
      </c>
      <c r="F8" s="33">
        <v>49351</v>
      </c>
      <c r="G8" s="33">
        <v>28614</v>
      </c>
      <c r="H8" s="33">
        <f t="shared" si="1"/>
        <v>20737</v>
      </c>
      <c r="I8" s="35">
        <f t="shared" si="3"/>
        <v>2009</v>
      </c>
      <c r="J8" s="33">
        <v>100736</v>
      </c>
      <c r="K8" s="33">
        <v>50683</v>
      </c>
      <c r="L8" s="33">
        <f t="shared" si="2"/>
        <v>50053</v>
      </c>
    </row>
    <row r="9" spans="1:12">
      <c r="A9" s="10">
        <v>1970</v>
      </c>
      <c r="B9" s="6">
        <v>20409</v>
      </c>
      <c r="C9" s="6">
        <v>18188</v>
      </c>
      <c r="D9" s="6">
        <f t="shared" si="0"/>
        <v>2221</v>
      </c>
      <c r="E9" s="11">
        <v>1990</v>
      </c>
      <c r="F9" s="6">
        <v>51428</v>
      </c>
      <c r="G9" s="6">
        <v>29102</v>
      </c>
      <c r="H9" s="6">
        <f t="shared" si="1"/>
        <v>22326</v>
      </c>
      <c r="I9" s="13">
        <f t="shared" si="3"/>
        <v>2010</v>
      </c>
      <c r="J9" s="6">
        <v>106597</v>
      </c>
      <c r="K9" s="6">
        <v>53883</v>
      </c>
      <c r="L9" s="6">
        <f t="shared" si="2"/>
        <v>52714</v>
      </c>
    </row>
    <row r="10" spans="1:12">
      <c r="A10" s="32">
        <v>1971</v>
      </c>
      <c r="B10" s="33">
        <v>20844</v>
      </c>
      <c r="C10" s="33">
        <v>18309</v>
      </c>
      <c r="D10" s="33">
        <f t="shared" si="0"/>
        <v>2535</v>
      </c>
      <c r="E10" s="34">
        <v>1991</v>
      </c>
      <c r="F10" s="33">
        <v>54160</v>
      </c>
      <c r="G10" s="33">
        <v>30095</v>
      </c>
      <c r="H10" s="33">
        <f t="shared" si="1"/>
        <v>24065</v>
      </c>
      <c r="I10" s="35">
        <f t="shared" si="3"/>
        <v>2011</v>
      </c>
      <c r="J10" s="33">
        <v>105975</v>
      </c>
      <c r="K10" s="33">
        <v>51107</v>
      </c>
      <c r="L10" s="33">
        <f t="shared" si="2"/>
        <v>54868</v>
      </c>
    </row>
    <row r="11" spans="1:12">
      <c r="A11" s="10">
        <v>1972</v>
      </c>
      <c r="B11" s="6">
        <v>23590</v>
      </c>
      <c r="C11" s="6">
        <v>19984</v>
      </c>
      <c r="D11" s="6">
        <f t="shared" si="0"/>
        <v>3606</v>
      </c>
      <c r="E11" s="11">
        <v>1992</v>
      </c>
      <c r="F11" s="6">
        <v>58192</v>
      </c>
      <c r="G11" s="6">
        <v>32715</v>
      </c>
      <c r="H11" s="6">
        <f t="shared" si="1"/>
        <v>25477</v>
      </c>
      <c r="I11" s="13">
        <f t="shared" si="3"/>
        <v>2012</v>
      </c>
      <c r="J11" s="6">
        <v>100519</v>
      </c>
      <c r="K11" s="6">
        <v>46355</v>
      </c>
      <c r="L11" s="6">
        <f t="shared" si="2"/>
        <v>54164</v>
      </c>
    </row>
    <row r="12" spans="1:12">
      <c r="A12" s="32">
        <v>1973</v>
      </c>
      <c r="B12" s="33">
        <v>25452</v>
      </c>
      <c r="C12" s="33">
        <v>20952</v>
      </c>
      <c r="D12" s="33">
        <f t="shared" si="0"/>
        <v>4500</v>
      </c>
      <c r="E12" s="34">
        <v>1993</v>
      </c>
      <c r="F12" s="33">
        <v>58173</v>
      </c>
      <c r="G12" s="33">
        <v>31711</v>
      </c>
      <c r="H12" s="33">
        <f t="shared" si="1"/>
        <v>26462</v>
      </c>
      <c r="I12" s="35">
        <f t="shared" si="3"/>
        <v>2013</v>
      </c>
      <c r="J12" s="36">
        <v>94234</v>
      </c>
      <c r="K12" s="36">
        <v>42186</v>
      </c>
      <c r="L12" s="33">
        <f t="shared" si="2"/>
        <v>52048</v>
      </c>
    </row>
    <row r="13" spans="1:12">
      <c r="A13" s="10">
        <v>1974</v>
      </c>
      <c r="B13" s="6">
        <v>26992</v>
      </c>
      <c r="C13" s="6">
        <v>20770</v>
      </c>
      <c r="D13" s="6">
        <f t="shared" si="0"/>
        <v>6222</v>
      </c>
      <c r="E13" s="11">
        <v>1994</v>
      </c>
      <c r="F13" s="6">
        <v>58514</v>
      </c>
      <c r="G13" s="6">
        <v>31297</v>
      </c>
      <c r="H13" s="6">
        <f t="shared" si="1"/>
        <v>27217</v>
      </c>
      <c r="I13" s="13">
        <f t="shared" si="3"/>
        <v>2014</v>
      </c>
      <c r="J13" s="21">
        <v>93772</v>
      </c>
      <c r="K13" s="21">
        <v>38005</v>
      </c>
      <c r="L13" s="6">
        <f t="shared" si="2"/>
        <v>55767</v>
      </c>
    </row>
    <row r="14" spans="1:12">
      <c r="A14" s="32">
        <v>1975</v>
      </c>
      <c r="B14" s="33">
        <v>32792</v>
      </c>
      <c r="C14" s="33">
        <v>24324</v>
      </c>
      <c r="D14" s="33">
        <f t="shared" ref="D14:D23" si="4">B14-C14</f>
        <v>8468</v>
      </c>
      <c r="E14" s="34">
        <v>1995</v>
      </c>
      <c r="F14" s="33">
        <v>59111</v>
      </c>
      <c r="G14" s="33">
        <v>31417</v>
      </c>
      <c r="H14" s="33">
        <f t="shared" si="1"/>
        <v>27694</v>
      </c>
      <c r="I14" s="35">
        <f t="shared" si="3"/>
        <v>2015</v>
      </c>
      <c r="J14" s="36">
        <v>93074</v>
      </c>
      <c r="K14" s="36">
        <v>37580</v>
      </c>
      <c r="L14" s="33">
        <f t="shared" si="2"/>
        <v>55494</v>
      </c>
    </row>
    <row r="15" spans="1:12">
      <c r="A15" s="10">
        <v>1976</v>
      </c>
      <c r="B15" s="6">
        <v>32364</v>
      </c>
      <c r="C15" s="6">
        <v>23762</v>
      </c>
      <c r="D15" s="6">
        <f t="shared" si="4"/>
        <v>8602</v>
      </c>
      <c r="E15" s="11">
        <v>1996</v>
      </c>
      <c r="F15" s="6">
        <v>61642</v>
      </c>
      <c r="G15" s="6">
        <v>32602</v>
      </c>
      <c r="H15" s="6">
        <f t="shared" si="1"/>
        <v>29040</v>
      </c>
      <c r="I15" s="13">
        <f t="shared" si="3"/>
        <v>2016</v>
      </c>
      <c r="J15" s="21">
        <v>91430</v>
      </c>
      <c r="K15" s="21">
        <v>36151</v>
      </c>
      <c r="L15" s="6">
        <f t="shared" si="2"/>
        <v>55279</v>
      </c>
    </row>
    <row r="16" spans="1:12">
      <c r="A16" s="32">
        <v>1977</v>
      </c>
      <c r="B16" s="33">
        <v>32477</v>
      </c>
      <c r="C16" s="33">
        <v>22888</v>
      </c>
      <c r="D16" s="33">
        <f t="shared" si="4"/>
        <v>9589</v>
      </c>
      <c r="E16" s="34">
        <v>1997</v>
      </c>
      <c r="F16" s="33">
        <v>60620</v>
      </c>
      <c r="G16" s="33">
        <v>32889</v>
      </c>
      <c r="H16" s="33">
        <f t="shared" si="1"/>
        <v>27731</v>
      </c>
      <c r="I16" s="35">
        <v>2017</v>
      </c>
      <c r="J16" s="36">
        <v>90531</v>
      </c>
      <c r="K16" s="36">
        <v>34195</v>
      </c>
      <c r="L16" s="33">
        <f t="shared" ref="L16:L22" si="5">IF(J16-K16=0," ",J16-K16)</f>
        <v>56336</v>
      </c>
    </row>
    <row r="17" spans="1:13">
      <c r="A17" s="10">
        <v>1978</v>
      </c>
      <c r="B17" s="6">
        <v>32860</v>
      </c>
      <c r="C17" s="6">
        <v>22337</v>
      </c>
      <c r="D17" s="6">
        <f t="shared" si="4"/>
        <v>10523</v>
      </c>
      <c r="E17" s="11">
        <v>1998</v>
      </c>
      <c r="F17" s="6">
        <v>61479</v>
      </c>
      <c r="G17" s="6">
        <v>33048</v>
      </c>
      <c r="H17" s="6">
        <f t="shared" si="1"/>
        <v>28431</v>
      </c>
      <c r="I17" s="13">
        <v>2018</v>
      </c>
      <c r="J17" s="21">
        <v>89894</v>
      </c>
      <c r="K17" s="21">
        <v>33005</v>
      </c>
      <c r="L17" s="6">
        <f t="shared" si="5"/>
        <v>56889</v>
      </c>
    </row>
    <row r="18" spans="1:13">
      <c r="A18" s="32">
        <v>1979</v>
      </c>
      <c r="B18" s="33">
        <v>34051</v>
      </c>
      <c r="C18" s="33">
        <v>22610</v>
      </c>
      <c r="D18" s="33">
        <f t="shared" si="4"/>
        <v>11441</v>
      </c>
      <c r="E18" s="34">
        <v>1999</v>
      </c>
      <c r="F18" s="33">
        <v>63809</v>
      </c>
      <c r="G18" s="33">
        <v>33283</v>
      </c>
      <c r="H18" s="33">
        <f t="shared" si="1"/>
        <v>30526</v>
      </c>
      <c r="I18" s="35">
        <f t="shared" si="3"/>
        <v>2019</v>
      </c>
      <c r="J18" s="36">
        <v>88375</v>
      </c>
      <c r="K18" s="36">
        <v>31580</v>
      </c>
      <c r="L18" s="33">
        <f t="shared" si="5"/>
        <v>56795</v>
      </c>
    </row>
    <row r="19" spans="1:13">
      <c r="A19" s="10">
        <v>1980</v>
      </c>
      <c r="B19" s="6">
        <v>37869</v>
      </c>
      <c r="C19" s="6">
        <v>24972</v>
      </c>
      <c r="D19" s="6">
        <f t="shared" si="4"/>
        <v>12897</v>
      </c>
      <c r="E19" s="11">
        <v>2000</v>
      </c>
      <c r="F19" s="6">
        <v>65473</v>
      </c>
      <c r="G19" s="6">
        <v>34047</v>
      </c>
      <c r="H19" s="6">
        <f t="shared" si="1"/>
        <v>31426</v>
      </c>
      <c r="I19" s="13">
        <v>2020</v>
      </c>
      <c r="J19" s="21">
        <v>83109</v>
      </c>
      <c r="K19" s="21">
        <v>29236</v>
      </c>
      <c r="L19" s="6">
        <f t="shared" si="5"/>
        <v>53873</v>
      </c>
    </row>
    <row r="20" spans="1:13">
      <c r="A20" s="32">
        <v>1981</v>
      </c>
      <c r="B20" s="33">
        <v>38900</v>
      </c>
      <c r="C20" s="33">
        <v>25416</v>
      </c>
      <c r="D20" s="33">
        <f t="shared" si="4"/>
        <v>13484</v>
      </c>
      <c r="E20" s="34">
        <v>2001</v>
      </c>
      <c r="F20" s="33">
        <v>68790</v>
      </c>
      <c r="G20" s="33">
        <v>35857</v>
      </c>
      <c r="H20" s="33">
        <f t="shared" si="1"/>
        <v>32933</v>
      </c>
      <c r="I20" s="35">
        <v>2021</v>
      </c>
      <c r="J20" s="36">
        <v>81749</v>
      </c>
      <c r="K20" s="36">
        <v>28549</v>
      </c>
      <c r="L20" s="33">
        <f t="shared" si="5"/>
        <v>53200</v>
      </c>
    </row>
    <row r="21" spans="1:13">
      <c r="A21" s="10">
        <v>1982</v>
      </c>
      <c r="B21" s="6">
        <v>40432</v>
      </c>
      <c r="C21" s="6">
        <v>26551</v>
      </c>
      <c r="D21" s="6">
        <f t="shared" si="4"/>
        <v>13881</v>
      </c>
      <c r="E21" s="11">
        <v>2002</v>
      </c>
      <c r="F21" s="6">
        <v>73947</v>
      </c>
      <c r="G21" s="6">
        <v>38660</v>
      </c>
      <c r="H21" s="6">
        <f t="shared" si="1"/>
        <v>35287</v>
      </c>
      <c r="I21" s="13">
        <v>2022</v>
      </c>
      <c r="J21" s="21">
        <v>82251</v>
      </c>
      <c r="K21" s="21">
        <v>28077</v>
      </c>
      <c r="L21" s="6">
        <f t="shared" si="5"/>
        <v>54174</v>
      </c>
    </row>
    <row r="22" spans="1:13">
      <c r="A22" s="32">
        <v>1983</v>
      </c>
      <c r="B22" s="33">
        <v>41820</v>
      </c>
      <c r="C22" s="33">
        <v>26957</v>
      </c>
      <c r="D22" s="33">
        <f t="shared" si="4"/>
        <v>14863</v>
      </c>
      <c r="E22" s="34">
        <v>2003</v>
      </c>
      <c r="F22" s="33">
        <v>78281</v>
      </c>
      <c r="G22" s="33">
        <v>41028</v>
      </c>
      <c r="H22" s="33">
        <f t="shared" si="1"/>
        <v>37253</v>
      </c>
      <c r="I22" s="35">
        <v>2023</v>
      </c>
      <c r="J22" s="36">
        <v>85362</v>
      </c>
      <c r="K22" s="36">
        <v>28436</v>
      </c>
      <c r="L22" s="33">
        <f t="shared" si="5"/>
        <v>56926</v>
      </c>
      <c r="M22" s="62"/>
    </row>
    <row r="23" spans="1:13">
      <c r="A23" s="10">
        <v>1984</v>
      </c>
      <c r="B23" s="6">
        <v>40953</v>
      </c>
      <c r="C23" s="6">
        <v>25999</v>
      </c>
      <c r="D23" s="6">
        <f t="shared" si="4"/>
        <v>14954</v>
      </c>
      <c r="E23" s="11">
        <v>2004</v>
      </c>
      <c r="F23" s="6">
        <v>81803</v>
      </c>
      <c r="G23" s="6">
        <v>41778</v>
      </c>
      <c r="H23" s="6">
        <f t="shared" si="1"/>
        <v>40025</v>
      </c>
      <c r="I23" s="13">
        <v>2024</v>
      </c>
      <c r="J23" s="21">
        <v>86582</v>
      </c>
      <c r="K23" s="21">
        <v>28808</v>
      </c>
      <c r="L23" s="6">
        <f t="shared" ref="L23" si="6">IF(J23-K23=0," ",J23-K23)</f>
        <v>57774</v>
      </c>
      <c r="M23" s="62"/>
    </row>
    <row r="25" spans="1:13" ht="14.25">
      <c r="A25" s="28"/>
      <c r="B25" s="29"/>
      <c r="C25" s="29"/>
      <c r="D25" s="29"/>
    </row>
    <row r="43" spans="5:8">
      <c r="E43" s="15"/>
      <c r="F43" s="9"/>
      <c r="G43" s="9"/>
      <c r="H43" s="9"/>
    </row>
    <row r="44" spans="5:8">
      <c r="E44" s="15"/>
      <c r="F44" s="9"/>
      <c r="G44" s="9"/>
      <c r="H44" s="9"/>
    </row>
    <row r="45" spans="5:8">
      <c r="E45" s="15"/>
      <c r="F45" s="9"/>
      <c r="G45" s="9"/>
      <c r="H4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F41" sqref="F41"/>
    </sheetView>
  </sheetViews>
  <sheetFormatPr defaultRowHeight="15"/>
  <cols>
    <col min="1" max="1" width="15" bestFit="1" customWidth="1"/>
    <col min="2" max="2" width="8.5703125" customWidth="1"/>
    <col min="3" max="4" width="8.85546875" bestFit="1" customWidth="1"/>
    <col min="5" max="5" width="7.42578125" bestFit="1" customWidth="1"/>
    <col min="6" max="6" width="7.5703125" customWidth="1"/>
  </cols>
  <sheetData>
    <row r="1" spans="1:6">
      <c r="A1" s="30" t="s">
        <v>5</v>
      </c>
      <c r="B1" s="30"/>
      <c r="C1" s="30"/>
      <c r="D1" s="30"/>
      <c r="E1" s="30"/>
      <c r="F1" s="30"/>
    </row>
    <row r="2" spans="1:6">
      <c r="A2" s="4" t="s">
        <v>6</v>
      </c>
      <c r="B2" s="4" t="s">
        <v>42</v>
      </c>
      <c r="C2" s="4" t="s">
        <v>43</v>
      </c>
      <c r="D2" s="4" t="s">
        <v>44</v>
      </c>
      <c r="E2" s="4" t="s">
        <v>45</v>
      </c>
      <c r="F2" s="4" t="s">
        <v>57</v>
      </c>
    </row>
    <row r="3" spans="1:6">
      <c r="A3" s="37" t="s">
        <v>7</v>
      </c>
      <c r="B3" s="38">
        <v>4167</v>
      </c>
      <c r="C3" s="38">
        <v>4163</v>
      </c>
      <c r="D3" s="38">
        <v>4304</v>
      </c>
      <c r="E3" s="38">
        <v>4387</v>
      </c>
      <c r="F3" s="38">
        <v>4622</v>
      </c>
    </row>
    <row r="4" spans="1:6">
      <c r="A4" s="2" t="s">
        <v>8</v>
      </c>
      <c r="B4" s="3">
        <v>2681</v>
      </c>
      <c r="C4" s="3">
        <v>2482</v>
      </c>
      <c r="D4" s="3">
        <v>2479</v>
      </c>
      <c r="E4" s="3">
        <v>2471</v>
      </c>
      <c r="F4" s="3">
        <v>2662</v>
      </c>
    </row>
    <row r="5" spans="1:6">
      <c r="A5" s="37" t="s">
        <v>9</v>
      </c>
      <c r="B5" s="38">
        <v>1833</v>
      </c>
      <c r="C5" s="38">
        <v>1833</v>
      </c>
      <c r="D5" s="38">
        <v>1988</v>
      </c>
      <c r="E5" s="38">
        <v>2081</v>
      </c>
      <c r="F5" s="38">
        <v>2027</v>
      </c>
    </row>
    <row r="6" spans="1:6">
      <c r="A6" s="2" t="s">
        <v>10</v>
      </c>
      <c r="B6" s="3">
        <v>1670</v>
      </c>
      <c r="C6" s="3">
        <v>1706</v>
      </c>
      <c r="D6" s="3">
        <v>1798</v>
      </c>
      <c r="E6" s="3">
        <v>1772</v>
      </c>
      <c r="F6" s="3">
        <v>1871</v>
      </c>
    </row>
    <row r="7" spans="1:6">
      <c r="A7" s="37" t="s">
        <v>11</v>
      </c>
      <c r="B7" s="38">
        <v>4561</v>
      </c>
      <c r="C7" s="38">
        <v>5009</v>
      </c>
      <c r="D7" s="38">
        <v>5058</v>
      </c>
      <c r="E7" s="38">
        <v>4934</v>
      </c>
      <c r="F7" s="38">
        <v>4975</v>
      </c>
    </row>
    <row r="8" spans="1:6" ht="15" customHeight="1">
      <c r="A8" s="2" t="s">
        <v>12</v>
      </c>
      <c r="B8" s="3">
        <v>2557</v>
      </c>
      <c r="C8" s="3">
        <v>2486</v>
      </c>
      <c r="D8" s="3">
        <v>2442</v>
      </c>
      <c r="E8" s="3">
        <v>2573</v>
      </c>
      <c r="F8" s="3">
        <v>2565</v>
      </c>
    </row>
    <row r="9" spans="1:6">
      <c r="A9" s="37" t="s">
        <v>13</v>
      </c>
      <c r="B9" s="38">
        <v>5042</v>
      </c>
      <c r="C9" s="38">
        <v>5085</v>
      </c>
      <c r="D9" s="38">
        <v>4787</v>
      </c>
      <c r="E9" s="38">
        <v>4796</v>
      </c>
      <c r="F9" s="38">
        <v>5120</v>
      </c>
    </row>
    <row r="10" spans="1:6">
      <c r="A10" s="2" t="s">
        <v>14</v>
      </c>
      <c r="B10" s="3">
        <v>7081</v>
      </c>
      <c r="C10" s="3">
        <v>7460</v>
      </c>
      <c r="D10" s="3">
        <v>7145</v>
      </c>
      <c r="E10" s="3">
        <v>7128</v>
      </c>
      <c r="F10" s="3">
        <v>7426</v>
      </c>
    </row>
    <row r="11" spans="1:6">
      <c r="A11" s="37" t="s">
        <v>15</v>
      </c>
      <c r="B11" s="38">
        <v>12280</v>
      </c>
      <c r="C11" s="38">
        <v>12607</v>
      </c>
      <c r="D11" s="38">
        <v>12414</v>
      </c>
      <c r="E11" s="38">
        <v>12662</v>
      </c>
      <c r="F11" s="38">
        <v>12765</v>
      </c>
    </row>
    <row r="12" spans="1:6">
      <c r="A12" s="2" t="s">
        <v>16</v>
      </c>
      <c r="B12" s="3">
        <v>23051</v>
      </c>
      <c r="C12" s="3">
        <v>20536</v>
      </c>
      <c r="D12" s="3">
        <v>21637</v>
      </c>
      <c r="E12" s="3">
        <v>24418</v>
      </c>
      <c r="F12" s="3">
        <v>23697</v>
      </c>
    </row>
    <row r="13" spans="1:6">
      <c r="A13" s="37" t="s">
        <v>17</v>
      </c>
      <c r="B13" s="38">
        <v>5360</v>
      </c>
      <c r="C13" s="38">
        <v>5450</v>
      </c>
      <c r="D13" s="38">
        <v>5151</v>
      </c>
      <c r="E13" s="38">
        <v>5074</v>
      </c>
      <c r="F13" s="38">
        <v>5486</v>
      </c>
    </row>
    <row r="14" spans="1:6">
      <c r="A14" s="2" t="s">
        <v>18</v>
      </c>
      <c r="B14" s="3">
        <v>5784</v>
      </c>
      <c r="C14" s="3">
        <v>5684</v>
      </c>
      <c r="D14" s="3">
        <v>5630</v>
      </c>
      <c r="E14" s="3">
        <v>5635</v>
      </c>
      <c r="F14" s="3">
        <v>5588</v>
      </c>
    </row>
    <row r="15" spans="1:6">
      <c r="A15" s="37" t="s">
        <v>19</v>
      </c>
      <c r="B15" s="38">
        <v>1503</v>
      </c>
      <c r="C15" s="38">
        <v>1542</v>
      </c>
      <c r="D15" s="38">
        <v>1581</v>
      </c>
      <c r="E15" s="38">
        <v>1633</v>
      </c>
      <c r="F15" s="38">
        <v>1566</v>
      </c>
    </row>
    <row r="16" spans="1:6">
      <c r="A16" s="2" t="s">
        <v>20</v>
      </c>
      <c r="B16" s="3">
        <v>3279</v>
      </c>
      <c r="C16" s="3">
        <v>3385</v>
      </c>
      <c r="D16" s="3">
        <v>3361</v>
      </c>
      <c r="E16" s="3">
        <v>3236</v>
      </c>
      <c r="F16" s="3">
        <v>3184</v>
      </c>
    </row>
    <row r="17" spans="1:6">
      <c r="A17" s="37" t="s">
        <v>21</v>
      </c>
      <c r="B17" s="38">
        <v>2260</v>
      </c>
      <c r="C17" s="38">
        <v>2321</v>
      </c>
      <c r="D17" s="38">
        <v>2476</v>
      </c>
      <c r="E17" s="38">
        <v>2562</v>
      </c>
      <c r="F17" s="38">
        <v>3028</v>
      </c>
    </row>
    <row r="18" spans="1:6">
      <c r="A18" s="4" t="s">
        <v>2</v>
      </c>
      <c r="B18" s="5">
        <f t="shared" ref="B18:D18" si="0">SUM(B3:B17)</f>
        <v>83109</v>
      </c>
      <c r="C18" s="5">
        <f t="shared" si="0"/>
        <v>81749</v>
      </c>
      <c r="D18" s="5">
        <f t="shared" si="0"/>
        <v>82251</v>
      </c>
      <c r="E18" s="5">
        <f t="shared" ref="E18:F18" si="1">SUM(E3:E17)</f>
        <v>85362</v>
      </c>
      <c r="F18" s="5">
        <f t="shared" si="1"/>
        <v>86582</v>
      </c>
    </row>
    <row r="19" spans="1:6" s="1" customFormat="1">
      <c r="A19" s="4"/>
      <c r="B19" s="5"/>
      <c r="C19" s="5"/>
      <c r="D19" s="5"/>
      <c r="E19" s="5"/>
      <c r="F19" s="5"/>
    </row>
    <row r="20" spans="1:6">
      <c r="A20" s="30" t="s">
        <v>22</v>
      </c>
      <c r="B20" s="30"/>
      <c r="C20" s="30"/>
      <c r="D20" s="30"/>
      <c r="E20" s="30"/>
      <c r="F20" s="30"/>
    </row>
    <row r="21" spans="1:6">
      <c r="A21" s="4" t="s">
        <v>6</v>
      </c>
      <c r="B21" s="4" t="str">
        <f>B2</f>
        <v>Fall 2020</v>
      </c>
      <c r="C21" s="4" t="str">
        <f>C2</f>
        <v>Fall 2021</v>
      </c>
      <c r="D21" s="4" t="str">
        <f>D2</f>
        <v>Fall 2022</v>
      </c>
      <c r="E21" s="4" t="str">
        <f>E2</f>
        <v>Fall 2023</v>
      </c>
      <c r="F21" s="4" t="str">
        <f>F2</f>
        <v>Fall 2024</v>
      </c>
    </row>
    <row r="22" spans="1:6">
      <c r="A22" s="37" t="s">
        <v>7</v>
      </c>
      <c r="B22" s="38">
        <v>31697</v>
      </c>
      <c r="C22" s="38">
        <v>31923.25</v>
      </c>
      <c r="D22" s="38">
        <v>31591.75</v>
      </c>
      <c r="E22" s="38">
        <v>31812.5</v>
      </c>
      <c r="F22" s="38">
        <v>32580.25</v>
      </c>
    </row>
    <row r="23" spans="1:6">
      <c r="A23" s="2" t="s">
        <v>8</v>
      </c>
      <c r="B23" s="3">
        <v>25745</v>
      </c>
      <c r="C23" s="3">
        <v>23793</v>
      </c>
      <c r="D23" s="3">
        <v>23635.5</v>
      </c>
      <c r="E23" s="3">
        <v>23234.5</v>
      </c>
      <c r="F23" s="3">
        <v>25004.5</v>
      </c>
    </row>
    <row r="24" spans="1:6">
      <c r="A24" s="37" t="s">
        <v>9</v>
      </c>
      <c r="B24" s="38">
        <v>17513</v>
      </c>
      <c r="C24" s="38">
        <v>17339</v>
      </c>
      <c r="D24" s="38">
        <v>18919</v>
      </c>
      <c r="E24" s="38">
        <v>19265</v>
      </c>
      <c r="F24" s="38">
        <v>18713</v>
      </c>
    </row>
    <row r="25" spans="1:6">
      <c r="A25" s="2" t="s">
        <v>10</v>
      </c>
      <c r="B25" s="3">
        <v>14675</v>
      </c>
      <c r="C25" s="3">
        <v>14535.5</v>
      </c>
      <c r="D25" s="3">
        <v>15150</v>
      </c>
      <c r="E25" s="3">
        <v>15579</v>
      </c>
      <c r="F25" s="3">
        <v>16327</v>
      </c>
    </row>
    <row r="26" spans="1:6">
      <c r="A26" s="37" t="s">
        <v>11</v>
      </c>
      <c r="B26" s="38">
        <v>46285</v>
      </c>
      <c r="C26" s="38">
        <v>50511.5</v>
      </c>
      <c r="D26" s="38">
        <v>51257.5</v>
      </c>
      <c r="E26" s="38">
        <v>51505</v>
      </c>
      <c r="F26" s="38">
        <v>51647</v>
      </c>
    </row>
    <row r="27" spans="1:6">
      <c r="A27" s="2" t="s">
        <v>12</v>
      </c>
      <c r="B27" s="3">
        <v>25150</v>
      </c>
      <c r="C27" s="3">
        <v>24852.5</v>
      </c>
      <c r="D27" s="3">
        <v>24677</v>
      </c>
      <c r="E27" s="3">
        <v>25770.5</v>
      </c>
      <c r="F27" s="3">
        <v>25514.5</v>
      </c>
    </row>
    <row r="28" spans="1:6">
      <c r="A28" s="37" t="s">
        <v>13</v>
      </c>
      <c r="B28" s="38">
        <v>45311</v>
      </c>
      <c r="C28" s="38">
        <v>44980</v>
      </c>
      <c r="D28" s="38">
        <v>42700.5</v>
      </c>
      <c r="E28" s="38">
        <v>42320</v>
      </c>
      <c r="F28" s="38">
        <v>43936.5</v>
      </c>
    </row>
    <row r="29" spans="1:6">
      <c r="A29" s="2" t="s">
        <v>14</v>
      </c>
      <c r="B29" s="3">
        <v>58567</v>
      </c>
      <c r="C29" s="3">
        <v>57201.75</v>
      </c>
      <c r="D29" s="3">
        <v>55329</v>
      </c>
      <c r="E29" s="3">
        <v>55526</v>
      </c>
      <c r="F29" s="3">
        <v>58719</v>
      </c>
    </row>
    <row r="30" spans="1:6">
      <c r="A30" s="37" t="s">
        <v>15</v>
      </c>
      <c r="B30" s="38">
        <v>107790.5</v>
      </c>
      <c r="C30" s="38">
        <v>108482</v>
      </c>
      <c r="D30" s="38">
        <v>105506</v>
      </c>
      <c r="E30" s="38">
        <v>107122.5</v>
      </c>
      <c r="F30" s="38">
        <v>108880.5</v>
      </c>
    </row>
    <row r="31" spans="1:6">
      <c r="A31" s="2" t="s">
        <v>16</v>
      </c>
      <c r="B31" s="3">
        <v>171644</v>
      </c>
      <c r="C31" s="3">
        <v>156393</v>
      </c>
      <c r="D31" s="3">
        <v>159835</v>
      </c>
      <c r="E31" s="3">
        <v>175700</v>
      </c>
      <c r="F31" s="3">
        <v>174234</v>
      </c>
    </row>
    <row r="32" spans="1:6">
      <c r="A32" s="37" t="s">
        <v>17</v>
      </c>
      <c r="B32" s="38">
        <v>45021</v>
      </c>
      <c r="C32" s="38">
        <v>45839</v>
      </c>
      <c r="D32" s="38">
        <v>42785</v>
      </c>
      <c r="E32" s="38">
        <v>43391</v>
      </c>
      <c r="F32" s="38">
        <v>47201</v>
      </c>
    </row>
    <row r="33" spans="1:7">
      <c r="A33" s="2" t="s">
        <v>18</v>
      </c>
      <c r="B33" s="3">
        <v>54874</v>
      </c>
      <c r="C33" s="3">
        <v>54675.5</v>
      </c>
      <c r="D33" s="3">
        <v>53485.5</v>
      </c>
      <c r="E33" s="3">
        <v>54333.5</v>
      </c>
      <c r="F33" s="3">
        <v>52724</v>
      </c>
      <c r="G33" s="1"/>
    </row>
    <row r="34" spans="1:7">
      <c r="A34" s="37" t="s">
        <v>19</v>
      </c>
      <c r="B34" s="38">
        <v>13781</v>
      </c>
      <c r="C34" s="38">
        <v>13978</v>
      </c>
      <c r="D34" s="38">
        <v>14637</v>
      </c>
      <c r="E34" s="38">
        <v>14735</v>
      </c>
      <c r="F34" s="38">
        <v>14181</v>
      </c>
      <c r="G34" s="1"/>
    </row>
    <row r="35" spans="1:7">
      <c r="A35" s="2" t="s">
        <v>20</v>
      </c>
      <c r="B35" s="3">
        <v>24984.5</v>
      </c>
      <c r="C35" s="3">
        <v>25379</v>
      </c>
      <c r="D35" s="3">
        <v>24884</v>
      </c>
      <c r="E35" s="3">
        <v>24268</v>
      </c>
      <c r="F35" s="3">
        <v>24213.5</v>
      </c>
      <c r="G35" s="1"/>
    </row>
    <row r="36" spans="1:7">
      <c r="A36" s="37" t="s">
        <v>21</v>
      </c>
      <c r="B36" s="38">
        <v>22228.5</v>
      </c>
      <c r="C36" s="38">
        <v>22472.5</v>
      </c>
      <c r="D36" s="38">
        <v>24021.5</v>
      </c>
      <c r="E36" s="38">
        <v>24450.5</v>
      </c>
      <c r="F36" s="38">
        <v>27710.5</v>
      </c>
      <c r="G36" s="1"/>
    </row>
    <row r="37" spans="1:7">
      <c r="A37" s="4" t="s">
        <v>2</v>
      </c>
      <c r="B37" s="5">
        <f t="shared" ref="B37:E37" si="2">SUM(B22:B36)</f>
        <v>705266.5</v>
      </c>
      <c r="C37" s="5">
        <f t="shared" si="2"/>
        <v>692355.5</v>
      </c>
      <c r="D37" s="5">
        <f t="shared" si="2"/>
        <v>688414.25</v>
      </c>
      <c r="E37" s="5">
        <f t="shared" si="2"/>
        <v>709013</v>
      </c>
      <c r="F37" s="5">
        <f t="shared" ref="F37" si="3">SUM(F22:F36)</f>
        <v>721586.25</v>
      </c>
      <c r="G37" s="16"/>
    </row>
    <row r="38" spans="1:7" s="1" customFormat="1"/>
    <row r="39" spans="1:7">
      <c r="A39" s="30" t="s">
        <v>23</v>
      </c>
      <c r="B39" s="30"/>
      <c r="C39" s="30"/>
      <c r="D39" s="30"/>
      <c r="E39" s="30"/>
      <c r="F39" s="30"/>
      <c r="G39" s="1"/>
    </row>
    <row r="40" spans="1:7">
      <c r="A40" s="4" t="s">
        <v>6</v>
      </c>
      <c r="B40" s="4" t="str">
        <f>B2</f>
        <v>Fall 2020</v>
      </c>
      <c r="C40" s="4" t="str">
        <f>C2</f>
        <v>Fall 2021</v>
      </c>
      <c r="D40" s="4" t="str">
        <f>D2</f>
        <v>Fall 2022</v>
      </c>
      <c r="E40" s="4" t="str">
        <f>E2</f>
        <v>Fall 2023</v>
      </c>
      <c r="F40" s="4" t="str">
        <f>F21</f>
        <v>Fall 2024</v>
      </c>
      <c r="G40" s="1"/>
    </row>
    <row r="41" spans="1:7">
      <c r="A41" s="37" t="s">
        <v>7</v>
      </c>
      <c r="B41" s="41">
        <f t="shared" ref="B41:D41" si="4">B22/B3</f>
        <v>7.6066714662826973</v>
      </c>
      <c r="C41" s="41">
        <f t="shared" si="4"/>
        <v>7.6683281287533029</v>
      </c>
      <c r="D41" s="41">
        <f t="shared" si="4"/>
        <v>7.3400906133829</v>
      </c>
      <c r="E41" s="41">
        <f t="shared" ref="E41" si="5">E22/E3</f>
        <v>7.2515386368816959</v>
      </c>
      <c r="F41" s="41">
        <f>F22/F3</f>
        <v>7.048950670705322</v>
      </c>
      <c r="G41" s="1"/>
    </row>
    <row r="42" spans="1:7">
      <c r="A42" s="2" t="s">
        <v>8</v>
      </c>
      <c r="B42" s="42">
        <f t="shared" ref="B42:D42" si="6">B23/B4</f>
        <v>9.6027601641178659</v>
      </c>
      <c r="C42" s="42">
        <f t="shared" si="6"/>
        <v>9.5862207896857381</v>
      </c>
      <c r="D42" s="42">
        <f t="shared" si="6"/>
        <v>9.5342880193626467</v>
      </c>
      <c r="E42" s="42">
        <f t="shared" ref="E42" si="7">E23/E4</f>
        <v>9.4028733306353711</v>
      </c>
      <c r="F42" s="42">
        <f t="shared" ref="F42:F56" si="8">F23/F4</f>
        <v>9.3931254695717499</v>
      </c>
      <c r="G42" s="1"/>
    </row>
    <row r="43" spans="1:7">
      <c r="A43" s="37" t="s">
        <v>9</v>
      </c>
      <c r="B43" s="41">
        <f t="shared" ref="B43:D43" si="9">B24/B5</f>
        <v>9.5542825968357885</v>
      </c>
      <c r="C43" s="41">
        <f t="shared" si="9"/>
        <v>9.4593562465902892</v>
      </c>
      <c r="D43" s="41">
        <f t="shared" si="9"/>
        <v>9.5165995975855129</v>
      </c>
      <c r="E43" s="41">
        <f t="shared" ref="E43" si="10">E24/E5</f>
        <v>9.2575684766938977</v>
      </c>
      <c r="F43" s="41">
        <f t="shared" si="8"/>
        <v>9.2318697582634428</v>
      </c>
      <c r="G43" s="1"/>
    </row>
    <row r="44" spans="1:7">
      <c r="A44" s="2" t="s">
        <v>10</v>
      </c>
      <c r="B44" s="42">
        <f t="shared" ref="B44:D44" si="11">B25/B6</f>
        <v>8.7874251497005993</v>
      </c>
      <c r="C44" s="42">
        <f t="shared" si="11"/>
        <v>8.5202227432590849</v>
      </c>
      <c r="D44" s="42">
        <f t="shared" si="11"/>
        <v>8.4260289210233594</v>
      </c>
      <c r="E44" s="42">
        <f t="shared" ref="E44" si="12">E25/E6</f>
        <v>8.7917607223476306</v>
      </c>
      <c r="F44" s="42">
        <f t="shared" si="8"/>
        <v>8.726349545697488</v>
      </c>
      <c r="G44" s="1"/>
    </row>
    <row r="45" spans="1:7">
      <c r="A45" s="37" t="s">
        <v>11</v>
      </c>
      <c r="B45" s="41">
        <f t="shared" ref="B45:D45" si="13">B26/B7</f>
        <v>10.147993860995395</v>
      </c>
      <c r="C45" s="41">
        <f t="shared" si="13"/>
        <v>10.084148532641246</v>
      </c>
      <c r="D45" s="41">
        <f t="shared" si="13"/>
        <v>10.133946223803875</v>
      </c>
      <c r="E45" s="41">
        <f t="shared" ref="E45" si="14">E26/E7</f>
        <v>10.438792055127685</v>
      </c>
      <c r="F45" s="41">
        <f t="shared" si="8"/>
        <v>10.381306532663316</v>
      </c>
      <c r="G45" s="1"/>
    </row>
    <row r="46" spans="1:7">
      <c r="A46" s="2" t="s">
        <v>12</v>
      </c>
      <c r="B46" s="42">
        <f t="shared" ref="B46:D46" si="15">B27/B8</f>
        <v>9.8357450136879159</v>
      </c>
      <c r="C46" s="42">
        <f t="shared" si="15"/>
        <v>9.9969831053901856</v>
      </c>
      <c r="D46" s="42">
        <f t="shared" si="15"/>
        <v>10.105241605241606</v>
      </c>
      <c r="E46" s="42">
        <f t="shared" ref="E46" si="16">E27/E8</f>
        <v>10.015740380878352</v>
      </c>
      <c r="F46" s="42">
        <f t="shared" si="8"/>
        <v>9.947173489278752</v>
      </c>
      <c r="G46" s="1"/>
    </row>
    <row r="47" spans="1:7">
      <c r="A47" s="37" t="s">
        <v>13</v>
      </c>
      <c r="B47" s="41">
        <f t="shared" ref="B47:D47" si="17">B28/B9</f>
        <v>8.9867116223720753</v>
      </c>
      <c r="C47" s="41">
        <f t="shared" si="17"/>
        <v>8.8456243854473939</v>
      </c>
      <c r="D47" s="41">
        <f t="shared" si="17"/>
        <v>8.9200960935867979</v>
      </c>
      <c r="E47" s="41">
        <f t="shared" ref="E47" si="18">E28/E9</f>
        <v>8.8240200166805671</v>
      </c>
      <c r="F47" s="41">
        <f t="shared" si="8"/>
        <v>8.5813476562499993</v>
      </c>
      <c r="G47" s="1"/>
    </row>
    <row r="48" spans="1:7">
      <c r="A48" s="2" t="s">
        <v>14</v>
      </c>
      <c r="B48" s="42">
        <f t="shared" ref="B48:D48" si="19">B29/B10</f>
        <v>8.2710069199265632</v>
      </c>
      <c r="C48" s="42">
        <f t="shared" si="19"/>
        <v>7.6677949061662201</v>
      </c>
      <c r="D48" s="42">
        <f t="shared" si="19"/>
        <v>7.7437368789363195</v>
      </c>
      <c r="E48" s="42">
        <f t="shared" ref="E48" si="20">E29/E10</f>
        <v>7.7898428731762062</v>
      </c>
      <c r="F48" s="42">
        <f t="shared" si="8"/>
        <v>7.9072178831133852</v>
      </c>
      <c r="G48" s="1"/>
    </row>
    <row r="49" spans="1:6">
      <c r="A49" s="37" t="s">
        <v>15</v>
      </c>
      <c r="B49" s="41">
        <f t="shared" ref="B49:D49" si="21">B30/B11</f>
        <v>8.777728013029316</v>
      </c>
      <c r="C49" s="41">
        <f t="shared" si="21"/>
        <v>8.6049020385500121</v>
      </c>
      <c r="D49" s="41">
        <f t="shared" si="21"/>
        <v>8.4989527952311903</v>
      </c>
      <c r="E49" s="41">
        <f t="shared" ref="E49" si="22">E30/E11</f>
        <v>8.4601563734007268</v>
      </c>
      <c r="F49" s="41">
        <f t="shared" si="8"/>
        <v>8.5296122209165688</v>
      </c>
    </row>
    <row r="50" spans="1:6">
      <c r="A50" s="2" t="s">
        <v>16</v>
      </c>
      <c r="B50" s="42">
        <f t="shared" ref="B50:D50" si="23">B31/B12</f>
        <v>7.4462713114398511</v>
      </c>
      <c r="C50" s="42">
        <f t="shared" si="23"/>
        <v>7.6155531749123488</v>
      </c>
      <c r="D50" s="42">
        <f t="shared" si="23"/>
        <v>7.3871146646947361</v>
      </c>
      <c r="E50" s="42">
        <f t="shared" ref="E50" si="24">E31/E12</f>
        <v>7.1955115079040048</v>
      </c>
      <c r="F50" s="42">
        <f t="shared" si="8"/>
        <v>7.3525762754779089</v>
      </c>
    </row>
    <row r="51" spans="1:6">
      <c r="A51" s="37" t="s">
        <v>17</v>
      </c>
      <c r="B51" s="41">
        <f t="shared" ref="B51:D51" si="25">B32/B13</f>
        <v>8.3994402985074625</v>
      </c>
      <c r="C51" s="41">
        <f t="shared" si="25"/>
        <v>8.4108256880733947</v>
      </c>
      <c r="D51" s="41">
        <f t="shared" si="25"/>
        <v>8.3061541448262481</v>
      </c>
      <c r="E51" s="41">
        <f t="shared" ref="E51" si="26">E32/E13</f>
        <v>8.551635790303509</v>
      </c>
      <c r="F51" s="41">
        <f t="shared" si="8"/>
        <v>8.603900838497994</v>
      </c>
    </row>
    <row r="52" spans="1:6">
      <c r="A52" s="2" t="s">
        <v>18</v>
      </c>
      <c r="B52" s="42">
        <f t="shared" ref="B52:D52" si="27">B33/B14</f>
        <v>9.4872060857538028</v>
      </c>
      <c r="C52" s="42">
        <f t="shared" si="27"/>
        <v>9.6191942294159034</v>
      </c>
      <c r="D52" s="42">
        <f t="shared" si="27"/>
        <v>9.500088809946714</v>
      </c>
      <c r="E52" s="42">
        <f t="shared" ref="E52" si="28">E33/E14</f>
        <v>9.6421472937000896</v>
      </c>
      <c r="F52" s="42">
        <f t="shared" si="8"/>
        <v>9.4352183249821042</v>
      </c>
    </row>
    <row r="53" spans="1:6">
      <c r="A53" s="37" t="s">
        <v>19</v>
      </c>
      <c r="B53" s="41">
        <f t="shared" ref="B53:D53" si="29">B34/B15</f>
        <v>9.1689953426480368</v>
      </c>
      <c r="C53" s="41">
        <f t="shared" si="29"/>
        <v>9.0648508430609596</v>
      </c>
      <c r="D53" s="41">
        <f t="shared" si="29"/>
        <v>9.258064516129032</v>
      </c>
      <c r="E53" s="41">
        <f t="shared" ref="E53" si="30">E34/E15</f>
        <v>9.0232700551132883</v>
      </c>
      <c r="F53" s="41">
        <f t="shared" si="8"/>
        <v>9.0555555555555554</v>
      </c>
    </row>
    <row r="54" spans="1:6">
      <c r="A54" s="2" t="s">
        <v>20</v>
      </c>
      <c r="B54" s="42">
        <f t="shared" ref="B54:D54" si="31">B35/B16</f>
        <v>7.6195486428789261</v>
      </c>
      <c r="C54" s="42">
        <f t="shared" si="31"/>
        <v>7.4974889217134413</v>
      </c>
      <c r="D54" s="42">
        <f t="shared" si="31"/>
        <v>7.4037488842606365</v>
      </c>
      <c r="E54" s="42">
        <f t="shared" ref="E54" si="32">E35/E16</f>
        <v>7.49938195302843</v>
      </c>
      <c r="F54" s="42">
        <f t="shared" si="8"/>
        <v>7.6047424623115578</v>
      </c>
    </row>
    <row r="55" spans="1:6">
      <c r="A55" s="37" t="s">
        <v>21</v>
      </c>
      <c r="B55" s="41">
        <f t="shared" ref="B55:D55" si="33">B36/B17</f>
        <v>9.8356194690265486</v>
      </c>
      <c r="C55" s="41">
        <f t="shared" si="33"/>
        <v>9.6822490305902633</v>
      </c>
      <c r="D55" s="41">
        <f t="shared" si="33"/>
        <v>9.7017366720516964</v>
      </c>
      <c r="E55" s="41">
        <f t="shared" ref="E55" si="34">E36/E17</f>
        <v>9.5435206869633102</v>
      </c>
      <c r="F55" s="41">
        <f t="shared" si="8"/>
        <v>9.1514200792602374</v>
      </c>
    </row>
    <row r="56" spans="1:6">
      <c r="A56" s="4" t="s">
        <v>2</v>
      </c>
      <c r="B56" s="43">
        <f t="shared" ref="B56:E56" si="35">B37/B18</f>
        <v>8.4860424262113607</v>
      </c>
      <c r="C56" s="43">
        <f t="shared" si="35"/>
        <v>8.4692840279391799</v>
      </c>
      <c r="D56" s="43">
        <f t="shared" si="35"/>
        <v>8.3696763565184611</v>
      </c>
      <c r="E56" s="43">
        <f t="shared" si="35"/>
        <v>8.3059558117194996</v>
      </c>
      <c r="F56" s="43">
        <f t="shared" si="8"/>
        <v>8.3341370030722324</v>
      </c>
    </row>
    <row r="57" spans="1:6" ht="15.75">
      <c r="A57" s="31"/>
      <c r="B57" s="31"/>
      <c r="C57" s="31"/>
      <c r="D57" s="31"/>
      <c r="E57" s="31"/>
      <c r="F57" s="31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zoomScaleNormal="100" workbookViewId="0">
      <selection activeCell="A40" sqref="A40:D40"/>
    </sheetView>
  </sheetViews>
  <sheetFormatPr defaultColWidth="9.140625" defaultRowHeight="12"/>
  <cols>
    <col min="1" max="1" width="15" style="2" bestFit="1" customWidth="1"/>
    <col min="2" max="2" width="7.7109375" style="2" bestFit="1" customWidth="1"/>
    <col min="3" max="3" width="8.140625" style="2" bestFit="1" customWidth="1"/>
    <col min="4" max="4" width="6.42578125" style="2" bestFit="1" customWidth="1"/>
    <col min="5" max="5" width="9.7109375" style="2" customWidth="1"/>
    <col min="6" max="6" width="10.5703125" style="2" customWidth="1"/>
    <col min="7" max="16384" width="9.140625" style="2"/>
  </cols>
  <sheetData>
    <row r="1" spans="1:6" ht="14.25" customHeight="1">
      <c r="A1" s="30" t="s">
        <v>24</v>
      </c>
      <c r="B1" s="30"/>
      <c r="C1" s="30"/>
      <c r="D1" s="30"/>
    </row>
    <row r="2" spans="1:6" ht="14.25" customHeight="1">
      <c r="A2" s="63" t="s">
        <v>57</v>
      </c>
      <c r="B2" s="63"/>
      <c r="C2" s="63"/>
      <c r="D2" s="63"/>
    </row>
    <row r="3" spans="1:6" ht="14.25" customHeight="1">
      <c r="A3" s="24" t="s">
        <v>6</v>
      </c>
      <c r="B3" s="25" t="s">
        <v>25</v>
      </c>
      <c r="C3" s="25" t="s">
        <v>26</v>
      </c>
      <c r="D3" s="25" t="s">
        <v>2</v>
      </c>
      <c r="E3" s="25" t="s">
        <v>55</v>
      </c>
      <c r="F3" s="25" t="s">
        <v>56</v>
      </c>
    </row>
    <row r="4" spans="1:6" ht="14.25" customHeight="1">
      <c r="A4" s="39" t="s">
        <v>7</v>
      </c>
      <c r="B4" s="36">
        <v>918</v>
      </c>
      <c r="C4" s="36">
        <v>3704</v>
      </c>
      <c r="D4" s="36">
        <f>SUM(B4:C4)</f>
        <v>4622</v>
      </c>
      <c r="E4" s="59">
        <f>B4/D4*100</f>
        <v>19.861531804413673</v>
      </c>
      <c r="F4" s="59">
        <f>C4/D4*100</f>
        <v>80.138468195586327</v>
      </c>
    </row>
    <row r="5" spans="1:6" ht="14.25" customHeight="1">
      <c r="A5" s="23" t="s">
        <v>8</v>
      </c>
      <c r="B5" s="26">
        <v>1196</v>
      </c>
      <c r="C5" s="26">
        <v>1466</v>
      </c>
      <c r="D5" s="26">
        <f t="shared" ref="D5:D19" si="0">SUM(B5:C5)</f>
        <v>2662</v>
      </c>
      <c r="E5" s="60">
        <f t="shared" ref="E5:E19" si="1">B5/D5*100</f>
        <v>44.928625093914349</v>
      </c>
      <c r="F5" s="60">
        <f t="shared" ref="F5:F19" si="2">C5/D5*100</f>
        <v>55.071374906085644</v>
      </c>
    </row>
    <row r="6" spans="1:6" ht="14.25" customHeight="1">
      <c r="A6" s="39" t="s">
        <v>9</v>
      </c>
      <c r="B6" s="36">
        <v>849</v>
      </c>
      <c r="C6" s="36">
        <v>1178</v>
      </c>
      <c r="D6" s="36">
        <f t="shared" si="0"/>
        <v>2027</v>
      </c>
      <c r="E6" s="59">
        <f t="shared" si="1"/>
        <v>41.884558460779473</v>
      </c>
      <c r="F6" s="59">
        <f t="shared" si="2"/>
        <v>58.115441539220527</v>
      </c>
    </row>
    <row r="7" spans="1:6" ht="14.25" customHeight="1">
      <c r="A7" s="23" t="s">
        <v>10</v>
      </c>
      <c r="B7" s="26">
        <v>634</v>
      </c>
      <c r="C7" s="26">
        <v>1237</v>
      </c>
      <c r="D7" s="26">
        <f t="shared" si="0"/>
        <v>1871</v>
      </c>
      <c r="E7" s="60">
        <f t="shared" si="1"/>
        <v>33.885622661678248</v>
      </c>
      <c r="F7" s="60">
        <f t="shared" si="2"/>
        <v>66.114377338321745</v>
      </c>
    </row>
    <row r="8" spans="1:6" ht="14.25" customHeight="1">
      <c r="A8" s="39" t="s">
        <v>11</v>
      </c>
      <c r="B8" s="36">
        <v>2695</v>
      </c>
      <c r="C8" s="36">
        <v>2280</v>
      </c>
      <c r="D8" s="36">
        <f t="shared" si="0"/>
        <v>4975</v>
      </c>
      <c r="E8" s="59">
        <f t="shared" si="1"/>
        <v>54.170854271356781</v>
      </c>
      <c r="F8" s="59">
        <f t="shared" si="2"/>
        <v>45.829145728643219</v>
      </c>
    </row>
    <row r="9" spans="1:6" ht="14.25" customHeight="1">
      <c r="A9" s="23" t="s">
        <v>12</v>
      </c>
      <c r="B9" s="26">
        <v>1228</v>
      </c>
      <c r="C9" s="26">
        <v>1337</v>
      </c>
      <c r="D9" s="26">
        <f t="shared" si="0"/>
        <v>2565</v>
      </c>
      <c r="E9" s="60">
        <f t="shared" si="1"/>
        <v>47.875243664717345</v>
      </c>
      <c r="F9" s="60">
        <f t="shared" si="2"/>
        <v>52.124756335282655</v>
      </c>
    </row>
    <row r="10" spans="1:6" ht="14.25" customHeight="1">
      <c r="A10" s="39" t="s">
        <v>13</v>
      </c>
      <c r="B10" s="36">
        <v>1835</v>
      </c>
      <c r="C10" s="36">
        <v>3285</v>
      </c>
      <c r="D10" s="36">
        <f t="shared" si="0"/>
        <v>5120</v>
      </c>
      <c r="E10" s="59">
        <f t="shared" si="1"/>
        <v>35.83984375</v>
      </c>
      <c r="F10" s="59">
        <f t="shared" si="2"/>
        <v>64.16015625</v>
      </c>
    </row>
    <row r="11" spans="1:6" ht="14.25" customHeight="1">
      <c r="A11" s="23" t="s">
        <v>14</v>
      </c>
      <c r="B11" s="26">
        <v>1979</v>
      </c>
      <c r="C11" s="26">
        <v>5447</v>
      </c>
      <c r="D11" s="26">
        <f t="shared" si="0"/>
        <v>7426</v>
      </c>
      <c r="E11" s="60">
        <f t="shared" si="1"/>
        <v>26.649609480204688</v>
      </c>
      <c r="F11" s="60">
        <f t="shared" si="2"/>
        <v>73.350390519795312</v>
      </c>
    </row>
    <row r="12" spans="1:6" ht="14.25" customHeight="1">
      <c r="A12" s="39" t="s">
        <v>15</v>
      </c>
      <c r="B12" s="36">
        <v>4138</v>
      </c>
      <c r="C12" s="36">
        <v>8627</v>
      </c>
      <c r="D12" s="36">
        <f t="shared" si="0"/>
        <v>12765</v>
      </c>
      <c r="E12" s="59">
        <f t="shared" si="1"/>
        <v>32.41676459067763</v>
      </c>
      <c r="F12" s="59">
        <f t="shared" si="2"/>
        <v>67.583235409322356</v>
      </c>
    </row>
    <row r="13" spans="1:6" ht="14.25" customHeight="1">
      <c r="A13" s="23" t="s">
        <v>16</v>
      </c>
      <c r="B13" s="26">
        <v>5770</v>
      </c>
      <c r="C13" s="26">
        <v>17927</v>
      </c>
      <c r="D13" s="26">
        <f t="shared" si="0"/>
        <v>23697</v>
      </c>
      <c r="E13" s="60">
        <f t="shared" si="1"/>
        <v>24.349073722412122</v>
      </c>
      <c r="F13" s="60">
        <f t="shared" si="2"/>
        <v>75.650926277587885</v>
      </c>
    </row>
    <row r="14" spans="1:6" ht="14.25" customHeight="1">
      <c r="A14" s="39" t="s">
        <v>17</v>
      </c>
      <c r="B14" s="36">
        <v>1813</v>
      </c>
      <c r="C14" s="36">
        <v>3673</v>
      </c>
      <c r="D14" s="36">
        <f t="shared" si="0"/>
        <v>5486</v>
      </c>
      <c r="E14" s="59">
        <f t="shared" si="1"/>
        <v>33.047757929274518</v>
      </c>
      <c r="F14" s="59">
        <f t="shared" si="2"/>
        <v>66.952242070725489</v>
      </c>
    </row>
    <row r="15" spans="1:6" ht="14.25" customHeight="1">
      <c r="A15" s="23" t="s">
        <v>18</v>
      </c>
      <c r="B15" s="26">
        <v>2285</v>
      </c>
      <c r="C15" s="26">
        <v>3303</v>
      </c>
      <c r="D15" s="26">
        <f t="shared" si="0"/>
        <v>5588</v>
      </c>
      <c r="E15" s="60">
        <f t="shared" si="1"/>
        <v>40.891195418754471</v>
      </c>
      <c r="F15" s="60">
        <f t="shared" si="2"/>
        <v>59.108804581245522</v>
      </c>
    </row>
    <row r="16" spans="1:6" ht="14.25" customHeight="1">
      <c r="A16" s="39" t="s">
        <v>19</v>
      </c>
      <c r="B16" s="36">
        <v>582</v>
      </c>
      <c r="C16" s="36">
        <v>984</v>
      </c>
      <c r="D16" s="36">
        <f t="shared" si="0"/>
        <v>1566</v>
      </c>
      <c r="E16" s="59">
        <f t="shared" si="1"/>
        <v>37.164750957854409</v>
      </c>
      <c r="F16" s="59">
        <f t="shared" si="2"/>
        <v>62.835249042145591</v>
      </c>
    </row>
    <row r="17" spans="1:6" ht="14.25" customHeight="1">
      <c r="A17" s="23" t="s">
        <v>20</v>
      </c>
      <c r="B17" s="26">
        <v>1620</v>
      </c>
      <c r="C17" s="26">
        <v>1564</v>
      </c>
      <c r="D17" s="26">
        <f t="shared" si="0"/>
        <v>3184</v>
      </c>
      <c r="E17" s="60">
        <f t="shared" si="1"/>
        <v>50.879396984924618</v>
      </c>
      <c r="F17" s="60">
        <f t="shared" si="2"/>
        <v>49.120603015075375</v>
      </c>
    </row>
    <row r="18" spans="1:6" ht="14.25" customHeight="1">
      <c r="A18" s="39" t="s">
        <v>21</v>
      </c>
      <c r="B18" s="36">
        <v>1266</v>
      </c>
      <c r="C18" s="36">
        <v>1762</v>
      </c>
      <c r="D18" s="36">
        <f t="shared" si="0"/>
        <v>3028</v>
      </c>
      <c r="E18" s="59">
        <f t="shared" si="1"/>
        <v>41.809775429326294</v>
      </c>
      <c r="F18" s="59">
        <f t="shared" si="2"/>
        <v>58.190224570673706</v>
      </c>
    </row>
    <row r="19" spans="1:6" ht="14.25" customHeight="1">
      <c r="A19" s="44" t="s">
        <v>2</v>
      </c>
      <c r="B19" s="45">
        <f>SUM(B4:B18)</f>
        <v>28808</v>
      </c>
      <c r="C19" s="45">
        <f>SUM(C4:C18)</f>
        <v>57774</v>
      </c>
      <c r="D19" s="45">
        <f t="shared" si="0"/>
        <v>86582</v>
      </c>
      <c r="E19" s="61">
        <f t="shared" si="1"/>
        <v>33.272504677646623</v>
      </c>
      <c r="F19" s="61">
        <f t="shared" si="2"/>
        <v>66.727495322353377</v>
      </c>
    </row>
    <row r="20" spans="1:6" ht="14.25" customHeight="1">
      <c r="A20" s="44"/>
      <c r="B20" s="45"/>
      <c r="C20" s="45"/>
      <c r="D20" s="45"/>
      <c r="E20" s="61"/>
      <c r="F20" s="61"/>
    </row>
    <row r="21" spans="1:6" ht="14.25" customHeight="1">
      <c r="A21" s="63" t="s">
        <v>45</v>
      </c>
      <c r="B21" s="63"/>
      <c r="C21" s="63"/>
      <c r="D21" s="63"/>
    </row>
    <row r="22" spans="1:6" ht="14.25" customHeight="1">
      <c r="A22" s="24" t="s">
        <v>6</v>
      </c>
      <c r="B22" s="25" t="s">
        <v>25</v>
      </c>
      <c r="C22" s="25" t="s">
        <v>26</v>
      </c>
      <c r="D22" s="25" t="s">
        <v>2</v>
      </c>
      <c r="E22" s="25" t="s">
        <v>55</v>
      </c>
      <c r="F22" s="25" t="s">
        <v>56</v>
      </c>
    </row>
    <row r="23" spans="1:6" ht="14.25" customHeight="1">
      <c r="A23" s="39" t="s">
        <v>7</v>
      </c>
      <c r="B23" s="36">
        <v>951</v>
      </c>
      <c r="C23" s="36">
        <v>3436</v>
      </c>
      <c r="D23" s="36">
        <f>SUM(B23:C23)</f>
        <v>4387</v>
      </c>
      <c r="E23" s="59">
        <f>B23/D23*100</f>
        <v>21.677684066560289</v>
      </c>
      <c r="F23" s="59">
        <f>C23/D23*100</f>
        <v>78.322315933439711</v>
      </c>
    </row>
    <row r="24" spans="1:6" ht="14.25" customHeight="1">
      <c r="A24" s="23" t="s">
        <v>8</v>
      </c>
      <c r="B24" s="26">
        <v>1137</v>
      </c>
      <c r="C24" s="26">
        <v>1334</v>
      </c>
      <c r="D24" s="26">
        <f t="shared" ref="D24:D38" si="3">SUM(B24:C24)</f>
        <v>2471</v>
      </c>
      <c r="E24" s="60">
        <f t="shared" ref="E24:E38" si="4">B24/D24*100</f>
        <v>46.01375961149332</v>
      </c>
      <c r="F24" s="60">
        <f t="shared" ref="F24:F38" si="5">C24/D24*100</f>
        <v>53.98624038850668</v>
      </c>
    </row>
    <row r="25" spans="1:6" ht="14.25" customHeight="1">
      <c r="A25" s="39" t="s">
        <v>9</v>
      </c>
      <c r="B25" s="36">
        <v>881</v>
      </c>
      <c r="C25" s="36">
        <v>1200</v>
      </c>
      <c r="D25" s="36">
        <f t="shared" si="3"/>
        <v>2081</v>
      </c>
      <c r="E25" s="59">
        <f t="shared" si="4"/>
        <v>42.335415665545412</v>
      </c>
      <c r="F25" s="59">
        <f t="shared" si="5"/>
        <v>57.664584334454595</v>
      </c>
    </row>
    <row r="26" spans="1:6" ht="14.25" customHeight="1">
      <c r="A26" s="23" t="s">
        <v>10</v>
      </c>
      <c r="B26" s="26">
        <v>623</v>
      </c>
      <c r="C26" s="26">
        <v>1149</v>
      </c>
      <c r="D26" s="26">
        <f t="shared" si="3"/>
        <v>1772</v>
      </c>
      <c r="E26" s="60">
        <f t="shared" si="4"/>
        <v>35.158013544018054</v>
      </c>
      <c r="F26" s="60">
        <f t="shared" si="5"/>
        <v>64.841986455981939</v>
      </c>
    </row>
    <row r="27" spans="1:6" ht="14.25" customHeight="1">
      <c r="A27" s="39" t="s">
        <v>11</v>
      </c>
      <c r="B27" s="36">
        <v>2674</v>
      </c>
      <c r="C27" s="36">
        <v>2260</v>
      </c>
      <c r="D27" s="36">
        <f t="shared" si="3"/>
        <v>4934</v>
      </c>
      <c r="E27" s="59">
        <f t="shared" si="4"/>
        <v>54.195379002837448</v>
      </c>
      <c r="F27" s="59">
        <f t="shared" si="5"/>
        <v>45.804620997162544</v>
      </c>
    </row>
    <row r="28" spans="1:6" ht="14.25" customHeight="1">
      <c r="A28" s="23" t="s">
        <v>12</v>
      </c>
      <c r="B28" s="26">
        <v>1276</v>
      </c>
      <c r="C28" s="26">
        <v>1297</v>
      </c>
      <c r="D28" s="26">
        <f t="shared" si="3"/>
        <v>2573</v>
      </c>
      <c r="E28" s="60">
        <f t="shared" si="4"/>
        <v>49.591916051301979</v>
      </c>
      <c r="F28" s="60">
        <f t="shared" si="5"/>
        <v>50.408083948698014</v>
      </c>
    </row>
    <row r="29" spans="1:6" ht="14.25" customHeight="1">
      <c r="A29" s="39" t="s">
        <v>13</v>
      </c>
      <c r="B29" s="36">
        <v>1791</v>
      </c>
      <c r="C29" s="36">
        <v>3005</v>
      </c>
      <c r="D29" s="36">
        <f t="shared" si="3"/>
        <v>4796</v>
      </c>
      <c r="E29" s="59">
        <f t="shared" si="4"/>
        <v>37.343619683069221</v>
      </c>
      <c r="F29" s="59">
        <f t="shared" si="5"/>
        <v>62.656380316930772</v>
      </c>
    </row>
    <row r="30" spans="1:6" ht="14.25" customHeight="1">
      <c r="A30" s="23" t="s">
        <v>14</v>
      </c>
      <c r="B30" s="26">
        <v>1861</v>
      </c>
      <c r="C30" s="26">
        <v>5267</v>
      </c>
      <c r="D30" s="26">
        <f t="shared" si="3"/>
        <v>7128</v>
      </c>
      <c r="E30" s="60">
        <f t="shared" si="4"/>
        <v>26.108305274971944</v>
      </c>
      <c r="F30" s="60">
        <f t="shared" si="5"/>
        <v>73.89169472502806</v>
      </c>
    </row>
    <row r="31" spans="1:6" ht="14.25" customHeight="1">
      <c r="A31" s="39" t="s">
        <v>15</v>
      </c>
      <c r="B31" s="36">
        <v>4136</v>
      </c>
      <c r="C31" s="36">
        <v>8526</v>
      </c>
      <c r="D31" s="36">
        <f t="shared" si="3"/>
        <v>12662</v>
      </c>
      <c r="E31" s="59">
        <f t="shared" si="4"/>
        <v>32.664665929552996</v>
      </c>
      <c r="F31" s="59">
        <f t="shared" si="5"/>
        <v>67.335334070447004</v>
      </c>
    </row>
    <row r="32" spans="1:6" ht="14.25" customHeight="1">
      <c r="A32" s="23" t="s">
        <v>16</v>
      </c>
      <c r="B32" s="26">
        <v>5555</v>
      </c>
      <c r="C32" s="26">
        <v>18863</v>
      </c>
      <c r="D32" s="26">
        <f t="shared" si="3"/>
        <v>24418</v>
      </c>
      <c r="E32" s="60">
        <f t="shared" si="4"/>
        <v>22.749610942747154</v>
      </c>
      <c r="F32" s="60">
        <f t="shared" si="5"/>
        <v>77.250389057252846</v>
      </c>
    </row>
    <row r="33" spans="1:6" ht="14.25" customHeight="1">
      <c r="A33" s="39" t="s">
        <v>17</v>
      </c>
      <c r="B33" s="36">
        <v>1707</v>
      </c>
      <c r="C33" s="36">
        <v>3367</v>
      </c>
      <c r="D33" s="36">
        <f t="shared" si="3"/>
        <v>5074</v>
      </c>
      <c r="E33" s="59">
        <f t="shared" si="4"/>
        <v>33.64209696491919</v>
      </c>
      <c r="F33" s="59">
        <f t="shared" si="5"/>
        <v>66.357903035080795</v>
      </c>
    </row>
    <row r="34" spans="1:6" ht="14.25" customHeight="1">
      <c r="A34" s="23" t="s">
        <v>18</v>
      </c>
      <c r="B34" s="26">
        <v>2379</v>
      </c>
      <c r="C34" s="26">
        <v>3256</v>
      </c>
      <c r="D34" s="26">
        <f t="shared" si="3"/>
        <v>5635</v>
      </c>
      <c r="E34" s="60">
        <f t="shared" si="4"/>
        <v>42.218278615794141</v>
      </c>
      <c r="F34" s="60">
        <f t="shared" si="5"/>
        <v>57.781721384205852</v>
      </c>
    </row>
    <row r="35" spans="1:6" ht="14.25" customHeight="1">
      <c r="A35" s="39" t="s">
        <v>19</v>
      </c>
      <c r="B35" s="36">
        <v>638</v>
      </c>
      <c r="C35" s="36">
        <v>995</v>
      </c>
      <c r="D35" s="36">
        <f t="shared" si="3"/>
        <v>1633</v>
      </c>
      <c r="E35" s="59">
        <f t="shared" si="4"/>
        <v>39.069197795468462</v>
      </c>
      <c r="F35" s="59">
        <f t="shared" si="5"/>
        <v>60.930802204531545</v>
      </c>
    </row>
    <row r="36" spans="1:6" ht="14.25" customHeight="1">
      <c r="A36" s="23" t="s">
        <v>20</v>
      </c>
      <c r="B36" s="26">
        <v>1620</v>
      </c>
      <c r="C36" s="26">
        <v>1616</v>
      </c>
      <c r="D36" s="26">
        <f t="shared" si="3"/>
        <v>3236</v>
      </c>
      <c r="E36" s="60">
        <f t="shared" si="4"/>
        <v>50.061804697156987</v>
      </c>
      <c r="F36" s="60">
        <f t="shared" si="5"/>
        <v>49.938195302843013</v>
      </c>
    </row>
    <row r="37" spans="1:6" ht="14.25" customHeight="1">
      <c r="A37" s="39" t="s">
        <v>21</v>
      </c>
      <c r="B37" s="36">
        <v>1207</v>
      </c>
      <c r="C37" s="36">
        <v>1355</v>
      </c>
      <c r="D37" s="36">
        <f t="shared" si="3"/>
        <v>2562</v>
      </c>
      <c r="E37" s="59">
        <f t="shared" si="4"/>
        <v>47.111631537861051</v>
      </c>
      <c r="F37" s="59">
        <f t="shared" si="5"/>
        <v>52.888368462138956</v>
      </c>
    </row>
    <row r="38" spans="1:6" ht="14.25" customHeight="1">
      <c r="A38" s="44" t="s">
        <v>2</v>
      </c>
      <c r="B38" s="45">
        <f>SUM(B23:B37)</f>
        <v>28436</v>
      </c>
      <c r="C38" s="45">
        <f>SUM(C23:C37)</f>
        <v>56926</v>
      </c>
      <c r="D38" s="45">
        <f t="shared" si="3"/>
        <v>85362</v>
      </c>
      <c r="E38" s="61">
        <f t="shared" si="4"/>
        <v>33.312246667135256</v>
      </c>
      <c r="F38" s="61">
        <f t="shared" si="5"/>
        <v>66.687753332864744</v>
      </c>
    </row>
    <row r="39" spans="1:6" ht="14.25" customHeight="1">
      <c r="A39" s="44"/>
      <c r="B39" s="45"/>
      <c r="C39" s="45"/>
      <c r="D39" s="45"/>
    </row>
    <row r="40" spans="1:6" ht="14.25" customHeight="1">
      <c r="A40" s="63" t="s">
        <v>44</v>
      </c>
      <c r="B40" s="63"/>
      <c r="C40" s="63"/>
      <c r="D40" s="63"/>
    </row>
    <row r="41" spans="1:6" ht="14.25" customHeight="1">
      <c r="A41" s="24" t="s">
        <v>6</v>
      </c>
      <c r="B41" s="25" t="s">
        <v>25</v>
      </c>
      <c r="C41" s="25" t="s">
        <v>26</v>
      </c>
      <c r="D41" s="25" t="s">
        <v>2</v>
      </c>
      <c r="E41" s="25" t="s">
        <v>55</v>
      </c>
      <c r="F41" s="25" t="s">
        <v>56</v>
      </c>
    </row>
    <row r="42" spans="1:6" ht="14.25" customHeight="1">
      <c r="A42" s="39" t="s">
        <v>7</v>
      </c>
      <c r="B42" s="36">
        <v>942</v>
      </c>
      <c r="C42" s="36">
        <v>3362</v>
      </c>
      <c r="D42" s="36">
        <f>SUM(B42:C42)</f>
        <v>4304</v>
      </c>
      <c r="E42" s="59">
        <f>B42/D42*100</f>
        <v>21.886617100371748</v>
      </c>
      <c r="F42" s="59">
        <f>C42/D42*100</f>
        <v>78.113382899628249</v>
      </c>
    </row>
    <row r="43" spans="1:6" ht="14.25" customHeight="1">
      <c r="A43" s="23" t="s">
        <v>8</v>
      </c>
      <c r="B43" s="26">
        <v>1179</v>
      </c>
      <c r="C43" s="26">
        <v>1300</v>
      </c>
      <c r="D43" s="26">
        <f t="shared" ref="D43:D57" si="6">SUM(B43:C43)</f>
        <v>2479</v>
      </c>
      <c r="E43" s="60">
        <f t="shared" ref="E43:E57" si="7">B43/D43*100</f>
        <v>47.559499798305772</v>
      </c>
      <c r="F43" s="60">
        <f t="shared" ref="F43:F57" si="8">C43/D43*100</f>
        <v>52.440500201694228</v>
      </c>
    </row>
    <row r="44" spans="1:6" ht="14.25" customHeight="1">
      <c r="A44" s="39" t="s">
        <v>9</v>
      </c>
      <c r="B44" s="36">
        <v>872</v>
      </c>
      <c r="C44" s="36">
        <v>1116</v>
      </c>
      <c r="D44" s="36">
        <f t="shared" si="6"/>
        <v>1988</v>
      </c>
      <c r="E44" s="59">
        <f t="shared" si="7"/>
        <v>43.863179074446677</v>
      </c>
      <c r="F44" s="59">
        <f t="shared" si="8"/>
        <v>56.136820925553323</v>
      </c>
    </row>
    <row r="45" spans="1:6" ht="14.25" customHeight="1">
      <c r="A45" s="23" t="s">
        <v>10</v>
      </c>
      <c r="B45" s="26">
        <v>557</v>
      </c>
      <c r="C45" s="26">
        <v>1241</v>
      </c>
      <c r="D45" s="26">
        <f t="shared" si="6"/>
        <v>1798</v>
      </c>
      <c r="E45" s="60">
        <f t="shared" si="7"/>
        <v>30.978865406006673</v>
      </c>
      <c r="F45" s="60">
        <f t="shared" si="8"/>
        <v>69.021134593993324</v>
      </c>
    </row>
    <row r="46" spans="1:6" ht="14.25" customHeight="1">
      <c r="A46" s="39" t="s">
        <v>11</v>
      </c>
      <c r="B46" s="36">
        <v>2637</v>
      </c>
      <c r="C46" s="36">
        <v>2421</v>
      </c>
      <c r="D46" s="36">
        <f t="shared" si="6"/>
        <v>5058</v>
      </c>
      <c r="E46" s="59">
        <f t="shared" si="7"/>
        <v>52.135231316725985</v>
      </c>
      <c r="F46" s="59">
        <f t="shared" si="8"/>
        <v>47.864768683274022</v>
      </c>
    </row>
    <row r="47" spans="1:6" ht="14.25" customHeight="1">
      <c r="A47" s="23" t="s">
        <v>12</v>
      </c>
      <c r="B47" s="26">
        <v>1246</v>
      </c>
      <c r="C47" s="26">
        <v>1196</v>
      </c>
      <c r="D47" s="26">
        <f t="shared" si="6"/>
        <v>2442</v>
      </c>
      <c r="E47" s="60">
        <f t="shared" si="7"/>
        <v>51.023751023751018</v>
      </c>
      <c r="F47" s="60">
        <f t="shared" si="8"/>
        <v>48.976248976248975</v>
      </c>
    </row>
    <row r="48" spans="1:6" ht="14.25" customHeight="1">
      <c r="A48" s="39" t="s">
        <v>13</v>
      </c>
      <c r="B48" s="36">
        <v>1834</v>
      </c>
      <c r="C48" s="36">
        <v>2953</v>
      </c>
      <c r="D48" s="36">
        <f t="shared" si="6"/>
        <v>4787</v>
      </c>
      <c r="E48" s="59">
        <f t="shared" si="7"/>
        <v>38.312095257990393</v>
      </c>
      <c r="F48" s="59">
        <f t="shared" si="8"/>
        <v>61.687904742009614</v>
      </c>
    </row>
    <row r="49" spans="1:6" ht="14.25" customHeight="1">
      <c r="A49" s="23" t="s">
        <v>14</v>
      </c>
      <c r="B49" s="26">
        <v>1931</v>
      </c>
      <c r="C49" s="26">
        <v>5214</v>
      </c>
      <c r="D49" s="26">
        <f t="shared" si="6"/>
        <v>7145</v>
      </c>
      <c r="E49" s="60">
        <f t="shared" si="7"/>
        <v>27.0258922323303</v>
      </c>
      <c r="F49" s="60">
        <f t="shared" si="8"/>
        <v>72.974107767669693</v>
      </c>
    </row>
    <row r="50" spans="1:6" ht="14.25" customHeight="1">
      <c r="A50" s="39" t="s">
        <v>15</v>
      </c>
      <c r="B50" s="36">
        <v>4167</v>
      </c>
      <c r="C50" s="36">
        <v>8247</v>
      </c>
      <c r="D50" s="36">
        <f t="shared" si="6"/>
        <v>12414</v>
      </c>
      <c r="E50" s="59">
        <f t="shared" si="7"/>
        <v>33.566940550990815</v>
      </c>
      <c r="F50" s="59">
        <f t="shared" si="8"/>
        <v>66.433059449009178</v>
      </c>
    </row>
    <row r="51" spans="1:6" ht="14.25" customHeight="1">
      <c r="A51" s="23" t="s">
        <v>16</v>
      </c>
      <c r="B51" s="26">
        <v>5257</v>
      </c>
      <c r="C51" s="26">
        <v>16380</v>
      </c>
      <c r="D51" s="26">
        <f t="shared" si="6"/>
        <v>21637</v>
      </c>
      <c r="E51" s="60">
        <f t="shared" si="7"/>
        <v>24.296344225169847</v>
      </c>
      <c r="F51" s="60">
        <f t="shared" si="8"/>
        <v>75.703655774830153</v>
      </c>
    </row>
    <row r="52" spans="1:6" ht="14.25" customHeight="1">
      <c r="A52" s="39" t="s">
        <v>17</v>
      </c>
      <c r="B52" s="36">
        <v>1634</v>
      </c>
      <c r="C52" s="36">
        <v>3517</v>
      </c>
      <c r="D52" s="36">
        <f t="shared" si="6"/>
        <v>5151</v>
      </c>
      <c r="E52" s="59">
        <f t="shared" si="7"/>
        <v>31.721995728984666</v>
      </c>
      <c r="F52" s="59">
        <f t="shared" si="8"/>
        <v>68.278004271015334</v>
      </c>
    </row>
    <row r="53" spans="1:6" ht="14.25" customHeight="1">
      <c r="A53" s="23" t="s">
        <v>18</v>
      </c>
      <c r="B53" s="26">
        <v>2335</v>
      </c>
      <c r="C53" s="26">
        <v>3295</v>
      </c>
      <c r="D53" s="26">
        <f t="shared" si="6"/>
        <v>5630</v>
      </c>
      <c r="E53" s="60">
        <f t="shared" si="7"/>
        <v>41.474245115452931</v>
      </c>
      <c r="F53" s="60">
        <f t="shared" si="8"/>
        <v>58.525754884547062</v>
      </c>
    </row>
    <row r="54" spans="1:6" ht="14.25" customHeight="1">
      <c r="A54" s="39" t="s">
        <v>19</v>
      </c>
      <c r="B54" s="36">
        <v>652</v>
      </c>
      <c r="C54" s="36">
        <v>929</v>
      </c>
      <c r="D54" s="36">
        <f t="shared" si="6"/>
        <v>1581</v>
      </c>
      <c r="E54" s="59">
        <f t="shared" si="7"/>
        <v>41.239721695129667</v>
      </c>
      <c r="F54" s="59">
        <f t="shared" si="8"/>
        <v>58.76027830487034</v>
      </c>
    </row>
    <row r="55" spans="1:6" ht="14.25" customHeight="1">
      <c r="A55" s="23" t="s">
        <v>20</v>
      </c>
      <c r="B55" s="26">
        <v>1664</v>
      </c>
      <c r="C55" s="26">
        <v>1697</v>
      </c>
      <c r="D55" s="26">
        <f t="shared" si="6"/>
        <v>3361</v>
      </c>
      <c r="E55" s="60">
        <f t="shared" si="7"/>
        <v>49.509074680154711</v>
      </c>
      <c r="F55" s="60">
        <f t="shared" si="8"/>
        <v>50.490925319845282</v>
      </c>
    </row>
    <row r="56" spans="1:6" ht="14.25" customHeight="1">
      <c r="A56" s="39" t="s">
        <v>21</v>
      </c>
      <c r="B56" s="36">
        <v>1170</v>
      </c>
      <c r="C56" s="36">
        <v>1306</v>
      </c>
      <c r="D56" s="36">
        <f t="shared" si="6"/>
        <v>2476</v>
      </c>
      <c r="E56" s="59">
        <f t="shared" si="7"/>
        <v>47.253634894991926</v>
      </c>
      <c r="F56" s="59">
        <f t="shared" si="8"/>
        <v>52.746365105008074</v>
      </c>
    </row>
    <row r="57" spans="1:6" ht="14.25" customHeight="1">
      <c r="A57" s="44" t="s">
        <v>2</v>
      </c>
      <c r="B57" s="45">
        <f>SUM(B42:B56)</f>
        <v>28077</v>
      </c>
      <c r="C57" s="45">
        <f>SUM(C42:C56)</f>
        <v>54174</v>
      </c>
      <c r="D57" s="45">
        <f t="shared" si="6"/>
        <v>82251</v>
      </c>
      <c r="E57" s="61">
        <f t="shared" si="7"/>
        <v>34.135755188386767</v>
      </c>
      <c r="F57" s="61">
        <f t="shared" si="8"/>
        <v>65.864244811613233</v>
      </c>
    </row>
    <row r="58" spans="1:6" ht="14.25" customHeight="1">
      <c r="A58" s="30"/>
      <c r="B58" s="30"/>
      <c r="C58" s="30"/>
      <c r="D58" s="30"/>
    </row>
    <row r="59" spans="1:6" ht="14.25" customHeight="1">
      <c r="A59" s="63" t="s">
        <v>43</v>
      </c>
      <c r="B59" s="63"/>
      <c r="C59" s="63"/>
      <c r="D59" s="63"/>
    </row>
    <row r="60" spans="1:6" ht="14.25" customHeight="1">
      <c r="A60" s="24" t="s">
        <v>6</v>
      </c>
      <c r="B60" s="25" t="s">
        <v>25</v>
      </c>
      <c r="C60" s="25" t="s">
        <v>26</v>
      </c>
      <c r="D60" s="25" t="s">
        <v>2</v>
      </c>
      <c r="E60" s="25" t="s">
        <v>55</v>
      </c>
      <c r="F60" s="25" t="s">
        <v>56</v>
      </c>
    </row>
    <row r="61" spans="1:6" ht="14.25" customHeight="1">
      <c r="A61" s="39" t="s">
        <v>7</v>
      </c>
      <c r="B61" s="36">
        <v>1007</v>
      </c>
      <c r="C61" s="36">
        <v>3156</v>
      </c>
      <c r="D61" s="36">
        <f>SUM(B61:C61)</f>
        <v>4163</v>
      </c>
      <c r="E61" s="59">
        <f>B61/D61*100</f>
        <v>24.189286572183523</v>
      </c>
      <c r="F61" s="59">
        <f>C61/D61*100</f>
        <v>75.810713427816481</v>
      </c>
    </row>
    <row r="62" spans="1:6" ht="14.25" customHeight="1">
      <c r="A62" s="23" t="s">
        <v>8</v>
      </c>
      <c r="B62" s="26">
        <v>1173</v>
      </c>
      <c r="C62" s="26">
        <v>1309</v>
      </c>
      <c r="D62" s="26">
        <f t="shared" ref="D62:D76" si="9">SUM(B62:C62)</f>
        <v>2482</v>
      </c>
      <c r="E62" s="60">
        <f t="shared" ref="E62:E76" si="10">B62/D62*100</f>
        <v>47.260273972602739</v>
      </c>
      <c r="F62" s="60">
        <f t="shared" ref="F62:F76" si="11">C62/D62*100</f>
        <v>52.739726027397261</v>
      </c>
    </row>
    <row r="63" spans="1:6" ht="14.25" customHeight="1">
      <c r="A63" s="39" t="s">
        <v>9</v>
      </c>
      <c r="B63" s="36">
        <v>806</v>
      </c>
      <c r="C63" s="36">
        <v>1027</v>
      </c>
      <c r="D63" s="36">
        <f t="shared" si="9"/>
        <v>1833</v>
      </c>
      <c r="E63" s="59">
        <f t="shared" si="10"/>
        <v>43.971631205673759</v>
      </c>
      <c r="F63" s="59">
        <f t="shared" si="11"/>
        <v>56.028368794326241</v>
      </c>
    </row>
    <row r="64" spans="1:6" ht="14.25" customHeight="1">
      <c r="A64" s="23" t="s">
        <v>10</v>
      </c>
      <c r="B64" s="26">
        <v>560</v>
      </c>
      <c r="C64" s="26">
        <v>1146</v>
      </c>
      <c r="D64" s="26">
        <f t="shared" si="9"/>
        <v>1706</v>
      </c>
      <c r="E64" s="60">
        <f t="shared" si="10"/>
        <v>32.825322391559205</v>
      </c>
      <c r="F64" s="60">
        <f t="shared" si="11"/>
        <v>67.174677608440803</v>
      </c>
    </row>
    <row r="65" spans="1:6" ht="14.25" customHeight="1">
      <c r="A65" s="39" t="s">
        <v>11</v>
      </c>
      <c r="B65" s="36">
        <v>2497</v>
      </c>
      <c r="C65" s="36">
        <v>2512</v>
      </c>
      <c r="D65" s="36">
        <f t="shared" si="9"/>
        <v>5009</v>
      </c>
      <c r="E65" s="59">
        <f t="shared" si="10"/>
        <v>49.850269514873233</v>
      </c>
      <c r="F65" s="59">
        <f t="shared" si="11"/>
        <v>50.149730485126774</v>
      </c>
    </row>
    <row r="66" spans="1:6" ht="14.25" customHeight="1">
      <c r="A66" s="23" t="s">
        <v>12</v>
      </c>
      <c r="B66" s="26">
        <v>1208</v>
      </c>
      <c r="C66" s="26">
        <v>1278</v>
      </c>
      <c r="D66" s="26">
        <f t="shared" si="9"/>
        <v>2486</v>
      </c>
      <c r="E66" s="60">
        <f t="shared" si="10"/>
        <v>48.592115848753018</v>
      </c>
      <c r="F66" s="60">
        <f t="shared" si="11"/>
        <v>51.407884151246982</v>
      </c>
    </row>
    <row r="67" spans="1:6" ht="14.25" customHeight="1">
      <c r="A67" s="39" t="s">
        <v>13</v>
      </c>
      <c r="B67" s="36">
        <v>1921</v>
      </c>
      <c r="C67" s="36">
        <v>3164</v>
      </c>
      <c r="D67" s="36">
        <f t="shared" si="9"/>
        <v>5085</v>
      </c>
      <c r="E67" s="59">
        <f t="shared" si="10"/>
        <v>37.777777777777779</v>
      </c>
      <c r="F67" s="59">
        <f t="shared" si="11"/>
        <v>62.222222222222221</v>
      </c>
    </row>
    <row r="68" spans="1:6" ht="14.25" customHeight="1">
      <c r="A68" s="23" t="s">
        <v>14</v>
      </c>
      <c r="B68" s="26">
        <v>2091</v>
      </c>
      <c r="C68" s="26">
        <v>5369</v>
      </c>
      <c r="D68" s="26">
        <f t="shared" si="9"/>
        <v>7460</v>
      </c>
      <c r="E68" s="60">
        <f t="shared" si="10"/>
        <v>28.029490616621981</v>
      </c>
      <c r="F68" s="60">
        <f t="shared" si="11"/>
        <v>71.970509383378015</v>
      </c>
    </row>
    <row r="69" spans="1:6" ht="14.25" customHeight="1">
      <c r="A69" s="39" t="s">
        <v>15</v>
      </c>
      <c r="B69" s="36">
        <v>4338</v>
      </c>
      <c r="C69" s="36">
        <v>8269</v>
      </c>
      <c r="D69" s="36">
        <f t="shared" si="9"/>
        <v>12607</v>
      </c>
      <c r="E69" s="59">
        <f t="shared" si="10"/>
        <v>34.409455064646629</v>
      </c>
      <c r="F69" s="59">
        <f t="shared" si="11"/>
        <v>65.590544935353378</v>
      </c>
    </row>
    <row r="70" spans="1:6" ht="14.25" customHeight="1">
      <c r="A70" s="23" t="s">
        <v>16</v>
      </c>
      <c r="B70" s="26">
        <v>5414</v>
      </c>
      <c r="C70" s="26">
        <v>15122</v>
      </c>
      <c r="D70" s="26">
        <f t="shared" si="9"/>
        <v>20536</v>
      </c>
      <c r="E70" s="60">
        <f t="shared" si="10"/>
        <v>26.363459291001167</v>
      </c>
      <c r="F70" s="60">
        <f t="shared" si="11"/>
        <v>73.636540708998837</v>
      </c>
    </row>
    <row r="71" spans="1:6" ht="14.25" customHeight="1">
      <c r="A71" s="39" t="s">
        <v>17</v>
      </c>
      <c r="B71" s="36">
        <v>1690</v>
      </c>
      <c r="C71" s="36">
        <v>3760</v>
      </c>
      <c r="D71" s="36">
        <f t="shared" si="9"/>
        <v>5450</v>
      </c>
      <c r="E71" s="59">
        <f t="shared" si="10"/>
        <v>31.009174311926607</v>
      </c>
      <c r="F71" s="59">
        <f t="shared" si="11"/>
        <v>68.9908256880734</v>
      </c>
    </row>
    <row r="72" spans="1:6" ht="14.25" customHeight="1">
      <c r="A72" s="23" t="s">
        <v>18</v>
      </c>
      <c r="B72" s="26">
        <v>2429</v>
      </c>
      <c r="C72" s="26">
        <v>3255</v>
      </c>
      <c r="D72" s="26">
        <f t="shared" si="9"/>
        <v>5684</v>
      </c>
      <c r="E72" s="60">
        <f t="shared" si="10"/>
        <v>42.733990147783253</v>
      </c>
      <c r="F72" s="60">
        <f t="shared" si="11"/>
        <v>57.266009852216747</v>
      </c>
    </row>
    <row r="73" spans="1:6" ht="14.25" customHeight="1">
      <c r="A73" s="39" t="s">
        <v>19</v>
      </c>
      <c r="B73" s="36">
        <v>607</v>
      </c>
      <c r="C73" s="36">
        <v>935</v>
      </c>
      <c r="D73" s="36">
        <f t="shared" si="9"/>
        <v>1542</v>
      </c>
      <c r="E73" s="59">
        <f t="shared" si="10"/>
        <v>39.364461738002596</v>
      </c>
      <c r="F73" s="59">
        <f t="shared" si="11"/>
        <v>60.635538261997404</v>
      </c>
    </row>
    <row r="74" spans="1:6" ht="14.25" customHeight="1">
      <c r="A74" s="23" t="s">
        <v>20</v>
      </c>
      <c r="B74" s="26">
        <v>1703</v>
      </c>
      <c r="C74" s="26">
        <v>1682</v>
      </c>
      <c r="D74" s="26">
        <f t="shared" si="9"/>
        <v>3385</v>
      </c>
      <c r="E74" s="60">
        <f t="shared" si="10"/>
        <v>50.310192023633682</v>
      </c>
      <c r="F74" s="60">
        <f t="shared" si="11"/>
        <v>49.689807976366325</v>
      </c>
    </row>
    <row r="75" spans="1:6" ht="14.25" customHeight="1">
      <c r="A75" s="39" t="s">
        <v>21</v>
      </c>
      <c r="B75" s="36">
        <v>1105</v>
      </c>
      <c r="C75" s="36">
        <v>1216</v>
      </c>
      <c r="D75" s="36">
        <f t="shared" si="9"/>
        <v>2321</v>
      </c>
      <c r="E75" s="59">
        <f t="shared" si="10"/>
        <v>47.60878931495045</v>
      </c>
      <c r="F75" s="59">
        <f t="shared" si="11"/>
        <v>52.39121068504955</v>
      </c>
    </row>
    <row r="76" spans="1:6" ht="14.25" customHeight="1">
      <c r="A76" s="44" t="s">
        <v>2</v>
      </c>
      <c r="B76" s="45">
        <f>SUM(B61:B75)</f>
        <v>28549</v>
      </c>
      <c r="C76" s="45">
        <f>SUM(C61:C75)</f>
        <v>53200</v>
      </c>
      <c r="D76" s="45">
        <f t="shared" si="9"/>
        <v>81749</v>
      </c>
      <c r="E76" s="61">
        <f t="shared" si="10"/>
        <v>34.922751348640354</v>
      </c>
      <c r="F76" s="61">
        <f t="shared" si="11"/>
        <v>65.077248651359653</v>
      </c>
    </row>
    <row r="77" spans="1:6" ht="14.25" customHeight="1">
      <c r="A77" s="44"/>
      <c r="B77" s="45"/>
      <c r="C77" s="45"/>
      <c r="D77" s="45"/>
      <c r="E77" s="61"/>
      <c r="F77" s="61"/>
    </row>
    <row r="78" spans="1:6" ht="14.25" customHeight="1">
      <c r="A78" s="63" t="s">
        <v>42</v>
      </c>
      <c r="B78" s="63"/>
      <c r="C78" s="63"/>
      <c r="D78" s="63"/>
    </row>
    <row r="79" spans="1:6" ht="14.25" customHeight="1">
      <c r="A79" s="24" t="s">
        <v>6</v>
      </c>
      <c r="B79" s="25" t="s">
        <v>25</v>
      </c>
      <c r="C79" s="25" t="s">
        <v>26</v>
      </c>
      <c r="D79" s="25" t="s">
        <v>2</v>
      </c>
      <c r="E79" s="25" t="s">
        <v>55</v>
      </c>
      <c r="F79" s="25" t="s">
        <v>56</v>
      </c>
    </row>
    <row r="80" spans="1:6" ht="14.25" customHeight="1">
      <c r="A80" s="39" t="s">
        <v>7</v>
      </c>
      <c r="B80" s="36">
        <v>1032</v>
      </c>
      <c r="C80" s="36">
        <v>3135</v>
      </c>
      <c r="D80" s="36">
        <f>SUM(B80:C80)</f>
        <v>4167</v>
      </c>
      <c r="E80" s="59">
        <f>B80/D80*100</f>
        <v>24.766018718502519</v>
      </c>
      <c r="F80" s="59">
        <f>C80/D80*100</f>
        <v>75.233981281497478</v>
      </c>
    </row>
    <row r="81" spans="1:6" ht="14.25" customHeight="1">
      <c r="A81" s="23" t="s">
        <v>8</v>
      </c>
      <c r="B81" s="26">
        <v>1285</v>
      </c>
      <c r="C81" s="26">
        <v>1396</v>
      </c>
      <c r="D81" s="26">
        <f t="shared" ref="D81:D95" si="12">SUM(B81:C81)</f>
        <v>2681</v>
      </c>
      <c r="E81" s="60">
        <f t="shared" ref="E81:E95" si="13">B81/D81*100</f>
        <v>47.929876911600147</v>
      </c>
      <c r="F81" s="60">
        <f t="shared" ref="F81:F95" si="14">C81/D81*100</f>
        <v>52.070123088399853</v>
      </c>
    </row>
    <row r="82" spans="1:6" ht="14.25" customHeight="1">
      <c r="A82" s="39" t="s">
        <v>9</v>
      </c>
      <c r="B82" s="36">
        <v>828</v>
      </c>
      <c r="C82" s="36">
        <v>1005</v>
      </c>
      <c r="D82" s="36">
        <f t="shared" si="12"/>
        <v>1833</v>
      </c>
      <c r="E82" s="59">
        <f t="shared" si="13"/>
        <v>45.171849427168574</v>
      </c>
      <c r="F82" s="59">
        <f t="shared" si="14"/>
        <v>54.828150572831426</v>
      </c>
    </row>
    <row r="83" spans="1:6" ht="14.25" customHeight="1">
      <c r="A83" s="23" t="s">
        <v>10</v>
      </c>
      <c r="B83" s="26">
        <v>596</v>
      </c>
      <c r="C83" s="26">
        <v>1074</v>
      </c>
      <c r="D83" s="26">
        <f t="shared" si="12"/>
        <v>1670</v>
      </c>
      <c r="E83" s="60">
        <f t="shared" si="13"/>
        <v>35.688622754491014</v>
      </c>
      <c r="F83" s="60">
        <f t="shared" si="14"/>
        <v>64.311377245508979</v>
      </c>
    </row>
    <row r="84" spans="1:6" ht="14.25" customHeight="1">
      <c r="A84" s="39" t="s">
        <v>11</v>
      </c>
      <c r="B84" s="36">
        <v>2341</v>
      </c>
      <c r="C84" s="36">
        <v>2220</v>
      </c>
      <c r="D84" s="36">
        <f t="shared" si="12"/>
        <v>4561</v>
      </c>
      <c r="E84" s="59">
        <f t="shared" si="13"/>
        <v>51.326463494847616</v>
      </c>
      <c r="F84" s="59">
        <f t="shared" si="14"/>
        <v>48.673536505152384</v>
      </c>
    </row>
    <row r="85" spans="1:6" ht="14.25" customHeight="1">
      <c r="A85" s="23" t="s">
        <v>12</v>
      </c>
      <c r="B85" s="26">
        <v>1230</v>
      </c>
      <c r="C85" s="26">
        <v>1327</v>
      </c>
      <c r="D85" s="26">
        <f t="shared" si="12"/>
        <v>2557</v>
      </c>
      <c r="E85" s="60">
        <f t="shared" si="13"/>
        <v>48.103245991396165</v>
      </c>
      <c r="F85" s="60">
        <f t="shared" si="14"/>
        <v>51.896754008603828</v>
      </c>
    </row>
    <row r="86" spans="1:6" ht="14.25" customHeight="1">
      <c r="A86" s="39" t="s">
        <v>13</v>
      </c>
      <c r="B86" s="36">
        <v>1994</v>
      </c>
      <c r="C86" s="36">
        <v>3048</v>
      </c>
      <c r="D86" s="36">
        <f t="shared" si="12"/>
        <v>5042</v>
      </c>
      <c r="E86" s="59">
        <f t="shared" si="13"/>
        <v>39.547798492661641</v>
      </c>
      <c r="F86" s="59">
        <f t="shared" si="14"/>
        <v>60.452201507338351</v>
      </c>
    </row>
    <row r="87" spans="1:6" ht="14.25" customHeight="1">
      <c r="A87" s="23" t="s">
        <v>14</v>
      </c>
      <c r="B87" s="26">
        <v>2423</v>
      </c>
      <c r="C87" s="26">
        <v>4658</v>
      </c>
      <c r="D87" s="26">
        <f t="shared" si="12"/>
        <v>7081</v>
      </c>
      <c r="E87" s="60">
        <f t="shared" si="13"/>
        <v>34.218330744245165</v>
      </c>
      <c r="F87" s="60">
        <f t="shared" si="14"/>
        <v>65.781669255754835</v>
      </c>
    </row>
    <row r="88" spans="1:6" ht="14.25" customHeight="1">
      <c r="A88" s="39" t="s">
        <v>15</v>
      </c>
      <c r="B88" s="36">
        <v>4304</v>
      </c>
      <c r="C88" s="36">
        <v>7976</v>
      </c>
      <c r="D88" s="36">
        <f t="shared" si="12"/>
        <v>12280</v>
      </c>
      <c r="E88" s="59">
        <f t="shared" si="13"/>
        <v>35.048859934853418</v>
      </c>
      <c r="F88" s="59">
        <f t="shared" si="14"/>
        <v>64.951140065146589</v>
      </c>
    </row>
    <row r="89" spans="1:6" ht="14.25" customHeight="1">
      <c r="A89" s="23" t="s">
        <v>16</v>
      </c>
      <c r="B89" s="26">
        <v>5703</v>
      </c>
      <c r="C89" s="26">
        <v>17348</v>
      </c>
      <c r="D89" s="26">
        <f t="shared" si="12"/>
        <v>23051</v>
      </c>
      <c r="E89" s="60">
        <f t="shared" si="13"/>
        <v>24.740792156522492</v>
      </c>
      <c r="F89" s="60">
        <f t="shared" si="14"/>
        <v>75.259207843477498</v>
      </c>
    </row>
    <row r="90" spans="1:6" ht="14.25" customHeight="1">
      <c r="A90" s="39" t="s">
        <v>17</v>
      </c>
      <c r="B90" s="36">
        <v>1707</v>
      </c>
      <c r="C90" s="36">
        <v>3653</v>
      </c>
      <c r="D90" s="36">
        <f t="shared" si="12"/>
        <v>5360</v>
      </c>
      <c r="E90" s="59">
        <f t="shared" si="13"/>
        <v>31.847014925373134</v>
      </c>
      <c r="F90" s="59">
        <f t="shared" si="14"/>
        <v>68.152985074626869</v>
      </c>
    </row>
    <row r="91" spans="1:6" ht="14.25" customHeight="1">
      <c r="A91" s="23" t="s">
        <v>18</v>
      </c>
      <c r="B91" s="26">
        <v>2336</v>
      </c>
      <c r="C91" s="26">
        <v>3448</v>
      </c>
      <c r="D91" s="26">
        <f t="shared" si="12"/>
        <v>5784</v>
      </c>
      <c r="E91" s="60">
        <f t="shared" si="13"/>
        <v>40.387275242047025</v>
      </c>
      <c r="F91" s="60">
        <f t="shared" si="14"/>
        <v>59.612724757952975</v>
      </c>
    </row>
    <row r="92" spans="1:6" ht="14.25" customHeight="1">
      <c r="A92" s="39" t="s">
        <v>19</v>
      </c>
      <c r="B92" s="36">
        <v>621</v>
      </c>
      <c r="C92" s="36">
        <v>882</v>
      </c>
      <c r="D92" s="36">
        <f t="shared" si="12"/>
        <v>1503</v>
      </c>
      <c r="E92" s="59">
        <f t="shared" si="13"/>
        <v>41.317365269461078</v>
      </c>
      <c r="F92" s="59">
        <f t="shared" si="14"/>
        <v>58.682634730538922</v>
      </c>
    </row>
    <row r="93" spans="1:6" ht="14.25" customHeight="1">
      <c r="A93" s="23" t="s">
        <v>20</v>
      </c>
      <c r="B93" s="26">
        <v>1734</v>
      </c>
      <c r="C93" s="26">
        <v>1545</v>
      </c>
      <c r="D93" s="26">
        <f t="shared" si="12"/>
        <v>3279</v>
      </c>
      <c r="E93" s="60">
        <f t="shared" si="13"/>
        <v>52.881976212259843</v>
      </c>
      <c r="F93" s="60">
        <f t="shared" si="14"/>
        <v>47.118023787740164</v>
      </c>
    </row>
    <row r="94" spans="1:6" ht="14.25" customHeight="1">
      <c r="A94" s="39" t="s">
        <v>21</v>
      </c>
      <c r="B94" s="36">
        <v>1102</v>
      </c>
      <c r="C94" s="36">
        <v>1158</v>
      </c>
      <c r="D94" s="36">
        <f t="shared" si="12"/>
        <v>2260</v>
      </c>
      <c r="E94" s="59">
        <f t="shared" si="13"/>
        <v>48.761061946902657</v>
      </c>
      <c r="F94" s="59">
        <f t="shared" si="14"/>
        <v>51.23893805309735</v>
      </c>
    </row>
    <row r="95" spans="1:6" ht="14.25" customHeight="1">
      <c r="A95" s="44" t="s">
        <v>2</v>
      </c>
      <c r="B95" s="45">
        <f>SUM(B80:B94)</f>
        <v>29236</v>
      </c>
      <c r="C95" s="45">
        <f>SUM(C80:C94)</f>
        <v>53873</v>
      </c>
      <c r="D95" s="45">
        <f t="shared" si="12"/>
        <v>83109</v>
      </c>
      <c r="E95" s="61">
        <f t="shared" si="13"/>
        <v>35.177898903849162</v>
      </c>
      <c r="F95" s="61">
        <f t="shared" si="14"/>
        <v>64.822101096150845</v>
      </c>
    </row>
    <row r="96" spans="1:6" ht="14.25" customHeight="1">
      <c r="A96" s="44"/>
      <c r="B96" s="45"/>
      <c r="C96" s="45"/>
      <c r="D96" s="45"/>
      <c r="E96" s="61"/>
      <c r="F96" s="61"/>
    </row>
    <row r="97" spans="1:6" ht="14.25" customHeight="1">
      <c r="A97" s="44"/>
      <c r="B97" s="45"/>
      <c r="C97" s="45"/>
      <c r="D97" s="45"/>
      <c r="E97" s="61"/>
      <c r="F97" s="61"/>
    </row>
    <row r="98" spans="1:6" ht="14.25" customHeight="1">
      <c r="A98" s="30" t="s">
        <v>27</v>
      </c>
      <c r="B98" s="45"/>
      <c r="C98" s="45"/>
      <c r="D98" s="45"/>
      <c r="E98" s="61"/>
      <c r="F98" s="61"/>
    </row>
    <row r="99" spans="1:6" ht="14.25" customHeight="1">
      <c r="A99" s="63" t="s">
        <v>40</v>
      </c>
      <c r="B99" s="63"/>
      <c r="C99" s="63"/>
      <c r="D99" s="63"/>
    </row>
    <row r="100" spans="1:6" ht="14.25" customHeight="1">
      <c r="A100" s="24" t="s">
        <v>6</v>
      </c>
      <c r="B100" s="25" t="s">
        <v>25</v>
      </c>
      <c r="C100" s="25" t="s">
        <v>26</v>
      </c>
      <c r="D100" s="25" t="s">
        <v>2</v>
      </c>
      <c r="E100" s="25" t="s">
        <v>55</v>
      </c>
      <c r="F100" s="25" t="s">
        <v>56</v>
      </c>
    </row>
    <row r="101" spans="1:6" ht="14.25" customHeight="1">
      <c r="A101" s="39" t="s">
        <v>7</v>
      </c>
      <c r="B101" s="36">
        <v>1125</v>
      </c>
      <c r="C101" s="36">
        <v>3285</v>
      </c>
      <c r="D101" s="36">
        <f>SUM(B101:C101)</f>
        <v>4410</v>
      </c>
      <c r="E101" s="59">
        <f>B101/D101*100</f>
        <v>25.510204081632654</v>
      </c>
      <c r="F101" s="59">
        <f>C101/D101*100</f>
        <v>74.489795918367349</v>
      </c>
    </row>
    <row r="102" spans="1:6" ht="14.25" customHeight="1">
      <c r="A102" s="23" t="s">
        <v>8</v>
      </c>
      <c r="B102" s="26">
        <v>1389</v>
      </c>
      <c r="C102" s="26">
        <v>1505</v>
      </c>
      <c r="D102" s="26">
        <f t="shared" ref="D102:D116" si="15">SUM(B102:C102)</f>
        <v>2894</v>
      </c>
      <c r="E102" s="60">
        <f t="shared" ref="E102:E116" si="16">B102/D102*100</f>
        <v>47.995853489979268</v>
      </c>
      <c r="F102" s="60">
        <f t="shared" ref="F102:F116" si="17">C102/D102*100</f>
        <v>52.004146510020732</v>
      </c>
    </row>
    <row r="103" spans="1:6" ht="14.25" customHeight="1">
      <c r="A103" s="39" t="s">
        <v>9</v>
      </c>
      <c r="B103" s="36">
        <v>948</v>
      </c>
      <c r="C103" s="36">
        <v>1121</v>
      </c>
      <c r="D103" s="36">
        <f t="shared" si="15"/>
        <v>2069</v>
      </c>
      <c r="E103" s="59">
        <f t="shared" si="16"/>
        <v>45.819236346060897</v>
      </c>
      <c r="F103" s="59">
        <f t="shared" si="17"/>
        <v>54.180763653939103</v>
      </c>
    </row>
    <row r="104" spans="1:6" ht="14.25" customHeight="1">
      <c r="A104" s="23" t="s">
        <v>10</v>
      </c>
      <c r="B104" s="26">
        <v>605</v>
      </c>
      <c r="C104" s="26">
        <v>1168</v>
      </c>
      <c r="D104" s="26">
        <f t="shared" si="15"/>
        <v>1773</v>
      </c>
      <c r="E104" s="60">
        <f t="shared" si="16"/>
        <v>34.122955442752392</v>
      </c>
      <c r="F104" s="60">
        <f t="shared" si="17"/>
        <v>65.877044557247601</v>
      </c>
    </row>
    <row r="105" spans="1:6" ht="14.25" customHeight="1">
      <c r="A105" s="39" t="s">
        <v>11</v>
      </c>
      <c r="B105" s="36">
        <v>2500</v>
      </c>
      <c r="C105" s="36">
        <v>2498</v>
      </c>
      <c r="D105" s="36">
        <f t="shared" si="15"/>
        <v>4998</v>
      </c>
      <c r="E105" s="59">
        <f t="shared" si="16"/>
        <v>50.020008003201276</v>
      </c>
      <c r="F105" s="59">
        <f t="shared" si="17"/>
        <v>49.979991996798717</v>
      </c>
    </row>
    <row r="106" spans="1:6" ht="14.25" customHeight="1">
      <c r="A106" s="23" t="s">
        <v>12</v>
      </c>
      <c r="B106" s="26">
        <v>1286</v>
      </c>
      <c r="C106" s="26">
        <v>1422</v>
      </c>
      <c r="D106" s="26">
        <f t="shared" si="15"/>
        <v>2708</v>
      </c>
      <c r="E106" s="60">
        <f t="shared" si="16"/>
        <v>47.488921713441655</v>
      </c>
      <c r="F106" s="60">
        <f t="shared" si="17"/>
        <v>52.511078286558345</v>
      </c>
    </row>
    <row r="107" spans="1:6" ht="14.25" customHeight="1">
      <c r="A107" s="39" t="s">
        <v>13</v>
      </c>
      <c r="B107" s="36">
        <v>2096</v>
      </c>
      <c r="C107" s="36">
        <v>3016</v>
      </c>
      <c r="D107" s="36">
        <f t="shared" si="15"/>
        <v>5112</v>
      </c>
      <c r="E107" s="59">
        <f t="shared" si="16"/>
        <v>41.001564945226917</v>
      </c>
      <c r="F107" s="59">
        <f t="shared" si="17"/>
        <v>58.998435054773083</v>
      </c>
    </row>
    <row r="108" spans="1:6" ht="14.25" customHeight="1">
      <c r="A108" s="23" t="s">
        <v>14</v>
      </c>
      <c r="B108" s="26">
        <v>2269</v>
      </c>
      <c r="C108" s="26">
        <v>5733</v>
      </c>
      <c r="D108" s="26">
        <f t="shared" si="15"/>
        <v>8002</v>
      </c>
      <c r="E108" s="60">
        <f t="shared" si="16"/>
        <v>28.355411147213193</v>
      </c>
      <c r="F108" s="60">
        <f t="shared" si="17"/>
        <v>71.644588852786811</v>
      </c>
    </row>
    <row r="109" spans="1:6" ht="14.25" customHeight="1">
      <c r="A109" s="39" t="s">
        <v>15</v>
      </c>
      <c r="B109" s="36">
        <v>5177</v>
      </c>
      <c r="C109" s="36">
        <v>9005</v>
      </c>
      <c r="D109" s="36">
        <f t="shared" si="15"/>
        <v>14182</v>
      </c>
      <c r="E109" s="59">
        <f t="shared" si="16"/>
        <v>36.50401917924129</v>
      </c>
      <c r="F109" s="59">
        <f t="shared" si="17"/>
        <v>63.49598082075871</v>
      </c>
    </row>
    <row r="110" spans="1:6" ht="14.25" customHeight="1">
      <c r="A110" s="23" t="s">
        <v>16</v>
      </c>
      <c r="B110" s="26">
        <v>6146</v>
      </c>
      <c r="C110" s="26">
        <v>17112</v>
      </c>
      <c r="D110" s="26">
        <f t="shared" si="15"/>
        <v>23258</v>
      </c>
      <c r="E110" s="60">
        <f t="shared" si="16"/>
        <v>26.425316020294094</v>
      </c>
      <c r="F110" s="60">
        <f t="shared" si="17"/>
        <v>73.57468397970591</v>
      </c>
    </row>
    <row r="111" spans="1:6" ht="14.25" customHeight="1">
      <c r="A111" s="39" t="s">
        <v>17</v>
      </c>
      <c r="B111" s="36">
        <v>1792</v>
      </c>
      <c r="C111" s="36">
        <v>4184</v>
      </c>
      <c r="D111" s="36">
        <f t="shared" si="15"/>
        <v>5976</v>
      </c>
      <c r="E111" s="59">
        <f t="shared" si="16"/>
        <v>29.986613119143239</v>
      </c>
      <c r="F111" s="59">
        <f t="shared" si="17"/>
        <v>70.013386880856771</v>
      </c>
    </row>
    <row r="112" spans="1:6" ht="14.25" customHeight="1">
      <c r="A112" s="23" t="s">
        <v>18</v>
      </c>
      <c r="B112" s="26">
        <v>2535</v>
      </c>
      <c r="C112" s="26">
        <v>2787</v>
      </c>
      <c r="D112" s="26">
        <f t="shared" si="15"/>
        <v>5322</v>
      </c>
      <c r="E112" s="60">
        <f t="shared" si="16"/>
        <v>47.63246899661781</v>
      </c>
      <c r="F112" s="60">
        <f t="shared" si="17"/>
        <v>52.367531003382183</v>
      </c>
    </row>
    <row r="113" spans="1:6" ht="14.25" customHeight="1">
      <c r="A113" s="39" t="s">
        <v>19</v>
      </c>
      <c r="B113" s="36">
        <v>677</v>
      </c>
      <c r="C113" s="36">
        <v>904</v>
      </c>
      <c r="D113" s="36">
        <f t="shared" si="15"/>
        <v>1581</v>
      </c>
      <c r="E113" s="59">
        <f t="shared" si="16"/>
        <v>42.82099936748893</v>
      </c>
      <c r="F113" s="59">
        <f t="shared" si="17"/>
        <v>57.17900063251107</v>
      </c>
    </row>
    <row r="114" spans="1:6" ht="14.25" customHeight="1">
      <c r="A114" s="23" t="s">
        <v>20</v>
      </c>
      <c r="B114" s="26">
        <v>1870</v>
      </c>
      <c r="C114" s="26">
        <v>1742</v>
      </c>
      <c r="D114" s="26">
        <f t="shared" si="15"/>
        <v>3612</v>
      </c>
      <c r="E114" s="60">
        <f t="shared" si="16"/>
        <v>51.771871539313395</v>
      </c>
      <c r="F114" s="60">
        <f t="shared" si="17"/>
        <v>48.228128460686598</v>
      </c>
    </row>
    <row r="115" spans="1:6" ht="14.25" customHeight="1">
      <c r="A115" s="39" t="s">
        <v>21</v>
      </c>
      <c r="B115" s="36">
        <v>1165</v>
      </c>
      <c r="C115" s="36">
        <v>1313</v>
      </c>
      <c r="D115" s="36">
        <f t="shared" si="15"/>
        <v>2478</v>
      </c>
      <c r="E115" s="59">
        <f t="shared" si="16"/>
        <v>47.013720742534304</v>
      </c>
      <c r="F115" s="59">
        <f t="shared" si="17"/>
        <v>52.986279257465696</v>
      </c>
    </row>
    <row r="116" spans="1:6" ht="14.25" customHeight="1">
      <c r="A116" s="44" t="s">
        <v>2</v>
      </c>
      <c r="B116" s="45">
        <f>SUM(B101:B115)</f>
        <v>31580</v>
      </c>
      <c r="C116" s="45">
        <f>SUM(C101:C115)</f>
        <v>56795</v>
      </c>
      <c r="D116" s="45">
        <f t="shared" si="15"/>
        <v>88375</v>
      </c>
      <c r="E116" s="61">
        <f t="shared" si="16"/>
        <v>35.734087694483733</v>
      </c>
      <c r="F116" s="61">
        <f t="shared" si="17"/>
        <v>64.265912305516267</v>
      </c>
    </row>
    <row r="117" spans="1:6" ht="14.25" customHeight="1">
      <c r="A117" s="44"/>
      <c r="B117" s="45"/>
      <c r="C117" s="45"/>
      <c r="D117" s="45"/>
    </row>
    <row r="118" spans="1:6" ht="14.25" customHeight="1">
      <c r="A118" s="63" t="s">
        <v>36</v>
      </c>
      <c r="B118" s="63"/>
      <c r="C118" s="63"/>
      <c r="D118" s="63"/>
    </row>
    <row r="119" spans="1:6" ht="14.25" customHeight="1">
      <c r="A119" s="24" t="s">
        <v>6</v>
      </c>
      <c r="B119" s="25" t="s">
        <v>25</v>
      </c>
      <c r="C119" s="25" t="s">
        <v>26</v>
      </c>
      <c r="D119" s="25" t="s">
        <v>2</v>
      </c>
      <c r="E119" s="25" t="s">
        <v>55</v>
      </c>
      <c r="F119" s="25" t="s">
        <v>56</v>
      </c>
    </row>
    <row r="120" spans="1:6">
      <c r="A120" s="39" t="s">
        <v>7</v>
      </c>
      <c r="B120" s="36">
        <v>1134</v>
      </c>
      <c r="C120" s="36">
        <v>3284</v>
      </c>
      <c r="D120" s="36">
        <f>SUM(B120:C120)</f>
        <v>4418</v>
      </c>
      <c r="E120" s="59">
        <f>B120/D120*100</f>
        <v>25.667722951561796</v>
      </c>
      <c r="F120" s="59">
        <f>C120/D120*100</f>
        <v>74.332277048438215</v>
      </c>
    </row>
    <row r="121" spans="1:6">
      <c r="A121" s="23" t="s">
        <v>8</v>
      </c>
      <c r="B121" s="26">
        <v>1412</v>
      </c>
      <c r="C121" s="26">
        <v>1583</v>
      </c>
      <c r="D121" s="26">
        <f t="shared" ref="D121:D135" si="18">SUM(B121:C121)</f>
        <v>2995</v>
      </c>
      <c r="E121" s="60">
        <f t="shared" ref="E121:E135" si="19">B121/D121*100</f>
        <v>47.145242070116858</v>
      </c>
      <c r="F121" s="60">
        <f t="shared" ref="F121:F135" si="20">C121/D121*100</f>
        <v>52.854757929883135</v>
      </c>
    </row>
    <row r="122" spans="1:6">
      <c r="A122" s="39" t="s">
        <v>9</v>
      </c>
      <c r="B122" s="36">
        <v>1024</v>
      </c>
      <c r="C122" s="36">
        <v>1096</v>
      </c>
      <c r="D122" s="36">
        <f t="shared" si="18"/>
        <v>2120</v>
      </c>
      <c r="E122" s="59">
        <f t="shared" si="19"/>
        <v>48.301886792452834</v>
      </c>
      <c r="F122" s="59">
        <f t="shared" si="20"/>
        <v>51.698113207547166</v>
      </c>
    </row>
    <row r="123" spans="1:6">
      <c r="A123" s="23" t="s">
        <v>10</v>
      </c>
      <c r="B123" s="26">
        <v>579</v>
      </c>
      <c r="C123" s="26">
        <v>1168</v>
      </c>
      <c r="D123" s="26">
        <f t="shared" si="18"/>
        <v>1747</v>
      </c>
      <c r="E123" s="60">
        <f t="shared" si="19"/>
        <v>33.142530051516886</v>
      </c>
      <c r="F123" s="60">
        <f t="shared" si="20"/>
        <v>66.857469948483114</v>
      </c>
    </row>
    <row r="124" spans="1:6">
      <c r="A124" s="39" t="s">
        <v>11</v>
      </c>
      <c r="B124" s="36">
        <v>2691</v>
      </c>
      <c r="C124" s="36">
        <v>2659</v>
      </c>
      <c r="D124" s="36">
        <f t="shared" si="18"/>
        <v>5350</v>
      </c>
      <c r="E124" s="59">
        <f t="shared" si="19"/>
        <v>50.299065420560751</v>
      </c>
      <c r="F124" s="59">
        <f t="shared" si="20"/>
        <v>49.700934579439256</v>
      </c>
    </row>
    <row r="125" spans="1:6">
      <c r="A125" s="23" t="s">
        <v>12</v>
      </c>
      <c r="B125" s="26">
        <v>1335</v>
      </c>
      <c r="C125" s="26">
        <v>1419</v>
      </c>
      <c r="D125" s="26">
        <f t="shared" si="18"/>
        <v>2754</v>
      </c>
      <c r="E125" s="60">
        <f t="shared" si="19"/>
        <v>48.474945533769066</v>
      </c>
      <c r="F125" s="60">
        <f t="shared" si="20"/>
        <v>51.525054466230934</v>
      </c>
    </row>
    <row r="126" spans="1:6">
      <c r="A126" s="39" t="s">
        <v>13</v>
      </c>
      <c r="B126" s="36">
        <v>2258</v>
      </c>
      <c r="C126" s="36">
        <v>2976</v>
      </c>
      <c r="D126" s="36">
        <f t="shared" si="18"/>
        <v>5234</v>
      </c>
      <c r="E126" s="59">
        <f t="shared" si="19"/>
        <v>43.141001146350781</v>
      </c>
      <c r="F126" s="59">
        <f t="shared" si="20"/>
        <v>56.858998853649211</v>
      </c>
    </row>
    <row r="127" spans="1:6">
      <c r="A127" s="23" t="s">
        <v>14</v>
      </c>
      <c r="B127" s="26">
        <v>2403</v>
      </c>
      <c r="C127" s="26">
        <v>5368</v>
      </c>
      <c r="D127" s="26">
        <f t="shared" si="18"/>
        <v>7771</v>
      </c>
      <c r="E127" s="60">
        <f t="shared" si="19"/>
        <v>30.922661176167804</v>
      </c>
      <c r="F127" s="60">
        <f t="shared" si="20"/>
        <v>69.077338823832207</v>
      </c>
    </row>
    <row r="128" spans="1:6">
      <c r="A128" s="39" t="s">
        <v>15</v>
      </c>
      <c r="B128" s="36">
        <v>5414</v>
      </c>
      <c r="C128" s="36">
        <v>8908</v>
      </c>
      <c r="D128" s="36">
        <f t="shared" si="18"/>
        <v>14322</v>
      </c>
      <c r="E128" s="59">
        <f t="shared" si="19"/>
        <v>37.801982963273282</v>
      </c>
      <c r="F128" s="59">
        <f t="shared" si="20"/>
        <v>62.198017036726718</v>
      </c>
    </row>
    <row r="129" spans="1:6">
      <c r="A129" s="23" t="s">
        <v>16</v>
      </c>
      <c r="B129" s="26">
        <v>6430</v>
      </c>
      <c r="C129" s="26">
        <v>17044</v>
      </c>
      <c r="D129" s="26">
        <f t="shared" si="18"/>
        <v>23474</v>
      </c>
      <c r="E129" s="60">
        <f t="shared" si="19"/>
        <v>27.392008179262163</v>
      </c>
      <c r="F129" s="60">
        <f t="shared" si="20"/>
        <v>72.607991820737837</v>
      </c>
    </row>
    <row r="130" spans="1:6">
      <c r="A130" s="39" t="s">
        <v>17</v>
      </c>
      <c r="B130" s="36">
        <v>1786</v>
      </c>
      <c r="C130" s="36">
        <v>3887</v>
      </c>
      <c r="D130" s="36">
        <f t="shared" si="18"/>
        <v>5673</v>
      </c>
      <c r="E130" s="59">
        <f t="shared" si="19"/>
        <v>31.482460779129205</v>
      </c>
      <c r="F130" s="59">
        <f t="shared" si="20"/>
        <v>68.517539220870788</v>
      </c>
    </row>
    <row r="131" spans="1:6">
      <c r="A131" s="23" t="s">
        <v>18</v>
      </c>
      <c r="B131" s="26">
        <v>2705</v>
      </c>
      <c r="C131" s="26">
        <v>3318</v>
      </c>
      <c r="D131" s="26">
        <f t="shared" si="18"/>
        <v>6023</v>
      </c>
      <c r="E131" s="60">
        <f t="shared" si="19"/>
        <v>44.911173833637726</v>
      </c>
      <c r="F131" s="60">
        <f t="shared" si="20"/>
        <v>55.088826166362281</v>
      </c>
    </row>
    <row r="132" spans="1:6">
      <c r="A132" s="39" t="s">
        <v>19</v>
      </c>
      <c r="B132" s="36">
        <v>683</v>
      </c>
      <c r="C132" s="36">
        <v>864</v>
      </c>
      <c r="D132" s="36">
        <f t="shared" si="18"/>
        <v>1547</v>
      </c>
      <c r="E132" s="59">
        <f t="shared" si="19"/>
        <v>44.149967679379444</v>
      </c>
      <c r="F132" s="59">
        <f t="shared" si="20"/>
        <v>55.850032320620556</v>
      </c>
    </row>
    <row r="133" spans="1:6">
      <c r="A133" s="23" t="s">
        <v>20</v>
      </c>
      <c r="B133" s="26">
        <v>1977</v>
      </c>
      <c r="C133" s="26">
        <v>1941</v>
      </c>
      <c r="D133" s="26">
        <f t="shared" si="18"/>
        <v>3918</v>
      </c>
      <c r="E133" s="60">
        <f t="shared" si="19"/>
        <v>50.459418070444109</v>
      </c>
      <c r="F133" s="60">
        <f t="shared" si="20"/>
        <v>49.540581929555891</v>
      </c>
    </row>
    <row r="134" spans="1:6">
      <c r="A134" s="39" t="s">
        <v>21</v>
      </c>
      <c r="B134" s="36">
        <v>1174</v>
      </c>
      <c r="C134" s="36">
        <v>1374</v>
      </c>
      <c r="D134" s="36">
        <f t="shared" si="18"/>
        <v>2548</v>
      </c>
      <c r="E134" s="59">
        <f t="shared" si="19"/>
        <v>46.07535321821036</v>
      </c>
      <c r="F134" s="59">
        <f t="shared" si="20"/>
        <v>53.92464678178964</v>
      </c>
    </row>
    <row r="135" spans="1:6">
      <c r="A135" s="44" t="s">
        <v>2</v>
      </c>
      <c r="B135" s="45">
        <f>SUM(B120:B134)</f>
        <v>33005</v>
      </c>
      <c r="C135" s="45">
        <f>SUM(C120:C134)</f>
        <v>56889</v>
      </c>
      <c r="D135" s="45">
        <f t="shared" si="18"/>
        <v>89894</v>
      </c>
      <c r="E135" s="61">
        <f t="shared" si="19"/>
        <v>36.715464880859678</v>
      </c>
      <c r="F135" s="61">
        <f t="shared" si="20"/>
        <v>63.284535119140315</v>
      </c>
    </row>
    <row r="136" spans="1:6">
      <c r="A136" s="44"/>
      <c r="B136" s="45"/>
      <c r="C136" s="45"/>
      <c r="D136" s="45"/>
    </row>
    <row r="137" spans="1:6">
      <c r="A137" s="44"/>
      <c r="B137" s="45"/>
      <c r="C137" s="45"/>
      <c r="D137" s="45"/>
    </row>
    <row r="138" spans="1:6">
      <c r="A138" s="23"/>
      <c r="B138" s="26"/>
      <c r="C138" s="26"/>
      <c r="D138" s="26"/>
    </row>
  </sheetData>
  <mergeCells count="7">
    <mergeCell ref="A2:D2"/>
    <mergeCell ref="A21:D21"/>
    <mergeCell ref="A118:D118"/>
    <mergeCell ref="A40:D40"/>
    <mergeCell ref="A59:D59"/>
    <mergeCell ref="A78:D78"/>
    <mergeCell ref="A99:D99"/>
  </mergeCells>
  <pageMargins left="0.7" right="0.7" top="0.75" bottom="0.75" header="0.3" footer="0.3"/>
  <pageSetup scale="87" orientation="portrait" r:id="rId1"/>
  <rowBreaks count="1" manualBreakCount="1">
    <brk id="40" max="16383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zoomScaleNormal="100" workbookViewId="0">
      <selection activeCell="F23" sqref="F23:F24"/>
    </sheetView>
  </sheetViews>
  <sheetFormatPr defaultColWidth="9.140625" defaultRowHeight="12"/>
  <cols>
    <col min="1" max="1" width="11.5703125" style="3" customWidth="1"/>
    <col min="2" max="2" width="12" style="3" customWidth="1"/>
    <col min="3" max="4" width="11.5703125" style="3" customWidth="1"/>
    <col min="5" max="7" width="11.5703125" style="2" customWidth="1"/>
    <col min="8" max="16384" width="9.140625" style="2"/>
  </cols>
  <sheetData>
    <row r="1" spans="1:8" ht="14.25">
      <c r="A1" s="30" t="s">
        <v>28</v>
      </c>
      <c r="B1" s="30"/>
      <c r="C1" s="30"/>
      <c r="D1" s="30"/>
      <c r="E1" s="30"/>
      <c r="F1" s="30"/>
    </row>
    <row r="2" spans="1:8">
      <c r="A2" s="65" t="s">
        <v>57</v>
      </c>
      <c r="B2" s="65"/>
      <c r="C2" s="65"/>
      <c r="D2" s="65"/>
      <c r="E2" s="65"/>
      <c r="F2" s="65"/>
    </row>
    <row r="3" spans="1:8">
      <c r="A3" s="66" t="s">
        <v>6</v>
      </c>
      <c r="B3" s="64" t="s">
        <v>29</v>
      </c>
      <c r="C3" s="64"/>
      <c r="D3" s="64" t="s">
        <v>30</v>
      </c>
      <c r="E3" s="64" t="s">
        <v>33</v>
      </c>
      <c r="F3" s="64" t="s">
        <v>34</v>
      </c>
      <c r="G3" s="64" t="s">
        <v>35</v>
      </c>
      <c r="H3" s="64" t="s">
        <v>2</v>
      </c>
    </row>
    <row r="4" spans="1:8" ht="48">
      <c r="A4" s="66"/>
      <c r="B4" s="47" t="s">
        <v>41</v>
      </c>
      <c r="C4" s="47" t="s">
        <v>39</v>
      </c>
      <c r="D4" s="64"/>
      <c r="E4" s="64"/>
      <c r="F4" s="64"/>
      <c r="G4" s="64"/>
      <c r="H4" s="64"/>
    </row>
    <row r="5" spans="1:8">
      <c r="A5" s="37" t="s">
        <v>7</v>
      </c>
      <c r="B5" s="40">
        <v>632</v>
      </c>
      <c r="C5" s="40">
        <v>143</v>
      </c>
      <c r="D5" s="40">
        <v>907</v>
      </c>
      <c r="E5" s="40">
        <v>7</v>
      </c>
      <c r="F5" s="40">
        <v>2933</v>
      </c>
      <c r="G5" s="40">
        <v>0</v>
      </c>
      <c r="H5" s="40">
        <f>SUM(B5:G5)</f>
        <v>4622</v>
      </c>
    </row>
    <row r="6" spans="1:8">
      <c r="A6" s="2" t="s">
        <v>8</v>
      </c>
      <c r="B6" s="22">
        <v>2085</v>
      </c>
      <c r="C6" s="22">
        <v>13</v>
      </c>
      <c r="D6" s="22">
        <v>530</v>
      </c>
      <c r="E6" s="22">
        <v>0</v>
      </c>
      <c r="F6" s="22">
        <v>34</v>
      </c>
      <c r="G6" s="22">
        <v>0</v>
      </c>
      <c r="H6" s="22">
        <f t="shared" ref="H6:H19" si="0">SUM(B6:G6)</f>
        <v>2662</v>
      </c>
    </row>
    <row r="7" spans="1:8">
      <c r="A7" s="37" t="s">
        <v>9</v>
      </c>
      <c r="B7" s="40">
        <v>255</v>
      </c>
      <c r="C7" s="40">
        <v>96</v>
      </c>
      <c r="D7" s="40">
        <v>732</v>
      </c>
      <c r="E7" s="40">
        <v>0</v>
      </c>
      <c r="F7" s="40">
        <v>887</v>
      </c>
      <c r="G7" s="40">
        <v>57</v>
      </c>
      <c r="H7" s="40">
        <f t="shared" si="0"/>
        <v>2027</v>
      </c>
    </row>
    <row r="8" spans="1:8">
      <c r="A8" s="2" t="s">
        <v>10</v>
      </c>
      <c r="B8" s="22">
        <v>216</v>
      </c>
      <c r="C8" s="22">
        <v>1</v>
      </c>
      <c r="D8" s="22">
        <v>639</v>
      </c>
      <c r="E8" s="22">
        <v>0</v>
      </c>
      <c r="F8" s="22">
        <v>1015</v>
      </c>
      <c r="G8" s="22">
        <v>0</v>
      </c>
      <c r="H8" s="22">
        <f t="shared" si="0"/>
        <v>1871</v>
      </c>
    </row>
    <row r="9" spans="1:8">
      <c r="A9" s="37" t="s">
        <v>11</v>
      </c>
      <c r="B9" s="40">
        <v>1399</v>
      </c>
      <c r="C9" s="40">
        <v>185</v>
      </c>
      <c r="D9" s="40">
        <v>1142</v>
      </c>
      <c r="E9" s="40">
        <v>4</v>
      </c>
      <c r="F9" s="40">
        <v>2245</v>
      </c>
      <c r="G9" s="40">
        <v>0</v>
      </c>
      <c r="H9" s="40">
        <f t="shared" si="0"/>
        <v>4975</v>
      </c>
    </row>
    <row r="10" spans="1:8">
      <c r="A10" s="2" t="s">
        <v>12</v>
      </c>
      <c r="B10" s="22">
        <v>1473</v>
      </c>
      <c r="C10" s="22">
        <v>421</v>
      </c>
      <c r="D10" s="22">
        <v>577</v>
      </c>
      <c r="E10" s="22">
        <v>1</v>
      </c>
      <c r="F10" s="22">
        <v>93</v>
      </c>
      <c r="G10" s="22">
        <v>0</v>
      </c>
      <c r="H10" s="22">
        <f t="shared" si="0"/>
        <v>2565</v>
      </c>
    </row>
    <row r="11" spans="1:8">
      <c r="A11" s="37" t="s">
        <v>13</v>
      </c>
      <c r="B11" s="40">
        <v>1025</v>
      </c>
      <c r="C11" s="40">
        <v>321</v>
      </c>
      <c r="D11" s="40">
        <v>1268</v>
      </c>
      <c r="E11" s="40">
        <v>0</v>
      </c>
      <c r="F11" s="40">
        <v>2494</v>
      </c>
      <c r="G11" s="40">
        <v>12</v>
      </c>
      <c r="H11" s="40">
        <f t="shared" si="0"/>
        <v>5120</v>
      </c>
    </row>
    <row r="12" spans="1:8">
      <c r="A12" s="2" t="s">
        <v>14</v>
      </c>
      <c r="B12" s="22">
        <v>3871</v>
      </c>
      <c r="C12" s="22">
        <v>886</v>
      </c>
      <c r="D12" s="22">
        <v>2358</v>
      </c>
      <c r="E12" s="22">
        <v>0</v>
      </c>
      <c r="F12" s="22">
        <v>311</v>
      </c>
      <c r="G12" s="22">
        <v>0</v>
      </c>
      <c r="H12" s="22">
        <f t="shared" si="0"/>
        <v>7426</v>
      </c>
    </row>
    <row r="13" spans="1:8">
      <c r="A13" s="37" t="s">
        <v>15</v>
      </c>
      <c r="B13" s="40">
        <v>2626</v>
      </c>
      <c r="C13" s="40">
        <v>29</v>
      </c>
      <c r="D13" s="40">
        <v>4932</v>
      </c>
      <c r="E13" s="40">
        <v>0</v>
      </c>
      <c r="F13" s="40">
        <v>5178</v>
      </c>
      <c r="G13" s="40">
        <v>0</v>
      </c>
      <c r="H13" s="40">
        <f t="shared" si="0"/>
        <v>12765</v>
      </c>
    </row>
    <row r="14" spans="1:8">
      <c r="A14" s="2" t="s">
        <v>16</v>
      </c>
      <c r="B14" s="22">
        <v>2474</v>
      </c>
      <c r="C14" s="22">
        <v>1888</v>
      </c>
      <c r="D14" s="22">
        <v>5928</v>
      </c>
      <c r="E14" s="22">
        <v>1328</v>
      </c>
      <c r="F14" s="22">
        <v>11910</v>
      </c>
      <c r="G14" s="22">
        <v>169</v>
      </c>
      <c r="H14" s="22">
        <f t="shared" si="0"/>
        <v>23697</v>
      </c>
    </row>
    <row r="15" spans="1:8">
      <c r="A15" s="37" t="s">
        <v>17</v>
      </c>
      <c r="B15" s="40">
        <v>850</v>
      </c>
      <c r="C15" s="40">
        <v>405</v>
      </c>
      <c r="D15" s="40">
        <v>1433</v>
      </c>
      <c r="E15" s="40">
        <v>0</v>
      </c>
      <c r="F15" s="40">
        <v>2798</v>
      </c>
      <c r="G15" s="40">
        <v>0</v>
      </c>
      <c r="H15" s="40">
        <f t="shared" si="0"/>
        <v>5486</v>
      </c>
    </row>
    <row r="16" spans="1:8">
      <c r="A16" s="2" t="s">
        <v>18</v>
      </c>
      <c r="B16" s="22">
        <v>2934</v>
      </c>
      <c r="C16" s="22">
        <v>563</v>
      </c>
      <c r="D16" s="22">
        <v>1844</v>
      </c>
      <c r="E16" s="22">
        <v>92</v>
      </c>
      <c r="F16" s="22">
        <v>155</v>
      </c>
      <c r="G16" s="22">
        <v>0</v>
      </c>
      <c r="H16" s="22">
        <f t="shared" si="0"/>
        <v>5588</v>
      </c>
    </row>
    <row r="17" spans="1:8">
      <c r="A17" s="37" t="s">
        <v>19</v>
      </c>
      <c r="B17" s="40">
        <v>248</v>
      </c>
      <c r="C17" s="40">
        <v>151</v>
      </c>
      <c r="D17" s="40">
        <v>503</v>
      </c>
      <c r="E17" s="40">
        <v>0</v>
      </c>
      <c r="F17" s="40">
        <v>664</v>
      </c>
      <c r="G17" s="40">
        <v>0</v>
      </c>
      <c r="H17" s="40">
        <f t="shared" si="0"/>
        <v>1566</v>
      </c>
    </row>
    <row r="18" spans="1:8">
      <c r="A18" s="2" t="s">
        <v>20</v>
      </c>
      <c r="B18" s="22">
        <v>513</v>
      </c>
      <c r="C18" s="22">
        <v>274</v>
      </c>
      <c r="D18" s="22">
        <v>768</v>
      </c>
      <c r="E18" s="22">
        <v>0</v>
      </c>
      <c r="F18" s="22">
        <v>1629</v>
      </c>
      <c r="G18" s="22">
        <v>0</v>
      </c>
      <c r="H18" s="22">
        <f t="shared" si="0"/>
        <v>3184</v>
      </c>
    </row>
    <row r="19" spans="1:8">
      <c r="A19" s="37" t="s">
        <v>21</v>
      </c>
      <c r="B19" s="40">
        <v>412</v>
      </c>
      <c r="C19" s="40">
        <v>303</v>
      </c>
      <c r="D19" s="40">
        <v>671</v>
      </c>
      <c r="E19" s="40">
        <v>0</v>
      </c>
      <c r="F19" s="40">
        <v>1642</v>
      </c>
      <c r="G19" s="40">
        <v>0</v>
      </c>
      <c r="H19" s="40">
        <f t="shared" si="0"/>
        <v>3028</v>
      </c>
    </row>
    <row r="20" spans="1:8">
      <c r="A20" s="48" t="s">
        <v>2</v>
      </c>
      <c r="B20" s="49">
        <f>SUM(B5:B19)</f>
        <v>21013</v>
      </c>
      <c r="C20" s="49">
        <f t="shared" ref="C20:H20" si="1">SUM(C5:C19)</f>
        <v>5679</v>
      </c>
      <c r="D20" s="49">
        <f t="shared" si="1"/>
        <v>24232</v>
      </c>
      <c r="E20" s="49">
        <f t="shared" si="1"/>
        <v>1432</v>
      </c>
      <c r="F20" s="49">
        <f t="shared" si="1"/>
        <v>33988</v>
      </c>
      <c r="G20" s="49">
        <f t="shared" si="1"/>
        <v>238</v>
      </c>
      <c r="H20" s="49">
        <f t="shared" si="1"/>
        <v>86582</v>
      </c>
    </row>
    <row r="21" spans="1:8">
      <c r="A21" s="48"/>
      <c r="B21" s="49"/>
      <c r="C21" s="49"/>
      <c r="D21" s="49"/>
      <c r="E21" s="49"/>
      <c r="F21" s="49"/>
      <c r="G21" s="49"/>
      <c r="H21" s="49"/>
    </row>
    <row r="22" spans="1:8">
      <c r="A22" s="65" t="s">
        <v>45</v>
      </c>
      <c r="B22" s="65"/>
      <c r="C22" s="65"/>
      <c r="D22" s="65"/>
      <c r="E22" s="65"/>
      <c r="F22" s="65"/>
    </row>
    <row r="23" spans="1:8">
      <c r="A23" s="66" t="s">
        <v>6</v>
      </c>
      <c r="B23" s="64" t="s">
        <v>29</v>
      </c>
      <c r="C23" s="64"/>
      <c r="D23" s="64" t="s">
        <v>30</v>
      </c>
      <c r="E23" s="64" t="s">
        <v>33</v>
      </c>
      <c r="F23" s="64" t="s">
        <v>34</v>
      </c>
      <c r="G23" s="64" t="s">
        <v>35</v>
      </c>
      <c r="H23" s="64" t="s">
        <v>2</v>
      </c>
    </row>
    <row r="24" spans="1:8" ht="48">
      <c r="A24" s="66"/>
      <c r="B24" s="47" t="s">
        <v>41</v>
      </c>
      <c r="C24" s="47" t="s">
        <v>39</v>
      </c>
      <c r="D24" s="64"/>
      <c r="E24" s="64"/>
      <c r="F24" s="64"/>
      <c r="G24" s="64"/>
      <c r="H24" s="64"/>
    </row>
    <row r="25" spans="1:8">
      <c r="A25" s="37" t="s">
        <v>7</v>
      </c>
      <c r="B25" s="40">
        <v>3238</v>
      </c>
      <c r="C25" s="40">
        <v>129</v>
      </c>
      <c r="D25" s="40">
        <v>1011</v>
      </c>
      <c r="E25" s="40">
        <v>9</v>
      </c>
      <c r="F25" s="40">
        <v>0</v>
      </c>
      <c r="G25" s="40">
        <v>0</v>
      </c>
      <c r="H25" s="40">
        <f>SUM(B25:G25)</f>
        <v>4387</v>
      </c>
    </row>
    <row r="26" spans="1:8">
      <c r="A26" s="2" t="s">
        <v>8</v>
      </c>
      <c r="B26" s="22">
        <v>1881</v>
      </c>
      <c r="C26" s="22">
        <v>23</v>
      </c>
      <c r="D26" s="22">
        <v>537</v>
      </c>
      <c r="E26" s="22">
        <v>0</v>
      </c>
      <c r="F26" s="22">
        <v>30</v>
      </c>
      <c r="G26" s="22">
        <v>0</v>
      </c>
      <c r="H26" s="22">
        <f t="shared" ref="H26:H39" si="2">SUM(B26:G26)</f>
        <v>2471</v>
      </c>
    </row>
    <row r="27" spans="1:8">
      <c r="A27" s="37" t="s">
        <v>9</v>
      </c>
      <c r="B27" s="40">
        <v>331</v>
      </c>
      <c r="C27" s="40">
        <v>59</v>
      </c>
      <c r="D27" s="40">
        <v>753</v>
      </c>
      <c r="E27" s="40">
        <v>0</v>
      </c>
      <c r="F27" s="40">
        <v>871</v>
      </c>
      <c r="G27" s="40">
        <v>67</v>
      </c>
      <c r="H27" s="40">
        <f t="shared" si="2"/>
        <v>2081</v>
      </c>
    </row>
    <row r="28" spans="1:8">
      <c r="A28" s="2" t="s">
        <v>10</v>
      </c>
      <c r="B28" s="22">
        <v>172</v>
      </c>
      <c r="C28" s="22">
        <v>1</v>
      </c>
      <c r="D28" s="22">
        <v>674</v>
      </c>
      <c r="E28" s="22">
        <v>0</v>
      </c>
      <c r="F28" s="22">
        <v>925</v>
      </c>
      <c r="G28" s="22">
        <v>0</v>
      </c>
      <c r="H28" s="22">
        <f t="shared" si="2"/>
        <v>1772</v>
      </c>
    </row>
    <row r="29" spans="1:8">
      <c r="A29" s="37" t="s">
        <v>11</v>
      </c>
      <c r="B29" s="40">
        <v>1384</v>
      </c>
      <c r="C29" s="40">
        <v>192</v>
      </c>
      <c r="D29" s="40">
        <v>1080</v>
      </c>
      <c r="E29" s="40">
        <v>5</v>
      </c>
      <c r="F29" s="40">
        <v>2272</v>
      </c>
      <c r="G29" s="40">
        <v>1</v>
      </c>
      <c r="H29" s="40">
        <f t="shared" si="2"/>
        <v>4934</v>
      </c>
    </row>
    <row r="30" spans="1:8">
      <c r="A30" s="2" t="s">
        <v>12</v>
      </c>
      <c r="B30" s="22">
        <v>1441</v>
      </c>
      <c r="C30" s="22">
        <v>371</v>
      </c>
      <c r="D30" s="22">
        <v>585</v>
      </c>
      <c r="E30" s="22">
        <v>0</v>
      </c>
      <c r="F30" s="22">
        <v>176</v>
      </c>
      <c r="G30" s="22">
        <v>0</v>
      </c>
      <c r="H30" s="22">
        <f t="shared" si="2"/>
        <v>2573</v>
      </c>
    </row>
    <row r="31" spans="1:8">
      <c r="A31" s="37" t="s">
        <v>13</v>
      </c>
      <c r="B31" s="40">
        <v>998</v>
      </c>
      <c r="C31" s="40">
        <v>290</v>
      </c>
      <c r="D31" s="40">
        <v>1226</v>
      </c>
      <c r="E31" s="40">
        <v>0</v>
      </c>
      <c r="F31" s="40">
        <v>2268</v>
      </c>
      <c r="G31" s="40">
        <v>14</v>
      </c>
      <c r="H31" s="40">
        <f t="shared" si="2"/>
        <v>4796</v>
      </c>
    </row>
    <row r="32" spans="1:8">
      <c r="A32" s="2" t="s">
        <v>14</v>
      </c>
      <c r="B32" s="22">
        <v>3663</v>
      </c>
      <c r="C32" s="22">
        <v>832</v>
      </c>
      <c r="D32" s="22">
        <v>2324</v>
      </c>
      <c r="E32" s="22">
        <v>0</v>
      </c>
      <c r="F32" s="22">
        <v>309</v>
      </c>
      <c r="G32" s="22">
        <v>0</v>
      </c>
      <c r="H32" s="22">
        <f t="shared" si="2"/>
        <v>7128</v>
      </c>
    </row>
    <row r="33" spans="1:8">
      <c r="A33" s="37" t="s">
        <v>15</v>
      </c>
      <c r="B33" s="40">
        <v>2704</v>
      </c>
      <c r="C33" s="40">
        <v>26</v>
      </c>
      <c r="D33" s="40">
        <v>4706</v>
      </c>
      <c r="E33" s="40">
        <v>0</v>
      </c>
      <c r="F33" s="40">
        <v>5226</v>
      </c>
      <c r="G33" s="40">
        <v>0</v>
      </c>
      <c r="H33" s="40">
        <f t="shared" si="2"/>
        <v>12662</v>
      </c>
    </row>
    <row r="34" spans="1:8">
      <c r="A34" s="2" t="s">
        <v>16</v>
      </c>
      <c r="B34" s="22">
        <v>2718</v>
      </c>
      <c r="C34" s="22">
        <v>1751</v>
      </c>
      <c r="D34" s="22">
        <v>5929</v>
      </c>
      <c r="E34" s="22">
        <v>1277</v>
      </c>
      <c r="F34" s="22">
        <v>12727</v>
      </c>
      <c r="G34" s="22">
        <v>16</v>
      </c>
      <c r="H34" s="22">
        <f t="shared" si="2"/>
        <v>24418</v>
      </c>
    </row>
    <row r="35" spans="1:8">
      <c r="A35" s="37" t="s">
        <v>17</v>
      </c>
      <c r="B35" s="40">
        <v>676</v>
      </c>
      <c r="C35" s="40">
        <v>379</v>
      </c>
      <c r="D35" s="40">
        <v>1541</v>
      </c>
      <c r="E35" s="40">
        <v>0</v>
      </c>
      <c r="F35" s="40">
        <v>2478</v>
      </c>
      <c r="G35" s="40">
        <v>0</v>
      </c>
      <c r="H35" s="40">
        <f t="shared" si="2"/>
        <v>5074</v>
      </c>
    </row>
    <row r="36" spans="1:8">
      <c r="A36" s="2" t="s">
        <v>18</v>
      </c>
      <c r="B36" s="22">
        <v>2810</v>
      </c>
      <c r="C36" s="22">
        <v>569</v>
      </c>
      <c r="D36" s="22">
        <v>1999</v>
      </c>
      <c r="E36" s="22">
        <v>101</v>
      </c>
      <c r="F36" s="22">
        <v>156</v>
      </c>
      <c r="G36" s="22">
        <v>0</v>
      </c>
      <c r="H36" s="22">
        <f t="shared" si="2"/>
        <v>5635</v>
      </c>
    </row>
    <row r="37" spans="1:8">
      <c r="A37" s="37" t="s">
        <v>19</v>
      </c>
      <c r="B37" s="40">
        <v>277</v>
      </c>
      <c r="C37" s="40">
        <v>137</v>
      </c>
      <c r="D37" s="40">
        <v>527</v>
      </c>
      <c r="E37" s="40">
        <v>0</v>
      </c>
      <c r="F37" s="40">
        <v>692</v>
      </c>
      <c r="G37" s="40">
        <v>0</v>
      </c>
      <c r="H37" s="40">
        <f t="shared" si="2"/>
        <v>1633</v>
      </c>
    </row>
    <row r="38" spans="1:8">
      <c r="A38" s="2" t="s">
        <v>20</v>
      </c>
      <c r="B38" s="22">
        <v>512</v>
      </c>
      <c r="C38" s="22">
        <v>307</v>
      </c>
      <c r="D38" s="22">
        <v>807</v>
      </c>
      <c r="E38" s="22">
        <v>0</v>
      </c>
      <c r="F38" s="22">
        <v>1610</v>
      </c>
      <c r="G38" s="22">
        <v>0</v>
      </c>
      <c r="H38" s="22">
        <f t="shared" si="2"/>
        <v>3236</v>
      </c>
    </row>
    <row r="39" spans="1:8">
      <c r="A39" s="37" t="s">
        <v>21</v>
      </c>
      <c r="B39" s="40">
        <v>415</v>
      </c>
      <c r="C39" s="40">
        <v>278</v>
      </c>
      <c r="D39" s="40">
        <v>581</v>
      </c>
      <c r="E39" s="40">
        <v>0</v>
      </c>
      <c r="F39" s="40">
        <v>1288</v>
      </c>
      <c r="G39" s="40">
        <v>0</v>
      </c>
      <c r="H39" s="40">
        <f t="shared" si="2"/>
        <v>2562</v>
      </c>
    </row>
    <row r="40" spans="1:8">
      <c r="A40" s="48" t="s">
        <v>2</v>
      </c>
      <c r="B40" s="49">
        <f>SUM(B25:B39)</f>
        <v>23220</v>
      </c>
      <c r="C40" s="49">
        <f t="shared" ref="C40:H40" si="3">SUM(C25:C39)</f>
        <v>5344</v>
      </c>
      <c r="D40" s="49">
        <f t="shared" si="3"/>
        <v>24280</v>
      </c>
      <c r="E40" s="49">
        <f t="shared" si="3"/>
        <v>1392</v>
      </c>
      <c r="F40" s="49">
        <f t="shared" si="3"/>
        <v>31028</v>
      </c>
      <c r="G40" s="49">
        <f t="shared" si="3"/>
        <v>98</v>
      </c>
      <c r="H40" s="49">
        <f t="shared" si="3"/>
        <v>85362</v>
      </c>
    </row>
    <row r="41" spans="1:8" ht="14.25">
      <c r="A41" s="30"/>
      <c r="B41" s="30"/>
      <c r="C41" s="30"/>
      <c r="D41" s="30"/>
      <c r="E41" s="30"/>
      <c r="F41" s="30"/>
    </row>
    <row r="42" spans="1:8">
      <c r="A42" s="65" t="s">
        <v>44</v>
      </c>
      <c r="B42" s="65"/>
      <c r="C42" s="65"/>
      <c r="D42" s="65"/>
      <c r="E42" s="65"/>
      <c r="F42" s="65"/>
    </row>
    <row r="43" spans="1:8">
      <c r="A43" s="66" t="s">
        <v>6</v>
      </c>
      <c r="B43" s="64" t="s">
        <v>29</v>
      </c>
      <c r="C43" s="64"/>
      <c r="D43" s="64" t="s">
        <v>30</v>
      </c>
      <c r="E43" s="64" t="s">
        <v>33</v>
      </c>
      <c r="F43" s="64" t="s">
        <v>34</v>
      </c>
      <c r="G43" s="64" t="s">
        <v>35</v>
      </c>
      <c r="H43" s="64" t="s">
        <v>2</v>
      </c>
    </row>
    <row r="44" spans="1:8" ht="48">
      <c r="A44" s="66"/>
      <c r="B44" s="47" t="s">
        <v>41</v>
      </c>
      <c r="C44" s="47" t="s">
        <v>39</v>
      </c>
      <c r="D44" s="64"/>
      <c r="E44" s="64"/>
      <c r="F44" s="64"/>
      <c r="G44" s="64"/>
      <c r="H44" s="64"/>
    </row>
    <row r="45" spans="1:8">
      <c r="A45" s="37" t="s">
        <v>7</v>
      </c>
      <c r="B45" s="40">
        <v>600</v>
      </c>
      <c r="C45" s="40">
        <v>152</v>
      </c>
      <c r="D45" s="40">
        <v>1030</v>
      </c>
      <c r="E45" s="40">
        <v>5</v>
      </c>
      <c r="F45" s="40">
        <v>2515</v>
      </c>
      <c r="G45" s="40">
        <v>2</v>
      </c>
      <c r="H45" s="40">
        <f>SUM(B45:G45)</f>
        <v>4304</v>
      </c>
    </row>
    <row r="46" spans="1:8">
      <c r="A46" s="2" t="s">
        <v>8</v>
      </c>
      <c r="B46" s="22">
        <v>1816</v>
      </c>
      <c r="C46" s="22">
        <v>62</v>
      </c>
      <c r="D46" s="22">
        <v>568</v>
      </c>
      <c r="E46" s="22">
        <v>0</v>
      </c>
      <c r="F46" s="22">
        <v>30</v>
      </c>
      <c r="G46" s="22">
        <v>3</v>
      </c>
      <c r="H46" s="22">
        <f t="shared" ref="H46:H59" si="4">SUM(B46:G46)</f>
        <v>2479</v>
      </c>
    </row>
    <row r="47" spans="1:8">
      <c r="A47" s="37" t="s">
        <v>9</v>
      </c>
      <c r="B47" s="40">
        <v>335</v>
      </c>
      <c r="C47" s="40">
        <v>75</v>
      </c>
      <c r="D47" s="40">
        <v>553</v>
      </c>
      <c r="E47" s="40">
        <v>0</v>
      </c>
      <c r="F47" s="40">
        <v>973</v>
      </c>
      <c r="G47" s="40">
        <v>52</v>
      </c>
      <c r="H47" s="40">
        <f t="shared" si="4"/>
        <v>1988</v>
      </c>
    </row>
    <row r="48" spans="1:8">
      <c r="A48" s="2" t="s">
        <v>10</v>
      </c>
      <c r="B48" s="22">
        <v>181</v>
      </c>
      <c r="C48" s="22">
        <v>0</v>
      </c>
      <c r="D48" s="22">
        <v>625</v>
      </c>
      <c r="E48" s="22">
        <v>0</v>
      </c>
      <c r="F48" s="22">
        <v>992</v>
      </c>
      <c r="G48" s="22">
        <v>0</v>
      </c>
      <c r="H48" s="22">
        <f t="shared" si="4"/>
        <v>1798</v>
      </c>
    </row>
    <row r="49" spans="1:8">
      <c r="A49" s="37" t="s">
        <v>11</v>
      </c>
      <c r="B49" s="40">
        <v>1507</v>
      </c>
      <c r="C49" s="40">
        <v>166</v>
      </c>
      <c r="D49" s="40">
        <v>1054</v>
      </c>
      <c r="E49" s="40">
        <v>3</v>
      </c>
      <c r="F49" s="40">
        <v>2328</v>
      </c>
      <c r="G49" s="40">
        <v>0</v>
      </c>
      <c r="H49" s="40">
        <f t="shared" si="4"/>
        <v>5058</v>
      </c>
    </row>
    <row r="50" spans="1:8">
      <c r="A50" s="2" t="s">
        <v>12</v>
      </c>
      <c r="B50" s="22">
        <v>636</v>
      </c>
      <c r="C50" s="22">
        <v>238</v>
      </c>
      <c r="D50" s="22">
        <v>480</v>
      </c>
      <c r="E50" s="22">
        <v>1</v>
      </c>
      <c r="F50" s="22">
        <v>1087</v>
      </c>
      <c r="G50" s="22">
        <v>0</v>
      </c>
      <c r="H50" s="22">
        <f t="shared" si="4"/>
        <v>2442</v>
      </c>
    </row>
    <row r="51" spans="1:8">
      <c r="A51" s="37" t="s">
        <v>13</v>
      </c>
      <c r="B51" s="40">
        <v>1079</v>
      </c>
      <c r="C51" s="40">
        <v>288</v>
      </c>
      <c r="D51" s="40">
        <v>1208</v>
      </c>
      <c r="E51" s="40">
        <v>0</v>
      </c>
      <c r="F51" s="40">
        <v>2206</v>
      </c>
      <c r="G51" s="40">
        <v>6</v>
      </c>
      <c r="H51" s="40">
        <f t="shared" si="4"/>
        <v>4787</v>
      </c>
    </row>
    <row r="52" spans="1:8">
      <c r="A52" s="2" t="s">
        <v>14</v>
      </c>
      <c r="B52" s="22">
        <v>3653</v>
      </c>
      <c r="C52" s="22">
        <v>829</v>
      </c>
      <c r="D52" s="22">
        <v>2277</v>
      </c>
      <c r="E52" s="22">
        <v>0</v>
      </c>
      <c r="F52" s="22">
        <v>386</v>
      </c>
      <c r="G52" s="22">
        <v>0</v>
      </c>
      <c r="H52" s="22">
        <f t="shared" si="4"/>
        <v>7145</v>
      </c>
    </row>
    <row r="53" spans="1:8">
      <c r="A53" s="37" t="s">
        <v>15</v>
      </c>
      <c r="B53" s="40">
        <v>2696</v>
      </c>
      <c r="C53" s="40">
        <v>29</v>
      </c>
      <c r="D53" s="40">
        <v>4647</v>
      </c>
      <c r="E53" s="40">
        <v>0</v>
      </c>
      <c r="F53" s="40">
        <v>5042</v>
      </c>
      <c r="G53" s="40">
        <v>0</v>
      </c>
      <c r="H53" s="40">
        <f t="shared" si="4"/>
        <v>12414</v>
      </c>
    </row>
    <row r="54" spans="1:8">
      <c r="A54" s="2" t="s">
        <v>16</v>
      </c>
      <c r="B54" s="22">
        <v>3006</v>
      </c>
      <c r="C54" s="22">
        <v>1473</v>
      </c>
      <c r="D54" s="22">
        <v>5587</v>
      </c>
      <c r="E54" s="22">
        <v>1189</v>
      </c>
      <c r="F54" s="22">
        <v>10382</v>
      </c>
      <c r="G54" s="22">
        <v>0</v>
      </c>
      <c r="H54" s="22">
        <f t="shared" si="4"/>
        <v>21637</v>
      </c>
    </row>
    <row r="55" spans="1:8">
      <c r="A55" s="37" t="s">
        <v>17</v>
      </c>
      <c r="B55" s="40">
        <v>639</v>
      </c>
      <c r="C55" s="40">
        <v>368</v>
      </c>
      <c r="D55" s="40">
        <v>1427</v>
      </c>
      <c r="E55" s="40">
        <v>5</v>
      </c>
      <c r="F55" s="40">
        <v>2711</v>
      </c>
      <c r="G55" s="40">
        <v>1</v>
      </c>
      <c r="H55" s="40">
        <f t="shared" si="4"/>
        <v>5151</v>
      </c>
    </row>
    <row r="56" spans="1:8">
      <c r="A56" s="2" t="s">
        <v>18</v>
      </c>
      <c r="B56" s="22">
        <v>645</v>
      </c>
      <c r="C56" s="22">
        <v>539</v>
      </c>
      <c r="D56" s="22">
        <v>2017</v>
      </c>
      <c r="E56" s="22">
        <v>159</v>
      </c>
      <c r="F56" s="22">
        <v>2258</v>
      </c>
      <c r="G56" s="22">
        <v>12</v>
      </c>
      <c r="H56" s="22">
        <f t="shared" si="4"/>
        <v>5630</v>
      </c>
    </row>
    <row r="57" spans="1:8">
      <c r="A57" s="37" t="s">
        <v>19</v>
      </c>
      <c r="B57" s="40">
        <v>273</v>
      </c>
      <c r="C57" s="40">
        <v>141</v>
      </c>
      <c r="D57" s="40">
        <v>531</v>
      </c>
      <c r="E57" s="40">
        <v>0</v>
      </c>
      <c r="F57" s="40">
        <v>636</v>
      </c>
      <c r="G57" s="40">
        <v>0</v>
      </c>
      <c r="H57" s="40">
        <f t="shared" si="4"/>
        <v>1581</v>
      </c>
    </row>
    <row r="58" spans="1:8">
      <c r="A58" s="2" t="s">
        <v>20</v>
      </c>
      <c r="B58" s="22">
        <v>536</v>
      </c>
      <c r="C58" s="22">
        <v>295</v>
      </c>
      <c r="D58" s="22">
        <v>838</v>
      </c>
      <c r="E58" s="22">
        <v>0</v>
      </c>
      <c r="F58" s="22">
        <v>1692</v>
      </c>
      <c r="G58" s="22">
        <v>0</v>
      </c>
      <c r="H58" s="22">
        <f t="shared" si="4"/>
        <v>3361</v>
      </c>
    </row>
    <row r="59" spans="1:8">
      <c r="A59" s="37" t="s">
        <v>21</v>
      </c>
      <c r="B59" s="40">
        <v>435</v>
      </c>
      <c r="C59" s="40">
        <v>211</v>
      </c>
      <c r="D59" s="40">
        <v>716</v>
      </c>
      <c r="E59" s="40">
        <v>0</v>
      </c>
      <c r="F59" s="40">
        <v>1114</v>
      </c>
      <c r="G59" s="40">
        <v>0</v>
      </c>
      <c r="H59" s="40">
        <f t="shared" si="4"/>
        <v>2476</v>
      </c>
    </row>
    <row r="60" spans="1:8">
      <c r="A60" s="48" t="s">
        <v>2</v>
      </c>
      <c r="B60" s="49">
        <f>SUM(B45:B59)</f>
        <v>18037</v>
      </c>
      <c r="C60" s="49">
        <f t="shared" ref="C60:H60" si="5">SUM(C45:C59)</f>
        <v>4866</v>
      </c>
      <c r="D60" s="49">
        <f t="shared" si="5"/>
        <v>23558</v>
      </c>
      <c r="E60" s="49">
        <f t="shared" si="5"/>
        <v>1362</v>
      </c>
      <c r="F60" s="49">
        <f t="shared" si="5"/>
        <v>34352</v>
      </c>
      <c r="G60" s="49">
        <f t="shared" si="5"/>
        <v>76</v>
      </c>
      <c r="H60" s="49">
        <f t="shared" si="5"/>
        <v>82251</v>
      </c>
    </row>
    <row r="61" spans="1:8" ht="14.25">
      <c r="A61" s="30"/>
      <c r="B61" s="30"/>
      <c r="C61" s="30"/>
      <c r="D61" s="30"/>
      <c r="E61" s="30"/>
      <c r="F61" s="30"/>
    </row>
    <row r="62" spans="1:8">
      <c r="A62" s="65" t="s">
        <v>43</v>
      </c>
      <c r="B62" s="65"/>
      <c r="C62" s="65"/>
      <c r="D62" s="65"/>
      <c r="E62" s="65"/>
      <c r="F62" s="65"/>
    </row>
    <row r="63" spans="1:8">
      <c r="A63" s="66" t="s">
        <v>6</v>
      </c>
      <c r="B63" s="64" t="s">
        <v>29</v>
      </c>
      <c r="C63" s="64"/>
      <c r="D63" s="64" t="s">
        <v>30</v>
      </c>
      <c r="E63" s="64" t="s">
        <v>33</v>
      </c>
      <c r="F63" s="64" t="s">
        <v>34</v>
      </c>
      <c r="G63" s="64" t="s">
        <v>35</v>
      </c>
      <c r="H63" s="64" t="s">
        <v>2</v>
      </c>
    </row>
    <row r="64" spans="1:8" ht="48">
      <c r="A64" s="66"/>
      <c r="B64" s="47" t="s">
        <v>41</v>
      </c>
      <c r="C64" s="47" t="s">
        <v>39</v>
      </c>
      <c r="D64" s="64"/>
      <c r="E64" s="64"/>
      <c r="F64" s="64"/>
      <c r="G64" s="64"/>
      <c r="H64" s="64"/>
    </row>
    <row r="65" spans="1:8">
      <c r="A65" s="37" t="s">
        <v>7</v>
      </c>
      <c r="B65" s="40">
        <v>705</v>
      </c>
      <c r="C65" s="40">
        <v>185</v>
      </c>
      <c r="D65" s="40">
        <v>951</v>
      </c>
      <c r="E65" s="40">
        <v>8</v>
      </c>
      <c r="F65" s="40">
        <v>2313</v>
      </c>
      <c r="G65" s="40">
        <v>1</v>
      </c>
      <c r="H65" s="40">
        <f>SUM(B65:G65)</f>
        <v>4163</v>
      </c>
    </row>
    <row r="66" spans="1:8">
      <c r="A66" s="2" t="s">
        <v>8</v>
      </c>
      <c r="B66" s="22">
        <v>1749</v>
      </c>
      <c r="C66" s="22">
        <v>47</v>
      </c>
      <c r="D66" s="22">
        <v>658</v>
      </c>
      <c r="E66" s="22">
        <v>0</v>
      </c>
      <c r="F66" s="22">
        <v>26</v>
      </c>
      <c r="G66" s="22">
        <v>2</v>
      </c>
      <c r="H66" s="22">
        <f t="shared" ref="H66:H79" si="6">SUM(B66:G66)</f>
        <v>2482</v>
      </c>
    </row>
    <row r="67" spans="1:8">
      <c r="A67" s="37" t="s">
        <v>9</v>
      </c>
      <c r="B67" s="40">
        <v>366</v>
      </c>
      <c r="C67" s="40">
        <v>58</v>
      </c>
      <c r="D67" s="40">
        <v>469</v>
      </c>
      <c r="E67" s="40">
        <v>0</v>
      </c>
      <c r="F67" s="40">
        <v>903</v>
      </c>
      <c r="G67" s="40">
        <v>37</v>
      </c>
      <c r="H67" s="40">
        <f t="shared" si="6"/>
        <v>1833</v>
      </c>
    </row>
    <row r="68" spans="1:8">
      <c r="A68" s="2" t="s">
        <v>10</v>
      </c>
      <c r="B68" s="22">
        <v>192</v>
      </c>
      <c r="C68" s="22">
        <v>0</v>
      </c>
      <c r="D68" s="22">
        <v>576</v>
      </c>
      <c r="E68" s="22">
        <v>0</v>
      </c>
      <c r="F68" s="22">
        <v>938</v>
      </c>
      <c r="G68" s="22">
        <v>0</v>
      </c>
      <c r="H68" s="22">
        <f t="shared" si="6"/>
        <v>1706</v>
      </c>
    </row>
    <row r="69" spans="1:8">
      <c r="A69" s="37" t="s">
        <v>11</v>
      </c>
      <c r="B69" s="40">
        <v>1386</v>
      </c>
      <c r="C69" s="40">
        <v>140</v>
      </c>
      <c r="D69" s="40">
        <v>1000</v>
      </c>
      <c r="E69" s="40">
        <v>3</v>
      </c>
      <c r="F69" s="40">
        <v>2480</v>
      </c>
      <c r="G69" s="40">
        <v>0</v>
      </c>
      <c r="H69" s="40">
        <f t="shared" si="6"/>
        <v>5009</v>
      </c>
    </row>
    <row r="70" spans="1:8">
      <c r="A70" s="2" t="s">
        <v>12</v>
      </c>
      <c r="B70" s="22">
        <v>743</v>
      </c>
      <c r="C70" s="22">
        <v>186</v>
      </c>
      <c r="D70" s="22">
        <v>446</v>
      </c>
      <c r="E70" s="22">
        <v>1</v>
      </c>
      <c r="F70" s="22">
        <v>1110</v>
      </c>
      <c r="G70" s="22">
        <v>0</v>
      </c>
      <c r="H70" s="22">
        <f t="shared" si="6"/>
        <v>2486</v>
      </c>
    </row>
    <row r="71" spans="1:8">
      <c r="A71" s="37" t="s">
        <v>13</v>
      </c>
      <c r="B71" s="40">
        <v>1208</v>
      </c>
      <c r="C71" s="40">
        <v>315</v>
      </c>
      <c r="D71" s="40">
        <v>1190</v>
      </c>
      <c r="E71" s="40">
        <v>1</v>
      </c>
      <c r="F71" s="40">
        <v>2371</v>
      </c>
      <c r="G71" s="40">
        <v>0</v>
      </c>
      <c r="H71" s="40">
        <f t="shared" si="6"/>
        <v>5085</v>
      </c>
    </row>
    <row r="72" spans="1:8">
      <c r="A72" s="2" t="s">
        <v>14</v>
      </c>
      <c r="B72" s="22">
        <v>4514</v>
      </c>
      <c r="C72" s="22">
        <v>698</v>
      </c>
      <c r="D72" s="22">
        <v>2247</v>
      </c>
      <c r="E72" s="22">
        <v>0</v>
      </c>
      <c r="F72" s="22">
        <v>0</v>
      </c>
      <c r="G72" s="22">
        <v>1</v>
      </c>
      <c r="H72" s="22">
        <f t="shared" si="6"/>
        <v>7460</v>
      </c>
    </row>
    <row r="73" spans="1:8">
      <c r="A73" s="37" t="s">
        <v>15</v>
      </c>
      <c r="B73" s="40">
        <v>3029</v>
      </c>
      <c r="C73" s="40">
        <v>14</v>
      </c>
      <c r="D73" s="40">
        <v>4738</v>
      </c>
      <c r="E73" s="40">
        <v>0</v>
      </c>
      <c r="F73" s="40">
        <v>4826</v>
      </c>
      <c r="G73" s="40">
        <v>0</v>
      </c>
      <c r="H73" s="40">
        <f t="shared" si="6"/>
        <v>12607</v>
      </c>
    </row>
    <row r="74" spans="1:8">
      <c r="A74" s="2" t="s">
        <v>16</v>
      </c>
      <c r="B74" s="22">
        <v>3796</v>
      </c>
      <c r="C74" s="22">
        <v>1046</v>
      </c>
      <c r="D74" s="22">
        <v>5297</v>
      </c>
      <c r="E74" s="22">
        <v>1229</v>
      </c>
      <c r="F74" s="22">
        <v>9168</v>
      </c>
      <c r="G74" s="22">
        <v>0</v>
      </c>
      <c r="H74" s="22">
        <f t="shared" si="6"/>
        <v>20536</v>
      </c>
    </row>
    <row r="75" spans="1:8">
      <c r="A75" s="37" t="s">
        <v>17</v>
      </c>
      <c r="B75" s="40">
        <v>766</v>
      </c>
      <c r="C75" s="40">
        <v>341</v>
      </c>
      <c r="D75" s="40">
        <v>1553</v>
      </c>
      <c r="E75" s="40">
        <v>7</v>
      </c>
      <c r="F75" s="40">
        <v>2783</v>
      </c>
      <c r="G75" s="40">
        <v>0</v>
      </c>
      <c r="H75" s="40">
        <f t="shared" si="6"/>
        <v>5450</v>
      </c>
    </row>
    <row r="76" spans="1:8">
      <c r="A76" s="2" t="s">
        <v>18</v>
      </c>
      <c r="B76" s="22">
        <v>1353</v>
      </c>
      <c r="C76" s="22">
        <v>217</v>
      </c>
      <c r="D76" s="22">
        <v>1714</v>
      </c>
      <c r="E76" s="22">
        <v>193</v>
      </c>
      <c r="F76" s="22">
        <v>2197</v>
      </c>
      <c r="G76" s="22">
        <v>10</v>
      </c>
      <c r="H76" s="22">
        <f t="shared" si="6"/>
        <v>5684</v>
      </c>
    </row>
    <row r="77" spans="1:8">
      <c r="A77" s="37" t="s">
        <v>19</v>
      </c>
      <c r="B77" s="40">
        <v>285</v>
      </c>
      <c r="C77" s="40">
        <v>123</v>
      </c>
      <c r="D77" s="40">
        <v>474</v>
      </c>
      <c r="E77" s="40">
        <v>0</v>
      </c>
      <c r="F77" s="40">
        <v>660</v>
      </c>
      <c r="G77" s="40">
        <v>0</v>
      </c>
      <c r="H77" s="40">
        <f t="shared" si="6"/>
        <v>1542</v>
      </c>
    </row>
    <row r="78" spans="1:8">
      <c r="A78" s="2" t="s">
        <v>20</v>
      </c>
      <c r="B78" s="22">
        <v>592</v>
      </c>
      <c r="C78" s="22">
        <v>306</v>
      </c>
      <c r="D78" s="22">
        <v>897</v>
      </c>
      <c r="E78" s="22">
        <v>0</v>
      </c>
      <c r="F78" s="22">
        <v>1590</v>
      </c>
      <c r="G78" s="22">
        <v>0</v>
      </c>
      <c r="H78" s="22">
        <f t="shared" si="6"/>
        <v>3385</v>
      </c>
    </row>
    <row r="79" spans="1:8">
      <c r="A79" s="37" t="s">
        <v>21</v>
      </c>
      <c r="B79" s="40">
        <v>525</v>
      </c>
      <c r="C79" s="40">
        <v>155</v>
      </c>
      <c r="D79" s="40">
        <v>607</v>
      </c>
      <c r="E79" s="40">
        <v>0</v>
      </c>
      <c r="F79" s="40">
        <v>1034</v>
      </c>
      <c r="G79" s="40">
        <v>0</v>
      </c>
      <c r="H79" s="40">
        <f t="shared" si="6"/>
        <v>2321</v>
      </c>
    </row>
    <row r="80" spans="1:8">
      <c r="A80" s="48" t="s">
        <v>2</v>
      </c>
      <c r="B80" s="49">
        <f>SUM(B65:B79)</f>
        <v>21209</v>
      </c>
      <c r="C80" s="49">
        <f t="shared" ref="C80:H80" si="7">SUM(C65:C79)</f>
        <v>3831</v>
      </c>
      <c r="D80" s="49">
        <f t="shared" si="7"/>
        <v>22817</v>
      </c>
      <c r="E80" s="49">
        <f t="shared" si="7"/>
        <v>1442</v>
      </c>
      <c r="F80" s="49">
        <f t="shared" si="7"/>
        <v>32399</v>
      </c>
      <c r="G80" s="49">
        <f t="shared" si="7"/>
        <v>51</v>
      </c>
      <c r="H80" s="49">
        <f t="shared" si="7"/>
        <v>81749</v>
      </c>
    </row>
    <row r="81" spans="1:8" ht="14.25">
      <c r="A81" s="30"/>
      <c r="B81" s="30"/>
      <c r="C81" s="30"/>
      <c r="D81" s="30"/>
      <c r="E81" s="30"/>
      <c r="F81" s="30"/>
    </row>
    <row r="82" spans="1:8" ht="14.25">
      <c r="A82" s="30"/>
      <c r="B82" s="30"/>
      <c r="C82" s="30"/>
      <c r="D82" s="30"/>
      <c r="E82" s="30"/>
      <c r="F82" s="30"/>
    </row>
    <row r="83" spans="1:8">
      <c r="A83" s="65" t="s">
        <v>42</v>
      </c>
      <c r="B83" s="65"/>
      <c r="C83" s="65"/>
      <c r="D83" s="65"/>
      <c r="E83" s="65"/>
      <c r="F83" s="65"/>
    </row>
    <row r="84" spans="1:8">
      <c r="A84" s="66" t="s">
        <v>6</v>
      </c>
      <c r="B84" s="64" t="s">
        <v>29</v>
      </c>
      <c r="C84" s="64"/>
      <c r="D84" s="64" t="s">
        <v>30</v>
      </c>
      <c r="E84" s="64" t="s">
        <v>33</v>
      </c>
      <c r="F84" s="64" t="s">
        <v>34</v>
      </c>
      <c r="G84" s="64" t="s">
        <v>35</v>
      </c>
      <c r="H84" s="64" t="s">
        <v>2</v>
      </c>
    </row>
    <row r="85" spans="1:8" ht="24" customHeight="1">
      <c r="A85" s="66"/>
      <c r="B85" s="47" t="s">
        <v>41</v>
      </c>
      <c r="C85" s="47" t="s">
        <v>39</v>
      </c>
      <c r="D85" s="64"/>
      <c r="E85" s="64"/>
      <c r="F85" s="64"/>
      <c r="G85" s="64"/>
      <c r="H85" s="64"/>
    </row>
    <row r="86" spans="1:8">
      <c r="A86" s="37" t="s">
        <v>7</v>
      </c>
      <c r="B86" s="40">
        <v>782</v>
      </c>
      <c r="C86" s="40">
        <v>99</v>
      </c>
      <c r="D86" s="40">
        <v>988</v>
      </c>
      <c r="E86" s="40">
        <v>5</v>
      </c>
      <c r="F86" s="40">
        <v>2293</v>
      </c>
      <c r="G86" s="40">
        <v>0</v>
      </c>
      <c r="H86" s="40">
        <f>SUM(B86:G86)</f>
        <v>4167</v>
      </c>
    </row>
    <row r="87" spans="1:8">
      <c r="A87" s="2" t="s">
        <v>8</v>
      </c>
      <c r="B87" s="22">
        <v>850</v>
      </c>
      <c r="C87" s="22">
        <v>81</v>
      </c>
      <c r="D87" s="22">
        <v>651</v>
      </c>
      <c r="E87" s="22">
        <v>0</v>
      </c>
      <c r="F87" s="22">
        <v>1098</v>
      </c>
      <c r="G87" s="22">
        <v>1</v>
      </c>
      <c r="H87" s="22">
        <f t="shared" ref="H87:H100" si="8">SUM(B87:G87)</f>
        <v>2681</v>
      </c>
    </row>
    <row r="88" spans="1:8">
      <c r="A88" s="37" t="s">
        <v>9</v>
      </c>
      <c r="B88" s="40">
        <v>414</v>
      </c>
      <c r="C88" s="40">
        <v>24</v>
      </c>
      <c r="D88" s="40">
        <v>553</v>
      </c>
      <c r="E88" s="40">
        <v>0</v>
      </c>
      <c r="F88" s="40">
        <v>826</v>
      </c>
      <c r="G88" s="40">
        <v>16</v>
      </c>
      <c r="H88" s="40">
        <f t="shared" si="8"/>
        <v>1833</v>
      </c>
    </row>
    <row r="89" spans="1:8">
      <c r="A89" s="2" t="s">
        <v>10</v>
      </c>
      <c r="B89" s="22">
        <v>220</v>
      </c>
      <c r="C89" s="22">
        <v>0</v>
      </c>
      <c r="D89" s="22">
        <v>604</v>
      </c>
      <c r="E89" s="22">
        <v>0</v>
      </c>
      <c r="F89" s="22">
        <v>846</v>
      </c>
      <c r="G89" s="22">
        <v>0</v>
      </c>
      <c r="H89" s="22">
        <f t="shared" si="8"/>
        <v>1670</v>
      </c>
    </row>
    <row r="90" spans="1:8">
      <c r="A90" s="37" t="s">
        <v>11</v>
      </c>
      <c r="B90" s="40">
        <v>1482</v>
      </c>
      <c r="C90" s="40">
        <v>39</v>
      </c>
      <c r="D90" s="40">
        <v>869</v>
      </c>
      <c r="E90" s="40">
        <v>0</v>
      </c>
      <c r="F90" s="40">
        <v>2171</v>
      </c>
      <c r="G90" s="40">
        <v>0</v>
      </c>
      <c r="H90" s="40">
        <f t="shared" si="8"/>
        <v>4561</v>
      </c>
    </row>
    <row r="91" spans="1:8">
      <c r="A91" s="2" t="s">
        <v>12</v>
      </c>
      <c r="B91" s="22">
        <v>860</v>
      </c>
      <c r="C91" s="22">
        <v>87</v>
      </c>
      <c r="D91" s="22">
        <v>452</v>
      </c>
      <c r="E91" s="22">
        <v>0</v>
      </c>
      <c r="F91" s="22">
        <v>1158</v>
      </c>
      <c r="G91" s="22">
        <v>0</v>
      </c>
      <c r="H91" s="22">
        <f t="shared" si="8"/>
        <v>2557</v>
      </c>
    </row>
    <row r="92" spans="1:8">
      <c r="A92" s="37" t="s">
        <v>13</v>
      </c>
      <c r="B92" s="40">
        <v>1407</v>
      </c>
      <c r="C92" s="40">
        <v>183</v>
      </c>
      <c r="D92" s="40">
        <v>1314</v>
      </c>
      <c r="E92" s="40">
        <v>0</v>
      </c>
      <c r="F92" s="40">
        <v>2138</v>
      </c>
      <c r="G92" s="40">
        <v>0</v>
      </c>
      <c r="H92" s="40">
        <f t="shared" si="8"/>
        <v>5042</v>
      </c>
    </row>
    <row r="93" spans="1:8">
      <c r="A93" s="2" t="s">
        <v>14</v>
      </c>
      <c r="B93" s="22">
        <v>3545</v>
      </c>
      <c r="C93" s="22">
        <v>342</v>
      </c>
      <c r="D93" s="22">
        <v>1989</v>
      </c>
      <c r="E93" s="22">
        <v>0</v>
      </c>
      <c r="F93" s="22">
        <v>1196</v>
      </c>
      <c r="G93" s="22">
        <v>9</v>
      </c>
      <c r="H93" s="22">
        <f t="shared" si="8"/>
        <v>7081</v>
      </c>
    </row>
    <row r="94" spans="1:8">
      <c r="A94" s="37" t="s">
        <v>15</v>
      </c>
      <c r="B94" s="40">
        <v>3268</v>
      </c>
      <c r="C94" s="40">
        <v>7</v>
      </c>
      <c r="D94" s="40">
        <v>4746</v>
      </c>
      <c r="E94" s="40">
        <v>0</v>
      </c>
      <c r="F94" s="40">
        <v>4259</v>
      </c>
      <c r="G94" s="40">
        <v>0</v>
      </c>
      <c r="H94" s="40">
        <f t="shared" si="8"/>
        <v>12280</v>
      </c>
    </row>
    <row r="95" spans="1:8">
      <c r="A95" s="2" t="s">
        <v>16</v>
      </c>
      <c r="B95" s="22">
        <v>15268</v>
      </c>
      <c r="C95" s="22">
        <v>612</v>
      </c>
      <c r="D95" s="22">
        <v>5735</v>
      </c>
      <c r="E95" s="22">
        <v>1436</v>
      </c>
      <c r="F95" s="22">
        <v>0</v>
      </c>
      <c r="G95" s="22">
        <v>0</v>
      </c>
      <c r="H95" s="22">
        <f t="shared" si="8"/>
        <v>23051</v>
      </c>
    </row>
    <row r="96" spans="1:8">
      <c r="A96" s="37" t="s">
        <v>17</v>
      </c>
      <c r="B96" s="40">
        <v>947</v>
      </c>
      <c r="C96" s="40">
        <v>223</v>
      </c>
      <c r="D96" s="40">
        <v>1647</v>
      </c>
      <c r="E96" s="40">
        <v>5</v>
      </c>
      <c r="F96" s="40">
        <v>2538</v>
      </c>
      <c r="G96" s="40">
        <v>0</v>
      </c>
      <c r="H96" s="40">
        <f t="shared" si="8"/>
        <v>5360</v>
      </c>
    </row>
    <row r="97" spans="1:8">
      <c r="A97" s="2" t="s">
        <v>18</v>
      </c>
      <c r="B97" s="22">
        <v>1579</v>
      </c>
      <c r="C97" s="22">
        <v>121</v>
      </c>
      <c r="D97" s="22">
        <v>1764</v>
      </c>
      <c r="E97" s="22">
        <v>172</v>
      </c>
      <c r="F97" s="22">
        <v>2141</v>
      </c>
      <c r="G97" s="22">
        <v>7</v>
      </c>
      <c r="H97" s="22">
        <f t="shared" si="8"/>
        <v>5784</v>
      </c>
    </row>
    <row r="98" spans="1:8">
      <c r="A98" s="37" t="s">
        <v>19</v>
      </c>
      <c r="B98" s="40">
        <v>341</v>
      </c>
      <c r="C98" s="40">
        <v>83</v>
      </c>
      <c r="D98" s="40">
        <v>416</v>
      </c>
      <c r="E98" s="40">
        <v>0</v>
      </c>
      <c r="F98" s="40">
        <v>663</v>
      </c>
      <c r="G98" s="40">
        <v>0</v>
      </c>
      <c r="H98" s="40">
        <f t="shared" si="8"/>
        <v>1503</v>
      </c>
    </row>
    <row r="99" spans="1:8">
      <c r="A99" s="2" t="s">
        <v>20</v>
      </c>
      <c r="B99" s="22">
        <v>651</v>
      </c>
      <c r="C99" s="22">
        <v>229</v>
      </c>
      <c r="D99" s="22">
        <v>966</v>
      </c>
      <c r="E99" s="22">
        <v>0</v>
      </c>
      <c r="F99" s="22">
        <v>1433</v>
      </c>
      <c r="G99" s="22">
        <v>0</v>
      </c>
      <c r="H99" s="22">
        <f t="shared" si="8"/>
        <v>3279</v>
      </c>
    </row>
    <row r="100" spans="1:8">
      <c r="A100" s="37" t="s">
        <v>21</v>
      </c>
      <c r="B100" s="40">
        <v>613</v>
      </c>
      <c r="C100" s="40">
        <v>84</v>
      </c>
      <c r="D100" s="40">
        <v>546</v>
      </c>
      <c r="E100" s="40">
        <v>0</v>
      </c>
      <c r="F100" s="40">
        <v>1017</v>
      </c>
      <c r="G100" s="40">
        <v>0</v>
      </c>
      <c r="H100" s="40">
        <f t="shared" si="8"/>
        <v>2260</v>
      </c>
    </row>
    <row r="101" spans="1:8">
      <c r="A101" s="48" t="s">
        <v>2</v>
      </c>
      <c r="B101" s="49">
        <f>SUM(B86:B100)</f>
        <v>32227</v>
      </c>
      <c r="C101" s="49">
        <v>2214</v>
      </c>
      <c r="D101" s="49">
        <f t="shared" ref="D101" si="9">SUM(D86:D100)</f>
        <v>23240</v>
      </c>
      <c r="E101" s="49">
        <f t="shared" ref="E101" si="10">SUM(E86:E100)</f>
        <v>1618</v>
      </c>
      <c r="F101" s="49">
        <f t="shared" ref="F101" si="11">SUM(F86:F100)</f>
        <v>23777</v>
      </c>
      <c r="G101" s="49">
        <f t="shared" ref="G101" si="12">SUM(G86:G100)</f>
        <v>33</v>
      </c>
      <c r="H101" s="49">
        <f>SUM(B101:G101)</f>
        <v>83109</v>
      </c>
    </row>
    <row r="102" spans="1:8" ht="14.25">
      <c r="A102" s="30"/>
      <c r="B102" s="30"/>
      <c r="C102" s="30"/>
      <c r="D102" s="30"/>
      <c r="E102" s="30"/>
      <c r="F102" s="30"/>
    </row>
    <row r="103" spans="1:8">
      <c r="A103" s="65" t="s">
        <v>40</v>
      </c>
      <c r="B103" s="65"/>
      <c r="C103" s="65"/>
      <c r="D103" s="65"/>
      <c r="E103" s="65"/>
      <c r="F103" s="65"/>
    </row>
    <row r="104" spans="1:8">
      <c r="A104" s="66" t="s">
        <v>6</v>
      </c>
      <c r="B104" s="64" t="s">
        <v>29</v>
      </c>
      <c r="C104" s="64"/>
      <c r="D104" s="64" t="s">
        <v>30</v>
      </c>
      <c r="E104" s="64" t="s">
        <v>33</v>
      </c>
      <c r="F104" s="64" t="s">
        <v>34</v>
      </c>
      <c r="G104" s="64" t="s">
        <v>35</v>
      </c>
      <c r="H104" s="64" t="s">
        <v>2</v>
      </c>
    </row>
    <row r="105" spans="1:8" ht="48">
      <c r="A105" s="66"/>
      <c r="B105" s="47" t="s">
        <v>41</v>
      </c>
      <c r="C105" s="47" t="s">
        <v>39</v>
      </c>
      <c r="D105" s="64"/>
      <c r="E105" s="64"/>
      <c r="F105" s="64"/>
      <c r="G105" s="64"/>
      <c r="H105" s="64"/>
    </row>
    <row r="106" spans="1:8">
      <c r="A106" s="37" t="s">
        <v>7</v>
      </c>
      <c r="B106" s="40">
        <v>994</v>
      </c>
      <c r="C106" s="40">
        <v>21</v>
      </c>
      <c r="D106" s="40">
        <v>1016</v>
      </c>
      <c r="E106" s="40">
        <v>2</v>
      </c>
      <c r="F106" s="40">
        <v>2377</v>
      </c>
      <c r="G106" s="40">
        <v>0</v>
      </c>
      <c r="H106" s="40">
        <f t="shared" ref="H106:H120" si="13">SUM(B106:G106)</f>
        <v>4410</v>
      </c>
    </row>
    <row r="107" spans="1:8">
      <c r="A107" s="2" t="s">
        <v>8</v>
      </c>
      <c r="B107" s="22">
        <v>995</v>
      </c>
      <c r="C107" s="22">
        <v>72</v>
      </c>
      <c r="D107" s="22">
        <v>677</v>
      </c>
      <c r="E107" s="22">
        <v>0</v>
      </c>
      <c r="F107" s="22">
        <v>1147</v>
      </c>
      <c r="G107" s="22">
        <v>3</v>
      </c>
      <c r="H107" s="22">
        <f t="shared" si="13"/>
        <v>2894</v>
      </c>
    </row>
    <row r="108" spans="1:8">
      <c r="A108" s="37" t="s">
        <v>9</v>
      </c>
      <c r="B108" s="40">
        <v>492</v>
      </c>
      <c r="C108" s="40">
        <v>0</v>
      </c>
      <c r="D108" s="40">
        <v>639</v>
      </c>
      <c r="E108" s="40">
        <v>0</v>
      </c>
      <c r="F108" s="40">
        <v>935</v>
      </c>
      <c r="G108" s="40">
        <v>3</v>
      </c>
      <c r="H108" s="40">
        <f t="shared" si="13"/>
        <v>2069</v>
      </c>
    </row>
    <row r="109" spans="1:8">
      <c r="A109" s="2" t="s">
        <v>10</v>
      </c>
      <c r="B109" s="22">
        <v>239</v>
      </c>
      <c r="C109" s="22">
        <v>0</v>
      </c>
      <c r="D109" s="22">
        <v>552</v>
      </c>
      <c r="E109" s="22">
        <v>0</v>
      </c>
      <c r="F109" s="22">
        <v>982</v>
      </c>
      <c r="G109" s="22">
        <v>0</v>
      </c>
      <c r="H109" s="22">
        <f t="shared" si="13"/>
        <v>1773</v>
      </c>
    </row>
    <row r="110" spans="1:8">
      <c r="A110" s="37" t="s">
        <v>11</v>
      </c>
      <c r="B110" s="40">
        <v>1579</v>
      </c>
      <c r="C110" s="40">
        <v>0</v>
      </c>
      <c r="D110" s="40">
        <v>856</v>
      </c>
      <c r="E110" s="40">
        <v>2</v>
      </c>
      <c r="F110" s="40">
        <v>2559</v>
      </c>
      <c r="G110" s="40">
        <v>2</v>
      </c>
      <c r="H110" s="40">
        <f t="shared" si="13"/>
        <v>4998</v>
      </c>
    </row>
    <row r="111" spans="1:8">
      <c r="A111" s="2" t="s">
        <v>12</v>
      </c>
      <c r="B111" s="22">
        <v>1017</v>
      </c>
      <c r="C111" s="22">
        <v>0</v>
      </c>
      <c r="D111" s="22">
        <v>447</v>
      </c>
      <c r="E111" s="22">
        <v>0</v>
      </c>
      <c r="F111" s="22">
        <v>1244</v>
      </c>
      <c r="G111" s="22">
        <v>0</v>
      </c>
      <c r="H111" s="22">
        <f t="shared" si="13"/>
        <v>2708</v>
      </c>
    </row>
    <row r="112" spans="1:8">
      <c r="A112" s="37" t="s">
        <v>13</v>
      </c>
      <c r="B112" s="40">
        <v>1705</v>
      </c>
      <c r="C112" s="40">
        <v>6</v>
      </c>
      <c r="D112" s="40">
        <v>1299</v>
      </c>
      <c r="E112" s="40">
        <v>0</v>
      </c>
      <c r="F112" s="40">
        <v>2102</v>
      </c>
      <c r="G112" s="40">
        <v>0</v>
      </c>
      <c r="H112" s="40">
        <f t="shared" si="13"/>
        <v>5112</v>
      </c>
    </row>
    <row r="113" spans="1:8">
      <c r="A113" s="2" t="s">
        <v>14</v>
      </c>
      <c r="B113" s="22">
        <v>4460</v>
      </c>
      <c r="C113" s="22">
        <v>0</v>
      </c>
      <c r="D113" s="22">
        <v>2109</v>
      </c>
      <c r="E113" s="22">
        <v>0</v>
      </c>
      <c r="F113" s="22">
        <v>1432</v>
      </c>
      <c r="G113" s="22">
        <v>1</v>
      </c>
      <c r="H113" s="22">
        <f t="shared" si="13"/>
        <v>8002</v>
      </c>
    </row>
    <row r="114" spans="1:8">
      <c r="A114" s="37" t="s">
        <v>15</v>
      </c>
      <c r="B114" s="40">
        <v>3755</v>
      </c>
      <c r="C114" s="40">
        <v>0</v>
      </c>
      <c r="D114" s="40">
        <v>5185</v>
      </c>
      <c r="E114" s="40">
        <v>0</v>
      </c>
      <c r="F114" s="40">
        <v>5242</v>
      </c>
      <c r="G114" s="40">
        <v>0</v>
      </c>
      <c r="H114" s="40">
        <f t="shared" si="13"/>
        <v>14182</v>
      </c>
    </row>
    <row r="115" spans="1:8">
      <c r="A115" s="2" t="s">
        <v>16</v>
      </c>
      <c r="B115" s="22">
        <v>15874</v>
      </c>
      <c r="C115" s="22">
        <v>115</v>
      </c>
      <c r="D115" s="22">
        <v>5698</v>
      </c>
      <c r="E115" s="22">
        <v>1571</v>
      </c>
      <c r="F115" s="22">
        <v>0</v>
      </c>
      <c r="G115" s="22">
        <v>0</v>
      </c>
      <c r="H115" s="22">
        <f t="shared" si="13"/>
        <v>23258</v>
      </c>
    </row>
    <row r="116" spans="1:8">
      <c r="A116" s="37" t="s">
        <v>17</v>
      </c>
      <c r="B116" s="40">
        <v>1172</v>
      </c>
      <c r="C116" s="40">
        <v>0</v>
      </c>
      <c r="D116" s="40">
        <v>1787</v>
      </c>
      <c r="E116" s="40">
        <v>7</v>
      </c>
      <c r="F116" s="40">
        <v>3010</v>
      </c>
      <c r="G116" s="40">
        <v>0</v>
      </c>
      <c r="H116" s="40">
        <f t="shared" si="13"/>
        <v>5976</v>
      </c>
    </row>
    <row r="117" spans="1:8">
      <c r="A117" s="2" t="s">
        <v>18</v>
      </c>
      <c r="B117" s="22">
        <v>1905</v>
      </c>
      <c r="C117" s="22">
        <v>0</v>
      </c>
      <c r="D117" s="22">
        <v>1656</v>
      </c>
      <c r="E117" s="22">
        <v>106</v>
      </c>
      <c r="F117" s="22">
        <v>1655</v>
      </c>
      <c r="G117" s="22">
        <v>0</v>
      </c>
      <c r="H117" s="22">
        <f t="shared" si="13"/>
        <v>5322</v>
      </c>
    </row>
    <row r="118" spans="1:8">
      <c r="A118" s="37" t="s">
        <v>19</v>
      </c>
      <c r="B118" s="40">
        <v>453</v>
      </c>
      <c r="C118" s="40">
        <v>0</v>
      </c>
      <c r="D118" s="40">
        <v>452</v>
      </c>
      <c r="E118" s="40">
        <v>1</v>
      </c>
      <c r="F118" s="40">
        <v>675</v>
      </c>
      <c r="G118" s="40">
        <v>0</v>
      </c>
      <c r="H118" s="40">
        <f t="shared" si="13"/>
        <v>1581</v>
      </c>
    </row>
    <row r="119" spans="1:8">
      <c r="A119" s="2" t="s">
        <v>20</v>
      </c>
      <c r="B119" s="22">
        <v>822</v>
      </c>
      <c r="C119" s="22">
        <v>35</v>
      </c>
      <c r="D119" s="22">
        <v>1143</v>
      </c>
      <c r="E119" s="22">
        <v>0</v>
      </c>
      <c r="F119" s="22">
        <v>1612</v>
      </c>
      <c r="G119" s="22">
        <v>0</v>
      </c>
      <c r="H119" s="22">
        <f t="shared" si="13"/>
        <v>3612</v>
      </c>
    </row>
    <row r="120" spans="1:8">
      <c r="A120" s="37" t="s">
        <v>21</v>
      </c>
      <c r="B120" s="40">
        <v>755</v>
      </c>
      <c r="C120" s="40">
        <v>0</v>
      </c>
      <c r="D120" s="40">
        <v>579</v>
      </c>
      <c r="E120" s="40">
        <v>0</v>
      </c>
      <c r="F120" s="40">
        <v>1144</v>
      </c>
      <c r="G120" s="40">
        <v>0</v>
      </c>
      <c r="H120" s="40">
        <f t="shared" si="13"/>
        <v>2478</v>
      </c>
    </row>
    <row r="121" spans="1:8">
      <c r="A121" s="48" t="s">
        <v>2</v>
      </c>
      <c r="B121" s="49">
        <f t="shared" ref="B121:H121" si="14">SUM(B106:B120)</f>
        <v>36217</v>
      </c>
      <c r="C121" s="49">
        <f t="shared" si="14"/>
        <v>249</v>
      </c>
      <c r="D121" s="49">
        <f t="shared" si="14"/>
        <v>24095</v>
      </c>
      <c r="E121" s="49">
        <f t="shared" si="14"/>
        <v>1689</v>
      </c>
      <c r="F121" s="49">
        <f t="shared" si="14"/>
        <v>26116</v>
      </c>
      <c r="G121" s="50">
        <f t="shared" si="14"/>
        <v>9</v>
      </c>
      <c r="H121" s="50">
        <f t="shared" si="14"/>
        <v>88375</v>
      </c>
    </row>
    <row r="122" spans="1:8" ht="14.25">
      <c r="A122" s="30"/>
      <c r="B122" s="30"/>
      <c r="C122" s="30"/>
      <c r="D122" s="30"/>
      <c r="E122" s="30"/>
      <c r="F122" s="30"/>
    </row>
    <row r="123" spans="1:8">
      <c r="A123" s="65" t="s">
        <v>36</v>
      </c>
      <c r="B123" s="65"/>
      <c r="C123" s="65"/>
      <c r="D123" s="65"/>
      <c r="E123" s="65"/>
      <c r="F123" s="65"/>
    </row>
    <row r="124" spans="1:8" ht="21.75" customHeight="1">
      <c r="A124" s="46" t="s">
        <v>6</v>
      </c>
      <c r="B124" s="47" t="s">
        <v>29</v>
      </c>
      <c r="C124" s="47" t="s">
        <v>30</v>
      </c>
      <c r="D124" s="47" t="s">
        <v>33</v>
      </c>
      <c r="E124" s="47" t="s">
        <v>34</v>
      </c>
      <c r="F124" s="47" t="s">
        <v>35</v>
      </c>
      <c r="G124" s="47" t="s">
        <v>2</v>
      </c>
    </row>
    <row r="125" spans="1:8">
      <c r="A125" s="37" t="s">
        <v>7</v>
      </c>
      <c r="B125" s="40">
        <v>1022</v>
      </c>
      <c r="C125" s="40">
        <v>1039</v>
      </c>
      <c r="D125" s="40">
        <v>3</v>
      </c>
      <c r="E125" s="40">
        <v>2354</v>
      </c>
      <c r="F125" s="40">
        <v>0</v>
      </c>
      <c r="G125" s="40">
        <f>SUM(B125:F125)</f>
        <v>4418</v>
      </c>
    </row>
    <row r="126" spans="1:8">
      <c r="A126" s="2" t="s">
        <v>8</v>
      </c>
      <c r="B126" s="22">
        <v>1134</v>
      </c>
      <c r="C126" s="22">
        <v>631</v>
      </c>
      <c r="D126" s="22">
        <v>0</v>
      </c>
      <c r="E126" s="22">
        <v>1230</v>
      </c>
      <c r="F126" s="22">
        <v>0</v>
      </c>
      <c r="G126" s="22">
        <f t="shared" ref="G126:G140" si="15">SUM(B126:F126)</f>
        <v>2995</v>
      </c>
    </row>
    <row r="127" spans="1:8">
      <c r="A127" s="37" t="s">
        <v>9</v>
      </c>
      <c r="B127" s="40">
        <v>502</v>
      </c>
      <c r="C127" s="40">
        <v>673</v>
      </c>
      <c r="D127" s="40">
        <v>0</v>
      </c>
      <c r="E127" s="40">
        <v>940</v>
      </c>
      <c r="F127" s="40">
        <v>5</v>
      </c>
      <c r="G127" s="40">
        <f t="shared" si="15"/>
        <v>2120</v>
      </c>
    </row>
    <row r="128" spans="1:8">
      <c r="A128" s="2" t="s">
        <v>10</v>
      </c>
      <c r="B128" s="22">
        <v>240</v>
      </c>
      <c r="C128" s="22">
        <v>513</v>
      </c>
      <c r="D128" s="22">
        <v>0</v>
      </c>
      <c r="E128" s="22">
        <v>994</v>
      </c>
      <c r="F128" s="22">
        <v>0</v>
      </c>
      <c r="G128" s="22">
        <f t="shared" si="15"/>
        <v>1747</v>
      </c>
    </row>
    <row r="129" spans="1:7">
      <c r="A129" s="37" t="s">
        <v>11</v>
      </c>
      <c r="B129" s="40">
        <v>3900</v>
      </c>
      <c r="C129" s="40">
        <v>1347</v>
      </c>
      <c r="D129" s="40">
        <v>7</v>
      </c>
      <c r="E129" s="40">
        <v>96</v>
      </c>
      <c r="F129" s="40">
        <v>0</v>
      </c>
      <c r="G129" s="40">
        <f t="shared" si="15"/>
        <v>5350</v>
      </c>
    </row>
    <row r="130" spans="1:7">
      <c r="A130" s="2" t="s">
        <v>12</v>
      </c>
      <c r="B130" s="22">
        <v>1078</v>
      </c>
      <c r="C130" s="22">
        <v>475</v>
      </c>
      <c r="D130" s="22">
        <v>0</v>
      </c>
      <c r="E130" s="22">
        <v>1201</v>
      </c>
      <c r="F130" s="22">
        <v>0</v>
      </c>
      <c r="G130" s="22">
        <f t="shared" si="15"/>
        <v>2754</v>
      </c>
    </row>
    <row r="131" spans="1:7">
      <c r="A131" s="37" t="s">
        <v>13</v>
      </c>
      <c r="B131" s="40">
        <v>1826</v>
      </c>
      <c r="C131" s="40">
        <v>1397</v>
      </c>
      <c r="D131" s="40">
        <v>0</v>
      </c>
      <c r="E131" s="40">
        <v>2011</v>
      </c>
      <c r="F131" s="40">
        <v>0</v>
      </c>
      <c r="G131" s="40">
        <f t="shared" si="15"/>
        <v>5234</v>
      </c>
    </row>
    <row r="132" spans="1:7">
      <c r="A132" s="2" t="s">
        <v>14</v>
      </c>
      <c r="B132" s="22">
        <v>4356</v>
      </c>
      <c r="C132" s="22">
        <v>2196</v>
      </c>
      <c r="D132" s="22">
        <v>0</v>
      </c>
      <c r="E132" s="22">
        <v>1219</v>
      </c>
      <c r="F132" s="22">
        <v>0</v>
      </c>
      <c r="G132" s="22">
        <f t="shared" si="15"/>
        <v>7771</v>
      </c>
    </row>
    <row r="133" spans="1:7">
      <c r="A133" s="37" t="s">
        <v>15</v>
      </c>
      <c r="B133" s="40">
        <v>3904</v>
      </c>
      <c r="C133" s="40">
        <v>5307</v>
      </c>
      <c r="D133" s="40">
        <v>0</v>
      </c>
      <c r="E133" s="40">
        <v>5111</v>
      </c>
      <c r="F133" s="40">
        <v>0</v>
      </c>
      <c r="G133" s="40">
        <f t="shared" si="15"/>
        <v>14322</v>
      </c>
    </row>
    <row r="134" spans="1:7">
      <c r="A134" s="2" t="s">
        <v>16</v>
      </c>
      <c r="B134" s="22">
        <v>6431</v>
      </c>
      <c r="C134" s="22">
        <v>5075</v>
      </c>
      <c r="D134" s="22">
        <v>1616</v>
      </c>
      <c r="E134" s="22">
        <v>10352</v>
      </c>
      <c r="F134" s="22">
        <v>0</v>
      </c>
      <c r="G134" s="22">
        <f t="shared" si="15"/>
        <v>23474</v>
      </c>
    </row>
    <row r="135" spans="1:7">
      <c r="A135" s="37" t="s">
        <v>17</v>
      </c>
      <c r="B135" s="40">
        <v>1130</v>
      </c>
      <c r="C135" s="40">
        <v>1674</v>
      </c>
      <c r="D135" s="40">
        <v>16</v>
      </c>
      <c r="E135" s="40">
        <v>2853</v>
      </c>
      <c r="F135" s="40">
        <v>0</v>
      </c>
      <c r="G135" s="40">
        <f t="shared" si="15"/>
        <v>5673</v>
      </c>
    </row>
    <row r="136" spans="1:7">
      <c r="A136" s="2" t="s">
        <v>18</v>
      </c>
      <c r="B136" s="22">
        <v>2014</v>
      </c>
      <c r="C136" s="22">
        <v>1738</v>
      </c>
      <c r="D136" s="22">
        <v>113</v>
      </c>
      <c r="E136" s="22">
        <v>2158</v>
      </c>
      <c r="F136" s="22">
        <v>0</v>
      </c>
      <c r="G136" s="22">
        <f t="shared" si="15"/>
        <v>6023</v>
      </c>
    </row>
    <row r="137" spans="1:7">
      <c r="A137" s="37" t="s">
        <v>19</v>
      </c>
      <c r="B137" s="40">
        <v>475</v>
      </c>
      <c r="C137" s="40">
        <v>415</v>
      </c>
      <c r="D137" s="40">
        <v>2</v>
      </c>
      <c r="E137" s="40">
        <v>655</v>
      </c>
      <c r="F137" s="40">
        <v>0</v>
      </c>
      <c r="G137" s="40">
        <f t="shared" si="15"/>
        <v>1547</v>
      </c>
    </row>
    <row r="138" spans="1:7">
      <c r="A138" s="2" t="s">
        <v>20</v>
      </c>
      <c r="B138" s="22">
        <v>895</v>
      </c>
      <c r="C138" s="22">
        <v>1741</v>
      </c>
      <c r="D138" s="22">
        <v>0</v>
      </c>
      <c r="E138" s="22">
        <v>1282</v>
      </c>
      <c r="F138" s="22">
        <v>0</v>
      </c>
      <c r="G138" s="22">
        <f t="shared" si="15"/>
        <v>3918</v>
      </c>
    </row>
    <row r="139" spans="1:7">
      <c r="A139" s="37" t="s">
        <v>21</v>
      </c>
      <c r="B139" s="40">
        <v>658</v>
      </c>
      <c r="C139" s="40">
        <v>588</v>
      </c>
      <c r="D139" s="40">
        <v>0</v>
      </c>
      <c r="E139" s="40">
        <v>1302</v>
      </c>
      <c r="F139" s="40">
        <v>0</v>
      </c>
      <c r="G139" s="40">
        <f t="shared" si="15"/>
        <v>2548</v>
      </c>
    </row>
    <row r="140" spans="1:7">
      <c r="A140" s="48" t="s">
        <v>2</v>
      </c>
      <c r="B140" s="49">
        <f>SUM(B125:B139)</f>
        <v>29565</v>
      </c>
      <c r="C140" s="49">
        <f>SUM(C125:C139)</f>
        <v>24809</v>
      </c>
      <c r="D140" s="49">
        <f>SUM(D125:D139)</f>
        <v>1757</v>
      </c>
      <c r="E140" s="49">
        <f>SUM(E125:E139)</f>
        <v>33758</v>
      </c>
      <c r="F140" s="49">
        <f>SUM(F125:F139)</f>
        <v>5</v>
      </c>
      <c r="G140" s="50">
        <f t="shared" si="15"/>
        <v>89894</v>
      </c>
    </row>
    <row r="141" spans="1:7" ht="14.25">
      <c r="A141" s="30"/>
      <c r="B141" s="30"/>
      <c r="C141" s="30"/>
      <c r="D141" s="30"/>
      <c r="E141" s="30"/>
      <c r="F141" s="30"/>
    </row>
    <row r="142" spans="1:7">
      <c r="A142" s="65" t="s">
        <v>31</v>
      </c>
      <c r="B142" s="65"/>
      <c r="C142" s="65"/>
      <c r="D142" s="65"/>
      <c r="E142" s="65"/>
      <c r="F142" s="65"/>
    </row>
    <row r="143" spans="1:7" ht="24">
      <c r="A143" s="46" t="s">
        <v>6</v>
      </c>
      <c r="B143" s="47" t="s">
        <v>29</v>
      </c>
      <c r="C143" s="47" t="s">
        <v>30</v>
      </c>
      <c r="D143" s="47" t="s">
        <v>33</v>
      </c>
      <c r="E143" s="47" t="s">
        <v>34</v>
      </c>
      <c r="F143" s="47" t="s">
        <v>35</v>
      </c>
      <c r="G143" s="47" t="s">
        <v>2</v>
      </c>
    </row>
    <row r="144" spans="1:7">
      <c r="A144" s="37" t="s">
        <v>7</v>
      </c>
      <c r="B144" s="40">
        <v>1082</v>
      </c>
      <c r="C144" s="40">
        <v>1131</v>
      </c>
      <c r="D144" s="40">
        <v>1</v>
      </c>
      <c r="E144" s="40">
        <v>2331</v>
      </c>
      <c r="F144" s="40">
        <v>0</v>
      </c>
      <c r="G144" s="40">
        <f>SUM(B144:F144)</f>
        <v>4545</v>
      </c>
    </row>
    <row r="145" spans="1:7">
      <c r="A145" s="2" t="s">
        <v>8</v>
      </c>
      <c r="B145" s="22">
        <v>1126</v>
      </c>
      <c r="C145" s="22">
        <v>553</v>
      </c>
      <c r="D145" s="22">
        <v>1</v>
      </c>
      <c r="E145" s="22">
        <v>1267</v>
      </c>
      <c r="F145" s="22">
        <v>0</v>
      </c>
      <c r="G145" s="22">
        <f t="shared" ref="G145:G159" si="16">SUM(B145:F145)</f>
        <v>2947</v>
      </c>
    </row>
    <row r="146" spans="1:7">
      <c r="A146" s="37" t="s">
        <v>9</v>
      </c>
      <c r="B146" s="40">
        <v>505</v>
      </c>
      <c r="C146" s="40">
        <v>695</v>
      </c>
      <c r="D146" s="40">
        <v>0</v>
      </c>
      <c r="E146" s="40">
        <v>860</v>
      </c>
      <c r="F146" s="40">
        <v>7</v>
      </c>
      <c r="G146" s="40">
        <f t="shared" si="16"/>
        <v>2067</v>
      </c>
    </row>
    <row r="147" spans="1:7">
      <c r="A147" s="2" t="s">
        <v>10</v>
      </c>
      <c r="B147" s="22">
        <v>258</v>
      </c>
      <c r="C147" s="22">
        <v>505</v>
      </c>
      <c r="D147" s="22">
        <v>0</v>
      </c>
      <c r="E147" s="22">
        <v>879</v>
      </c>
      <c r="F147" s="22">
        <v>0</v>
      </c>
      <c r="G147" s="22">
        <f t="shared" si="16"/>
        <v>1642</v>
      </c>
    </row>
    <row r="148" spans="1:7">
      <c r="A148" s="37" t="s">
        <v>11</v>
      </c>
      <c r="B148" s="40">
        <v>1794</v>
      </c>
      <c r="C148" s="40">
        <v>1405</v>
      </c>
      <c r="D148" s="40">
        <v>4</v>
      </c>
      <c r="E148" s="40">
        <v>2285</v>
      </c>
      <c r="F148" s="40">
        <v>1</v>
      </c>
      <c r="G148" s="40">
        <f t="shared" si="16"/>
        <v>5489</v>
      </c>
    </row>
    <row r="149" spans="1:7">
      <c r="A149" s="2" t="s">
        <v>12</v>
      </c>
      <c r="B149" s="22">
        <v>1160</v>
      </c>
      <c r="C149" s="22">
        <v>510</v>
      </c>
      <c r="D149" s="22">
        <v>1</v>
      </c>
      <c r="E149" s="22">
        <v>1217</v>
      </c>
      <c r="F149" s="22">
        <v>0</v>
      </c>
      <c r="G149" s="22">
        <f t="shared" si="16"/>
        <v>2888</v>
      </c>
    </row>
    <row r="150" spans="1:7">
      <c r="A150" s="37" t="s">
        <v>13</v>
      </c>
      <c r="B150" s="40">
        <v>1948</v>
      </c>
      <c r="C150" s="40">
        <v>1556</v>
      </c>
      <c r="D150" s="40">
        <v>0</v>
      </c>
      <c r="E150" s="40">
        <v>2101</v>
      </c>
      <c r="F150" s="40">
        <v>0</v>
      </c>
      <c r="G150" s="40">
        <f t="shared" si="16"/>
        <v>5605</v>
      </c>
    </row>
    <row r="151" spans="1:7">
      <c r="A151" s="2" t="s">
        <v>14</v>
      </c>
      <c r="B151" s="22">
        <v>4234</v>
      </c>
      <c r="C151" s="22">
        <v>2347</v>
      </c>
      <c r="D151" s="22">
        <v>0</v>
      </c>
      <c r="E151" s="22">
        <v>1085</v>
      </c>
      <c r="F151" s="22">
        <v>0</v>
      </c>
      <c r="G151" s="22">
        <f t="shared" si="16"/>
        <v>7666</v>
      </c>
    </row>
    <row r="152" spans="1:7">
      <c r="A152" s="37" t="s">
        <v>15</v>
      </c>
      <c r="B152" s="40">
        <v>3988</v>
      </c>
      <c r="C152" s="40">
        <v>5393</v>
      </c>
      <c r="D152" s="40">
        <v>0</v>
      </c>
      <c r="E152" s="40">
        <v>5099</v>
      </c>
      <c r="F152" s="40">
        <v>0</v>
      </c>
      <c r="G152" s="40">
        <f t="shared" si="16"/>
        <v>14480</v>
      </c>
    </row>
    <row r="153" spans="1:7">
      <c r="A153" s="2" t="s">
        <v>16</v>
      </c>
      <c r="B153" s="22">
        <v>6372</v>
      </c>
      <c r="C153" s="22">
        <v>5308</v>
      </c>
      <c r="D153" s="22">
        <v>1645</v>
      </c>
      <c r="E153" s="22">
        <v>9544</v>
      </c>
      <c r="F153" s="22">
        <v>113</v>
      </c>
      <c r="G153" s="22">
        <f t="shared" si="16"/>
        <v>22982</v>
      </c>
    </row>
    <row r="154" spans="1:7">
      <c r="A154" s="37" t="s">
        <v>17</v>
      </c>
      <c r="B154" s="40">
        <v>1387</v>
      </c>
      <c r="C154" s="40">
        <v>1787</v>
      </c>
      <c r="D154" s="40">
        <v>9</v>
      </c>
      <c r="E154" s="40">
        <v>2547</v>
      </c>
      <c r="F154" s="40">
        <v>0</v>
      </c>
      <c r="G154" s="40">
        <f t="shared" si="16"/>
        <v>5730</v>
      </c>
    </row>
    <row r="155" spans="1:7">
      <c r="A155" s="2" t="s">
        <v>18</v>
      </c>
      <c r="B155" s="22">
        <v>2181</v>
      </c>
      <c r="C155" s="22">
        <v>1847</v>
      </c>
      <c r="D155" s="22">
        <v>79</v>
      </c>
      <c r="E155" s="22">
        <v>2061</v>
      </c>
      <c r="F155" s="22">
        <v>0</v>
      </c>
      <c r="G155" s="22">
        <f t="shared" si="16"/>
        <v>6168</v>
      </c>
    </row>
    <row r="156" spans="1:7">
      <c r="A156" s="37" t="s">
        <v>19</v>
      </c>
      <c r="B156" s="40">
        <v>581</v>
      </c>
      <c r="C156" s="40">
        <v>441</v>
      </c>
      <c r="D156" s="40">
        <v>0</v>
      </c>
      <c r="E156" s="40">
        <v>552</v>
      </c>
      <c r="F156" s="40">
        <v>0</v>
      </c>
      <c r="G156" s="40">
        <f t="shared" si="16"/>
        <v>1574</v>
      </c>
    </row>
    <row r="157" spans="1:7">
      <c r="A157" s="2" t="s">
        <v>20</v>
      </c>
      <c r="B157" s="22">
        <v>966</v>
      </c>
      <c r="C157" s="22">
        <v>2194</v>
      </c>
      <c r="D157" s="22">
        <v>0</v>
      </c>
      <c r="E157" s="22">
        <v>930</v>
      </c>
      <c r="F157" s="22">
        <v>0</v>
      </c>
      <c r="G157" s="22">
        <f t="shared" si="16"/>
        <v>4090</v>
      </c>
    </row>
    <row r="158" spans="1:7">
      <c r="A158" s="37" t="s">
        <v>21</v>
      </c>
      <c r="B158" s="40">
        <v>691</v>
      </c>
      <c r="C158" s="40">
        <v>590</v>
      </c>
      <c r="D158" s="40">
        <v>0</v>
      </c>
      <c r="E158" s="40">
        <v>1376</v>
      </c>
      <c r="F158" s="40">
        <v>1</v>
      </c>
      <c r="G158" s="40">
        <f t="shared" si="16"/>
        <v>2658</v>
      </c>
    </row>
    <row r="159" spans="1:7">
      <c r="A159" s="48" t="s">
        <v>2</v>
      </c>
      <c r="B159" s="49">
        <f>SUM(B144:B158)</f>
        <v>28273</v>
      </c>
      <c r="C159" s="49">
        <f>SUM(C144:C158)</f>
        <v>26262</v>
      </c>
      <c r="D159" s="49">
        <f>SUM(D144:D158)</f>
        <v>1740</v>
      </c>
      <c r="E159" s="49">
        <f>SUM(E144:E158)</f>
        <v>34134</v>
      </c>
      <c r="F159" s="49">
        <f>SUM(F144:F158)</f>
        <v>122</v>
      </c>
      <c r="G159" s="50">
        <f t="shared" si="16"/>
        <v>90531</v>
      </c>
    </row>
    <row r="160" spans="1:7">
      <c r="A160" s="2"/>
      <c r="B160" s="2"/>
      <c r="C160" s="2"/>
      <c r="D160" s="2"/>
    </row>
    <row r="161" spans="1:6">
      <c r="A161" s="2"/>
      <c r="B161" s="22"/>
      <c r="C161" s="22"/>
      <c r="D161" s="22"/>
      <c r="E161" s="22"/>
      <c r="F161" s="22"/>
    </row>
  </sheetData>
  <mergeCells count="50">
    <mergeCell ref="G23:G24"/>
    <mergeCell ref="H23:H24"/>
    <mergeCell ref="A22:F22"/>
    <mergeCell ref="A23:A24"/>
    <mergeCell ref="B23:C23"/>
    <mergeCell ref="D23:D24"/>
    <mergeCell ref="E23:E24"/>
    <mergeCell ref="F23:F24"/>
    <mergeCell ref="D63:D64"/>
    <mergeCell ref="E63:E64"/>
    <mergeCell ref="F63:F64"/>
    <mergeCell ref="G63:G64"/>
    <mergeCell ref="H63:H64"/>
    <mergeCell ref="A84:A85"/>
    <mergeCell ref="B84:C84"/>
    <mergeCell ref="D84:D85"/>
    <mergeCell ref="E84:E85"/>
    <mergeCell ref="F84:F85"/>
    <mergeCell ref="A123:F123"/>
    <mergeCell ref="A142:F142"/>
    <mergeCell ref="G104:G105"/>
    <mergeCell ref="H104:H105"/>
    <mergeCell ref="A62:F62"/>
    <mergeCell ref="A63:A64"/>
    <mergeCell ref="B63:C63"/>
    <mergeCell ref="G84:G85"/>
    <mergeCell ref="H84:H85"/>
    <mergeCell ref="A104:A105"/>
    <mergeCell ref="A103:F103"/>
    <mergeCell ref="B104:C104"/>
    <mergeCell ref="D104:D105"/>
    <mergeCell ref="E104:E105"/>
    <mergeCell ref="F104:F105"/>
    <mergeCell ref="A83:F83"/>
    <mergeCell ref="G43:G44"/>
    <mergeCell ref="H43:H44"/>
    <mergeCell ref="A42:F42"/>
    <mergeCell ref="A43:A44"/>
    <mergeCell ref="B43:C43"/>
    <mergeCell ref="D43:D44"/>
    <mergeCell ref="E43:E44"/>
    <mergeCell ref="F43:F44"/>
    <mergeCell ref="G3:G4"/>
    <mergeCell ref="H3:H4"/>
    <mergeCell ref="A2:F2"/>
    <mergeCell ref="A3:A4"/>
    <mergeCell ref="B3:C3"/>
    <mergeCell ref="D3:D4"/>
    <mergeCell ref="E3:E4"/>
    <mergeCell ref="F3:F4"/>
  </mergeCells>
  <pageMargins left="0.7" right="0.7" top="0.75" bottom="0.75" header="0.3" footer="0.3"/>
  <pageSetup orientation="portrait" r:id="rId1"/>
  <rowBreaks count="3" manualBreakCount="3">
    <brk id="42" max="16383" man="1"/>
    <brk id="83" max="16383" man="1"/>
    <brk id="1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workbookViewId="0">
      <selection activeCell="N8" sqref="N8"/>
    </sheetView>
  </sheetViews>
  <sheetFormatPr defaultRowHeight="15"/>
  <cols>
    <col min="1" max="1" width="16.28515625" customWidth="1"/>
    <col min="8" max="8" width="12.5703125" customWidth="1"/>
    <col min="9" max="9" width="12.28515625" customWidth="1"/>
    <col min="10" max="10" width="13.7109375" customWidth="1"/>
  </cols>
  <sheetData>
    <row r="1" spans="1:10">
      <c r="A1" s="30" t="s">
        <v>38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65" t="s">
        <v>57</v>
      </c>
      <c r="B2" s="65"/>
      <c r="C2" s="65"/>
      <c r="D2" s="65"/>
      <c r="E2" s="65"/>
      <c r="F2" s="1"/>
      <c r="G2" s="1"/>
      <c r="H2" s="1"/>
      <c r="I2" s="1"/>
      <c r="J2" s="1"/>
    </row>
    <row r="3" spans="1:10" ht="36.75">
      <c r="A3" s="58" t="s">
        <v>6</v>
      </c>
      <c r="B3" s="47" t="s">
        <v>50</v>
      </c>
      <c r="C3" s="47" t="s">
        <v>52</v>
      </c>
      <c r="D3" s="47" t="s">
        <v>51</v>
      </c>
      <c r="E3" s="47" t="s">
        <v>46</v>
      </c>
      <c r="F3" s="47" t="s">
        <v>47</v>
      </c>
      <c r="G3" s="47" t="s">
        <v>48</v>
      </c>
      <c r="H3" s="47" t="s">
        <v>49</v>
      </c>
      <c r="I3" s="47" t="s">
        <v>53</v>
      </c>
      <c r="J3" s="47" t="s">
        <v>54</v>
      </c>
    </row>
    <row r="4" spans="1:10">
      <c r="A4" s="37" t="s">
        <v>7</v>
      </c>
      <c r="B4" s="40">
        <v>32580.25</v>
      </c>
      <c r="C4" s="40">
        <v>13079.25</v>
      </c>
      <c r="D4" s="40">
        <v>19501</v>
      </c>
      <c r="E4" s="40">
        <f t="shared" ref="E4:E19" si="0">C4/B4*100</f>
        <v>40.144719577044377</v>
      </c>
      <c r="F4" s="40">
        <f t="shared" ref="F4:F19" si="1">100-E4</f>
        <v>59.855280422955623</v>
      </c>
      <c r="G4" s="51">
        <f t="shared" ref="G4:G19" si="2">((B4-B31)/B31)*100</f>
        <v>2.4133595284872298</v>
      </c>
      <c r="H4" s="51">
        <v>7.048950670705322</v>
      </c>
      <c r="I4" s="51">
        <v>14.247549019607844</v>
      </c>
      <c r="J4" s="51">
        <v>5.2648488120950327</v>
      </c>
    </row>
    <row r="5" spans="1:10">
      <c r="A5" s="2" t="s">
        <v>8</v>
      </c>
      <c r="B5" s="22">
        <v>25004.5</v>
      </c>
      <c r="C5" s="22">
        <v>16997.5</v>
      </c>
      <c r="D5" s="22">
        <v>8007</v>
      </c>
      <c r="E5" s="22">
        <f t="shared" si="0"/>
        <v>67.97776400247956</v>
      </c>
      <c r="F5" s="22">
        <f t="shared" si="1"/>
        <v>32.02223599752044</v>
      </c>
      <c r="G5" s="52">
        <f t="shared" si="2"/>
        <v>7.6179818803933808</v>
      </c>
      <c r="H5" s="52">
        <v>9.3931254695717499</v>
      </c>
      <c r="I5" s="52">
        <v>14.211956521739131</v>
      </c>
      <c r="J5" s="52">
        <v>5.461800818553888</v>
      </c>
    </row>
    <row r="6" spans="1:10">
      <c r="A6" s="37" t="s">
        <v>9</v>
      </c>
      <c r="B6" s="40">
        <v>18713</v>
      </c>
      <c r="C6" s="40">
        <v>12661</v>
      </c>
      <c r="D6" s="40">
        <v>6052</v>
      </c>
      <c r="E6" s="40">
        <f t="shared" si="0"/>
        <v>67.658846791000897</v>
      </c>
      <c r="F6" s="40">
        <f t="shared" si="1"/>
        <v>32.341153208999103</v>
      </c>
      <c r="G6" s="51">
        <f t="shared" si="2"/>
        <v>-2.86529976641578</v>
      </c>
      <c r="H6" s="51">
        <v>9.2318697582634428</v>
      </c>
      <c r="I6" s="51">
        <v>14.91283863368669</v>
      </c>
      <c r="J6" s="51">
        <v>5.1375212224108662</v>
      </c>
    </row>
    <row r="7" spans="1:10">
      <c r="A7" s="2" t="s">
        <v>10</v>
      </c>
      <c r="B7" s="22">
        <v>16327</v>
      </c>
      <c r="C7" s="22">
        <v>9650</v>
      </c>
      <c r="D7" s="22">
        <v>6677</v>
      </c>
      <c r="E7" s="22">
        <f t="shared" si="0"/>
        <v>59.104550744166104</v>
      </c>
      <c r="F7" s="22">
        <f t="shared" si="1"/>
        <v>40.895449255833896</v>
      </c>
      <c r="G7" s="52">
        <f t="shared" si="2"/>
        <v>4.8013351306245591</v>
      </c>
      <c r="H7" s="52">
        <v>8.726349545697488</v>
      </c>
      <c r="I7" s="52">
        <v>15.220820189274448</v>
      </c>
      <c r="J7" s="52">
        <v>5.397736459175424</v>
      </c>
    </row>
    <row r="8" spans="1:10">
      <c r="A8" s="37" t="s">
        <v>11</v>
      </c>
      <c r="B8" s="40">
        <v>51647</v>
      </c>
      <c r="C8" s="40">
        <v>38210</v>
      </c>
      <c r="D8" s="40">
        <v>13437</v>
      </c>
      <c r="E8" s="40">
        <f t="shared" si="0"/>
        <v>73.982999980637786</v>
      </c>
      <c r="F8" s="40">
        <f t="shared" si="1"/>
        <v>26.017000019362214</v>
      </c>
      <c r="G8" s="51">
        <f t="shared" si="2"/>
        <v>0.27570138821473644</v>
      </c>
      <c r="H8" s="51">
        <v>10.381306532663316</v>
      </c>
      <c r="I8" s="51">
        <v>14.178107606679035</v>
      </c>
      <c r="J8" s="51">
        <v>5.8934210526315791</v>
      </c>
    </row>
    <row r="9" spans="1:10">
      <c r="A9" s="2" t="s">
        <v>12</v>
      </c>
      <c r="B9" s="22">
        <v>25514.5</v>
      </c>
      <c r="C9" s="22">
        <v>18394.5</v>
      </c>
      <c r="D9" s="22">
        <v>7120</v>
      </c>
      <c r="E9" s="22">
        <f t="shared" si="0"/>
        <v>72.094299319994519</v>
      </c>
      <c r="F9" s="22">
        <f t="shared" si="1"/>
        <v>27.905700680005481</v>
      </c>
      <c r="G9" s="52">
        <f t="shared" si="2"/>
        <v>-0.99338390795677223</v>
      </c>
      <c r="H9" s="52">
        <v>9.947173489278752</v>
      </c>
      <c r="I9" s="52">
        <v>14.979234527687296</v>
      </c>
      <c r="J9" s="52">
        <v>5.3253552729992517</v>
      </c>
    </row>
    <row r="10" spans="1:10">
      <c r="A10" s="37" t="s">
        <v>13</v>
      </c>
      <c r="B10" s="40">
        <v>43936.5</v>
      </c>
      <c r="C10" s="40">
        <v>26298</v>
      </c>
      <c r="D10" s="40">
        <v>17638.5</v>
      </c>
      <c r="E10" s="40">
        <f t="shared" si="0"/>
        <v>59.854562835000515</v>
      </c>
      <c r="F10" s="40">
        <f t="shared" si="1"/>
        <v>40.145437164999485</v>
      </c>
      <c r="G10" s="51">
        <f t="shared" si="2"/>
        <v>3.8197069943289224</v>
      </c>
      <c r="H10" s="51">
        <v>8.5813476562499993</v>
      </c>
      <c r="I10" s="51">
        <v>14.33133514986376</v>
      </c>
      <c r="J10" s="51">
        <v>5.3694063926940636</v>
      </c>
    </row>
    <row r="11" spans="1:10">
      <c r="A11" s="2" t="s">
        <v>14</v>
      </c>
      <c r="B11" s="22">
        <v>58719</v>
      </c>
      <c r="C11" s="22">
        <v>26615</v>
      </c>
      <c r="D11" s="22">
        <v>32104</v>
      </c>
      <c r="E11" s="22">
        <f t="shared" si="0"/>
        <v>45.326044380864801</v>
      </c>
      <c r="F11" s="22">
        <f t="shared" si="1"/>
        <v>54.673955619135199</v>
      </c>
      <c r="G11" s="52">
        <f t="shared" si="2"/>
        <v>5.7504592443179767</v>
      </c>
      <c r="H11" s="52">
        <v>7.9072178831133852</v>
      </c>
      <c r="I11" s="52">
        <v>13.448711470439616</v>
      </c>
      <c r="J11" s="52">
        <v>5.8938865430512211</v>
      </c>
    </row>
    <row r="12" spans="1:10">
      <c r="A12" s="37" t="s">
        <v>15</v>
      </c>
      <c r="B12" s="40">
        <v>108880.5</v>
      </c>
      <c r="C12" s="40">
        <v>57188.5</v>
      </c>
      <c r="D12" s="40">
        <v>51692</v>
      </c>
      <c r="E12" s="40">
        <f t="shared" si="0"/>
        <v>52.524097519757895</v>
      </c>
      <c r="F12" s="40">
        <f t="shared" si="1"/>
        <v>47.475902480242105</v>
      </c>
      <c r="G12" s="51">
        <f t="shared" si="2"/>
        <v>1.6411118112441363</v>
      </c>
      <c r="H12" s="51">
        <v>8.5296122209165688</v>
      </c>
      <c r="I12" s="51">
        <v>13.820323827936202</v>
      </c>
      <c r="J12" s="51">
        <v>5.9918859394922919</v>
      </c>
    </row>
    <row r="13" spans="1:10">
      <c r="A13" s="2" t="s">
        <v>16</v>
      </c>
      <c r="B13" s="22">
        <v>174234</v>
      </c>
      <c r="C13" s="22">
        <v>79696</v>
      </c>
      <c r="D13" s="22">
        <v>94538</v>
      </c>
      <c r="E13" s="22">
        <f t="shared" si="0"/>
        <v>45.740785380580142</v>
      </c>
      <c r="F13" s="22">
        <f t="shared" si="1"/>
        <v>54.259214619419858</v>
      </c>
      <c r="G13" s="52">
        <f t="shared" si="2"/>
        <v>-0.83437677859988613</v>
      </c>
      <c r="H13" s="52">
        <v>7.3525762754779089</v>
      </c>
      <c r="I13" s="52">
        <v>13.81213171577123</v>
      </c>
      <c r="J13" s="52">
        <v>5.2734980755285328</v>
      </c>
    </row>
    <row r="14" spans="1:10">
      <c r="A14" s="37" t="s">
        <v>17</v>
      </c>
      <c r="B14" s="40">
        <v>47201</v>
      </c>
      <c r="C14" s="40">
        <v>25914</v>
      </c>
      <c r="D14" s="40">
        <v>21287</v>
      </c>
      <c r="E14" s="40">
        <f t="shared" si="0"/>
        <v>54.901379208067624</v>
      </c>
      <c r="F14" s="40">
        <f t="shared" si="1"/>
        <v>45.098620791932376</v>
      </c>
      <c r="G14" s="51">
        <f t="shared" si="2"/>
        <v>8.780622709778525</v>
      </c>
      <c r="H14" s="51">
        <v>8.603900838497994</v>
      </c>
      <c r="I14" s="51">
        <v>14.293436293436294</v>
      </c>
      <c r="J14" s="51">
        <v>5.7955349850258644</v>
      </c>
    </row>
    <row r="15" spans="1:10">
      <c r="A15" s="2" t="s">
        <v>18</v>
      </c>
      <c r="B15" s="22">
        <v>52724</v>
      </c>
      <c r="C15" s="22">
        <v>32332.5</v>
      </c>
      <c r="D15" s="22">
        <v>20391.5</v>
      </c>
      <c r="E15" s="22">
        <f t="shared" si="0"/>
        <v>61.324064941961922</v>
      </c>
      <c r="F15" s="22">
        <f t="shared" si="1"/>
        <v>38.675935058038078</v>
      </c>
      <c r="G15" s="52">
        <f t="shared" si="2"/>
        <v>-2.9622608519605769</v>
      </c>
      <c r="H15" s="52">
        <v>9.4352183249821042</v>
      </c>
      <c r="I15" s="52">
        <v>14.149890590809628</v>
      </c>
      <c r="J15" s="52">
        <v>6.1736300333030583</v>
      </c>
    </row>
    <row r="16" spans="1:10">
      <c r="A16" s="37" t="s">
        <v>19</v>
      </c>
      <c r="B16" s="40">
        <v>14181</v>
      </c>
      <c r="C16" s="40">
        <v>8438</v>
      </c>
      <c r="D16" s="40">
        <v>5743</v>
      </c>
      <c r="E16" s="40">
        <f t="shared" si="0"/>
        <v>59.50215076510824</v>
      </c>
      <c r="F16" s="40">
        <f t="shared" si="1"/>
        <v>40.49784923489176</v>
      </c>
      <c r="G16" s="51">
        <f t="shared" si="2"/>
        <v>-3.7597556837461825</v>
      </c>
      <c r="H16" s="51">
        <v>9.0555555555555554</v>
      </c>
      <c r="I16" s="51">
        <v>14.498281786941581</v>
      </c>
      <c r="J16" s="51">
        <v>5.8363821138211378</v>
      </c>
    </row>
    <row r="17" spans="1:10">
      <c r="A17" s="2" t="s">
        <v>20</v>
      </c>
      <c r="B17" s="22">
        <v>24213.5</v>
      </c>
      <c r="C17" s="22">
        <v>17030.5</v>
      </c>
      <c r="D17" s="22">
        <v>7183</v>
      </c>
      <c r="E17" s="22">
        <f t="shared" si="0"/>
        <v>70.334730625477533</v>
      </c>
      <c r="F17" s="22">
        <f t="shared" si="1"/>
        <v>29.665269374522467</v>
      </c>
      <c r="G17" s="52">
        <f t="shared" si="2"/>
        <v>-0.2245755727707269</v>
      </c>
      <c r="H17" s="52">
        <v>7.6047424623115578</v>
      </c>
      <c r="I17" s="52">
        <v>10.512654320987654</v>
      </c>
      <c r="J17" s="52">
        <v>4.5927109974424551</v>
      </c>
    </row>
    <row r="18" spans="1:10">
      <c r="A18" s="37" t="s">
        <v>21</v>
      </c>
      <c r="B18" s="40">
        <v>27710.5</v>
      </c>
      <c r="C18" s="40">
        <v>18128</v>
      </c>
      <c r="D18" s="40">
        <v>9582.5</v>
      </c>
      <c r="E18" s="40">
        <f t="shared" si="0"/>
        <v>65.419245412388804</v>
      </c>
      <c r="F18" s="40">
        <f t="shared" si="1"/>
        <v>34.580754587611196</v>
      </c>
      <c r="G18" s="51">
        <f t="shared" si="2"/>
        <v>13.333060673605857</v>
      </c>
      <c r="H18" s="51">
        <v>9.1514200792602374</v>
      </c>
      <c r="I18" s="51">
        <v>14.31911532385466</v>
      </c>
      <c r="J18" s="51">
        <v>5.4384222474460842</v>
      </c>
    </row>
    <row r="19" spans="1:10">
      <c r="A19" s="2" t="s">
        <v>2</v>
      </c>
      <c r="B19" s="22">
        <f>SUM(B4:B18)</f>
        <v>721586.25</v>
      </c>
      <c r="C19" s="22">
        <f>SUM(C4:C18)</f>
        <v>400632.75</v>
      </c>
      <c r="D19" s="22">
        <f>SUM(D4:D18)</f>
        <v>320953.5</v>
      </c>
      <c r="E19" s="57">
        <f t="shared" si="0"/>
        <v>55.521117537924255</v>
      </c>
      <c r="F19" s="57">
        <f t="shared" si="1"/>
        <v>44.478882462075745</v>
      </c>
      <c r="G19" s="52">
        <f t="shared" si="2"/>
        <v>1.7733454816766407</v>
      </c>
      <c r="H19" s="52">
        <v>8.3341370030722324</v>
      </c>
      <c r="I19" s="52">
        <v>13.906996320466536</v>
      </c>
      <c r="J19" s="52">
        <v>5.555327656039049</v>
      </c>
    </row>
    <row r="20" spans="1:10" s="1" customFormat="1">
      <c r="A20" s="2"/>
      <c r="B20" s="22"/>
      <c r="C20" s="22"/>
      <c r="D20" s="22"/>
      <c r="E20" s="57"/>
      <c r="F20" s="57"/>
      <c r="G20" s="52"/>
      <c r="H20" s="52"/>
      <c r="I20" s="52"/>
      <c r="J20" s="52"/>
    </row>
    <row r="21" spans="1:10" s="1" customFormat="1">
      <c r="A21" s="2"/>
      <c r="B21" s="22"/>
      <c r="C21" s="22"/>
      <c r="D21" s="22"/>
      <c r="E21" s="57"/>
      <c r="F21" s="57"/>
      <c r="G21" s="52"/>
      <c r="H21" s="52"/>
      <c r="I21" s="52"/>
      <c r="J21" s="52"/>
    </row>
    <row r="22" spans="1:10" s="1" customFormat="1">
      <c r="A22" s="2"/>
      <c r="B22" s="22"/>
      <c r="C22" s="22"/>
      <c r="D22" s="22"/>
      <c r="E22" s="57"/>
      <c r="F22" s="57"/>
      <c r="G22" s="52"/>
      <c r="H22" s="52"/>
      <c r="I22" s="52"/>
      <c r="J22" s="52"/>
    </row>
    <row r="23" spans="1:10" s="1" customFormat="1">
      <c r="A23" s="2"/>
      <c r="B23" s="22"/>
      <c r="C23" s="22"/>
      <c r="D23" s="22"/>
      <c r="E23" s="57"/>
      <c r="F23" s="57"/>
      <c r="G23" s="52"/>
      <c r="H23" s="52"/>
      <c r="I23" s="52"/>
      <c r="J23" s="52"/>
    </row>
    <row r="24" spans="1:10" s="1" customFormat="1">
      <c r="A24" s="2"/>
      <c r="B24" s="22"/>
      <c r="C24" s="22"/>
      <c r="D24" s="22"/>
      <c r="E24" s="57"/>
      <c r="F24" s="57"/>
      <c r="G24" s="52"/>
      <c r="H24" s="52"/>
      <c r="I24" s="52"/>
      <c r="J24" s="52"/>
    </row>
    <row r="25" spans="1:10" s="1" customFormat="1">
      <c r="A25" s="2"/>
      <c r="B25" s="22"/>
      <c r="C25" s="22"/>
      <c r="D25" s="22"/>
      <c r="E25" s="57"/>
      <c r="F25" s="57"/>
      <c r="G25" s="52"/>
      <c r="H25" s="52"/>
      <c r="I25" s="52"/>
      <c r="J25" s="52"/>
    </row>
    <row r="26" spans="1:10" s="1" customFormat="1">
      <c r="A26" s="2"/>
      <c r="B26" s="22"/>
      <c r="C26" s="22"/>
      <c r="D26" s="22"/>
      <c r="E26" s="57"/>
      <c r="F26" s="57"/>
      <c r="G26" s="52"/>
      <c r="H26" s="52"/>
      <c r="I26" s="52"/>
      <c r="J26" s="52"/>
    </row>
    <row r="27" spans="1:10" s="1" customFormat="1">
      <c r="A27" s="2"/>
      <c r="B27" s="22"/>
      <c r="C27" s="22"/>
      <c r="D27" s="22"/>
      <c r="E27" s="57"/>
      <c r="F27" s="57"/>
      <c r="G27" s="52"/>
      <c r="H27" s="52"/>
      <c r="I27" s="52"/>
      <c r="J27" s="52"/>
    </row>
    <row r="28" spans="1:10" s="1" customFormat="1">
      <c r="A28" s="2"/>
      <c r="B28" s="22"/>
      <c r="C28" s="22"/>
      <c r="D28" s="22"/>
      <c r="E28" s="57"/>
      <c r="F28" s="57"/>
      <c r="G28" s="52"/>
      <c r="H28" s="52"/>
      <c r="I28" s="52"/>
      <c r="J28" s="52"/>
    </row>
    <row r="29" spans="1:10">
      <c r="A29" s="65" t="s">
        <v>45</v>
      </c>
      <c r="B29" s="65"/>
      <c r="C29" s="65"/>
      <c r="D29" s="65"/>
      <c r="E29" s="65"/>
      <c r="F29" s="1"/>
      <c r="G29" s="1"/>
      <c r="H29" s="1"/>
      <c r="I29" s="1"/>
      <c r="J29" s="1"/>
    </row>
    <row r="30" spans="1:10" ht="36.75">
      <c r="A30" s="58" t="s">
        <v>6</v>
      </c>
      <c r="B30" s="47" t="s">
        <v>50</v>
      </c>
      <c r="C30" s="47" t="s">
        <v>52</v>
      </c>
      <c r="D30" s="47" t="s">
        <v>51</v>
      </c>
      <c r="E30" s="47" t="s">
        <v>46</v>
      </c>
      <c r="F30" s="47" t="s">
        <v>47</v>
      </c>
      <c r="G30" s="47" t="s">
        <v>48</v>
      </c>
      <c r="H30" s="47" t="s">
        <v>49</v>
      </c>
      <c r="I30" s="47" t="s">
        <v>53</v>
      </c>
      <c r="J30" s="47" t="s">
        <v>54</v>
      </c>
    </row>
    <row r="31" spans="1:10">
      <c r="A31" s="37" t="s">
        <v>7</v>
      </c>
      <c r="B31" s="40">
        <v>31812.5</v>
      </c>
      <c r="C31" s="40">
        <v>13682</v>
      </c>
      <c r="D31" s="40">
        <v>18130.5</v>
      </c>
      <c r="E31" s="40">
        <v>43.008251473477408</v>
      </c>
      <c r="F31" s="40">
        <v>56.991748526522592</v>
      </c>
      <c r="G31" s="51">
        <f>((B31-B63)/B63)*100</f>
        <v>0.69875837837410082</v>
      </c>
      <c r="H31" s="51">
        <v>7.2515386368816959</v>
      </c>
      <c r="I31" s="51">
        <v>14.386961093585699</v>
      </c>
      <c r="J31" s="51">
        <v>5.2766298020954601</v>
      </c>
    </row>
    <row r="32" spans="1:10">
      <c r="A32" s="2" t="s">
        <v>8</v>
      </c>
      <c r="B32" s="22">
        <v>23234.5</v>
      </c>
      <c r="C32" s="22">
        <v>16176.5</v>
      </c>
      <c r="D32" s="22">
        <v>7058</v>
      </c>
      <c r="E32" s="22">
        <v>69.622759258860739</v>
      </c>
      <c r="F32" s="22">
        <v>30.377240741139261</v>
      </c>
      <c r="G32" s="52">
        <f t="shared" ref="G32:G46" si="3">((B32-B64)/B64)*100</f>
        <v>-1.6966004527088492</v>
      </c>
      <c r="H32" s="52">
        <v>9.4028733306353711</v>
      </c>
      <c r="I32" s="52">
        <v>14.227352682497802</v>
      </c>
      <c r="J32" s="52">
        <v>5.2908545727136431</v>
      </c>
    </row>
    <row r="33" spans="1:10">
      <c r="A33" s="37" t="s">
        <v>9</v>
      </c>
      <c r="B33" s="40">
        <v>19265</v>
      </c>
      <c r="C33" s="40">
        <v>13179</v>
      </c>
      <c r="D33" s="40">
        <v>6086</v>
      </c>
      <c r="E33" s="40">
        <v>68.409031923176741</v>
      </c>
      <c r="F33" s="40">
        <v>31.590968076823259</v>
      </c>
      <c r="G33" s="51">
        <f t="shared" si="3"/>
        <v>1.8288493049315502</v>
      </c>
      <c r="H33" s="51">
        <v>9.2575684766938977</v>
      </c>
      <c r="I33" s="51">
        <v>14.959137343927356</v>
      </c>
      <c r="J33" s="51">
        <v>5.0716666666666663</v>
      </c>
    </row>
    <row r="34" spans="1:10">
      <c r="A34" s="2" t="s">
        <v>10</v>
      </c>
      <c r="B34" s="22">
        <v>15579</v>
      </c>
      <c r="C34" s="22">
        <v>9621</v>
      </c>
      <c r="D34" s="22">
        <v>5958</v>
      </c>
      <c r="E34" s="22">
        <v>61.756210283073365</v>
      </c>
      <c r="F34" s="22">
        <v>38.243789716926635</v>
      </c>
      <c r="G34" s="52">
        <f t="shared" si="3"/>
        <v>2.831683168316832</v>
      </c>
      <c r="H34" s="52">
        <v>8.7917607223476306</v>
      </c>
      <c r="I34" s="52">
        <v>15.443017656500803</v>
      </c>
      <c r="J34" s="52">
        <v>5.1853785900783294</v>
      </c>
    </row>
    <row r="35" spans="1:10">
      <c r="A35" s="37" t="s">
        <v>11</v>
      </c>
      <c r="B35" s="40">
        <v>51505</v>
      </c>
      <c r="C35" s="40">
        <v>38245</v>
      </c>
      <c r="D35" s="40">
        <v>13260</v>
      </c>
      <c r="E35" s="40">
        <v>74.254926706145028</v>
      </c>
      <c r="F35" s="40">
        <v>25.745073293854972</v>
      </c>
      <c r="G35" s="51">
        <f t="shared" si="3"/>
        <v>0.48285616739013804</v>
      </c>
      <c r="H35" s="51">
        <v>10.438792055127685</v>
      </c>
      <c r="I35" s="51">
        <v>14.302543006731488</v>
      </c>
      <c r="J35" s="51">
        <v>5.8672566371681416</v>
      </c>
    </row>
    <row r="36" spans="1:10">
      <c r="A36" s="2" t="s">
        <v>12</v>
      </c>
      <c r="B36" s="22">
        <v>25770.5</v>
      </c>
      <c r="C36" s="22">
        <v>19134.5</v>
      </c>
      <c r="D36" s="22">
        <v>6636</v>
      </c>
      <c r="E36" s="22">
        <v>74.249626510933041</v>
      </c>
      <c r="F36" s="22">
        <v>25.750373489066959</v>
      </c>
      <c r="G36" s="52">
        <f t="shared" si="3"/>
        <v>4.4312517729059451</v>
      </c>
      <c r="H36" s="52">
        <v>10.015740380878352</v>
      </c>
      <c r="I36" s="52">
        <v>14.995689655172415</v>
      </c>
      <c r="J36" s="52">
        <v>5.1164225134926751</v>
      </c>
    </row>
    <row r="37" spans="1:10">
      <c r="A37" s="37" t="s">
        <v>13</v>
      </c>
      <c r="B37" s="40">
        <v>42320</v>
      </c>
      <c r="C37" s="40">
        <v>25836</v>
      </c>
      <c r="D37" s="40">
        <v>16484</v>
      </c>
      <c r="E37" s="40">
        <v>61.049149338374285</v>
      </c>
      <c r="F37" s="40">
        <v>38.950850661625715</v>
      </c>
      <c r="G37" s="51">
        <f t="shared" si="3"/>
        <v>-0.89109026826383764</v>
      </c>
      <c r="H37" s="51">
        <v>8.8240200166805671</v>
      </c>
      <c r="I37" s="51">
        <v>14.425460636515913</v>
      </c>
      <c r="J37" s="51">
        <v>5.4855241264559069</v>
      </c>
    </row>
    <row r="38" spans="1:10">
      <c r="A38" s="2" t="s">
        <v>14</v>
      </c>
      <c r="B38" s="22">
        <v>55526</v>
      </c>
      <c r="C38" s="22">
        <v>25126.5</v>
      </c>
      <c r="D38" s="22">
        <v>30399.5</v>
      </c>
      <c r="E38" s="22">
        <v>45.251773943738065</v>
      </c>
      <c r="F38" s="22">
        <v>54.748226056261935</v>
      </c>
      <c r="G38" s="52">
        <f t="shared" si="3"/>
        <v>0.35605197997433535</v>
      </c>
      <c r="H38" s="52">
        <v>7.7898428731762062</v>
      </c>
      <c r="I38" s="52">
        <v>13.501612036539495</v>
      </c>
      <c r="J38" s="52">
        <v>5.7716916650844885</v>
      </c>
    </row>
    <row r="39" spans="1:10">
      <c r="A39" s="37" t="s">
        <v>15</v>
      </c>
      <c r="B39" s="40">
        <v>107122.5</v>
      </c>
      <c r="C39" s="40">
        <v>57189.5</v>
      </c>
      <c r="D39" s="40">
        <v>49933</v>
      </c>
      <c r="E39" s="40">
        <v>53.387010198604401</v>
      </c>
      <c r="F39" s="40">
        <v>46.612989801395599</v>
      </c>
      <c r="G39" s="51">
        <f t="shared" si="3"/>
        <v>1.5321403522074573</v>
      </c>
      <c r="H39" s="51">
        <v>8.4601563734007268</v>
      </c>
      <c r="I39" s="51">
        <v>13.827248549323018</v>
      </c>
      <c r="J39" s="51">
        <v>5.8565564156697159</v>
      </c>
    </row>
    <row r="40" spans="1:10">
      <c r="A40" s="2" t="s">
        <v>16</v>
      </c>
      <c r="B40" s="22">
        <v>175700</v>
      </c>
      <c r="C40" s="22">
        <v>76946</v>
      </c>
      <c r="D40" s="22">
        <v>98754</v>
      </c>
      <c r="E40" s="22">
        <v>43.79396698918611</v>
      </c>
      <c r="F40" s="22">
        <v>56.20603301081389</v>
      </c>
      <c r="G40" s="52">
        <f t="shared" si="3"/>
        <v>9.9258610442018345</v>
      </c>
      <c r="H40" s="52">
        <v>7.1955115079040048</v>
      </c>
      <c r="I40" s="52">
        <v>13.851665166516652</v>
      </c>
      <c r="J40" s="52">
        <v>5.2353284207178072</v>
      </c>
    </row>
    <row r="41" spans="1:10" s="1" customFormat="1">
      <c r="A41" s="37" t="s">
        <v>17</v>
      </c>
      <c r="B41" s="40">
        <v>43391</v>
      </c>
      <c r="C41" s="40">
        <v>24282</v>
      </c>
      <c r="D41" s="40">
        <v>19109</v>
      </c>
      <c r="E41" s="40">
        <v>55.960913553501882</v>
      </c>
      <c r="F41" s="40">
        <v>44.039086446498118</v>
      </c>
      <c r="G41" s="51">
        <f t="shared" si="3"/>
        <v>1.4163842468154728</v>
      </c>
      <c r="H41" s="51">
        <v>8.551635790303509</v>
      </c>
      <c r="I41" s="51">
        <v>14.224956063268893</v>
      </c>
      <c r="J41" s="51">
        <v>5.675378675378675</v>
      </c>
    </row>
    <row r="42" spans="1:10">
      <c r="A42" s="2" t="s">
        <v>18</v>
      </c>
      <c r="B42" s="22">
        <v>54333.5</v>
      </c>
      <c r="C42" s="22">
        <v>34079</v>
      </c>
      <c r="D42" s="22">
        <v>20254.5</v>
      </c>
      <c r="E42" s="22">
        <v>62.721893491124256</v>
      </c>
      <c r="F42" s="22">
        <v>37.278106508875744</v>
      </c>
      <c r="G42" s="52">
        <f t="shared" si="3"/>
        <v>1.5854764375391461</v>
      </c>
      <c r="H42" s="52">
        <v>9.6421472937000896</v>
      </c>
      <c r="I42" s="52">
        <v>14.324926439680539</v>
      </c>
      <c r="J42" s="52">
        <v>6.2206695331695334</v>
      </c>
    </row>
    <row r="43" spans="1:10">
      <c r="A43" s="37" t="s">
        <v>19</v>
      </c>
      <c r="B43" s="40">
        <v>14735</v>
      </c>
      <c r="C43" s="40">
        <v>9216</v>
      </c>
      <c r="D43" s="40">
        <v>5519</v>
      </c>
      <c r="E43" s="40">
        <v>62.544960977265021</v>
      </c>
      <c r="F43" s="40">
        <v>37.455039022734979</v>
      </c>
      <c r="G43" s="51">
        <f t="shared" si="3"/>
        <v>0.66953610712577716</v>
      </c>
      <c r="H43" s="51">
        <v>9.0232700551132883</v>
      </c>
      <c r="I43" s="51">
        <v>14.445141065830722</v>
      </c>
      <c r="J43" s="51">
        <v>5.5467336683417088</v>
      </c>
    </row>
    <row r="44" spans="1:10">
      <c r="A44" s="2" t="s">
        <v>20</v>
      </c>
      <c r="B44" s="22">
        <v>24268</v>
      </c>
      <c r="C44" s="22">
        <v>17053.5</v>
      </c>
      <c r="D44" s="22">
        <v>7214.5</v>
      </c>
      <c r="E44" s="22">
        <v>70.271551013680565</v>
      </c>
      <c r="F44" s="22">
        <v>29.728448986319435</v>
      </c>
      <c r="G44" s="52">
        <f t="shared" si="3"/>
        <v>-2.4754862562289022</v>
      </c>
      <c r="H44" s="52">
        <v>7.49938195302843</v>
      </c>
      <c r="I44" s="52">
        <v>10.526851851851852</v>
      </c>
      <c r="J44" s="52">
        <v>4.4644183168316829</v>
      </c>
    </row>
    <row r="45" spans="1:10">
      <c r="A45" s="37" t="s">
        <v>21</v>
      </c>
      <c r="B45" s="40">
        <v>24450.5</v>
      </c>
      <c r="C45" s="40">
        <v>17212</v>
      </c>
      <c r="D45" s="40">
        <v>7238.5</v>
      </c>
      <c r="E45" s="40">
        <v>70.395288439909208</v>
      </c>
      <c r="F45" s="40">
        <v>29.604711560090792</v>
      </c>
      <c r="G45" s="51">
        <f t="shared" si="3"/>
        <v>1.7859001311325271</v>
      </c>
      <c r="H45" s="51">
        <v>9.5435206869633102</v>
      </c>
      <c r="I45" s="51">
        <v>14.260149130074565</v>
      </c>
      <c r="J45" s="51">
        <v>5.3420664206642066</v>
      </c>
    </row>
    <row r="46" spans="1:10">
      <c r="A46" s="2" t="s">
        <v>2</v>
      </c>
      <c r="B46" s="22">
        <f>SUM(B31:B45)</f>
        <v>709013</v>
      </c>
      <c r="C46" s="22">
        <v>396978.5</v>
      </c>
      <c r="D46" s="22">
        <v>312034.5</v>
      </c>
      <c r="E46" s="57">
        <v>55.990299190564905</v>
      </c>
      <c r="F46" s="57">
        <v>44.009700809435095</v>
      </c>
      <c r="G46" s="52">
        <f t="shared" si="3"/>
        <v>2.9922027325843414</v>
      </c>
      <c r="H46" s="52">
        <v>8.3059558117194996</v>
      </c>
      <c r="I46" s="52">
        <v>13.960419890279926</v>
      </c>
      <c r="J46" s="52">
        <v>5.4814056845729544</v>
      </c>
    </row>
    <row r="47" spans="1:10">
      <c r="A47" s="2"/>
      <c r="B47" s="22"/>
      <c r="C47" s="22"/>
      <c r="D47" s="22"/>
      <c r="E47" s="57"/>
      <c r="F47" s="57"/>
      <c r="G47" s="52"/>
      <c r="H47" s="52"/>
      <c r="I47" s="52"/>
      <c r="J47" s="52"/>
    </row>
    <row r="48" spans="1:10">
      <c r="A48" s="2"/>
      <c r="B48" s="22"/>
      <c r="C48" s="22"/>
      <c r="D48" s="22"/>
      <c r="E48" s="57"/>
      <c r="F48" s="57"/>
      <c r="G48" s="52"/>
      <c r="H48" s="52"/>
      <c r="I48" s="52"/>
      <c r="J48" s="52"/>
    </row>
    <row r="49" spans="1:10">
      <c r="A49" s="2"/>
      <c r="B49" s="22"/>
      <c r="C49" s="22"/>
      <c r="D49" s="22"/>
      <c r="E49" s="57"/>
      <c r="F49" s="57"/>
      <c r="G49" s="52"/>
      <c r="H49" s="52"/>
      <c r="I49" s="52"/>
      <c r="J49" s="52"/>
    </row>
    <row r="50" spans="1:10">
      <c r="A50" s="2"/>
      <c r="B50" s="22"/>
      <c r="C50" s="22"/>
      <c r="D50" s="22"/>
      <c r="E50" s="57"/>
      <c r="F50" s="57"/>
      <c r="G50" s="52"/>
      <c r="H50" s="52"/>
      <c r="I50" s="52"/>
      <c r="J50" s="52"/>
    </row>
    <row r="51" spans="1:10">
      <c r="A51" s="2"/>
      <c r="B51" s="22"/>
      <c r="C51" s="22"/>
      <c r="D51" s="22"/>
      <c r="E51" s="57"/>
      <c r="F51" s="57"/>
      <c r="G51" s="52"/>
      <c r="H51" s="52"/>
      <c r="I51" s="52"/>
      <c r="J51" s="52"/>
    </row>
    <row r="52" spans="1:10">
      <c r="A52" s="2"/>
      <c r="B52" s="22"/>
      <c r="C52" s="22"/>
      <c r="D52" s="22"/>
      <c r="E52" s="57"/>
      <c r="F52" s="57"/>
      <c r="G52" s="52"/>
      <c r="H52" s="52"/>
      <c r="I52" s="52"/>
      <c r="J52" s="52"/>
    </row>
    <row r="53" spans="1:10">
      <c r="A53" s="2"/>
      <c r="B53" s="22"/>
      <c r="C53" s="22"/>
      <c r="D53" s="22"/>
      <c r="E53" s="57"/>
      <c r="F53" s="57"/>
      <c r="G53" s="52"/>
      <c r="H53" s="52"/>
      <c r="I53" s="52"/>
      <c r="J53" s="52"/>
    </row>
    <row r="54" spans="1:10">
      <c r="A54" s="2"/>
      <c r="B54" s="22"/>
      <c r="C54" s="22"/>
      <c r="D54" s="22"/>
      <c r="E54" s="57"/>
      <c r="F54" s="57"/>
      <c r="G54" s="52"/>
      <c r="H54" s="52"/>
      <c r="I54" s="52"/>
      <c r="J54" s="52"/>
    </row>
    <row r="55" spans="1:10">
      <c r="A55" s="2"/>
      <c r="B55" s="22"/>
      <c r="C55" s="22"/>
      <c r="D55" s="22"/>
      <c r="E55" s="57"/>
      <c r="F55" s="57"/>
      <c r="G55" s="52"/>
      <c r="H55" s="52"/>
      <c r="I55" s="52"/>
      <c r="J55" s="52"/>
    </row>
    <row r="56" spans="1:10">
      <c r="A56" s="2"/>
      <c r="B56" s="22"/>
      <c r="C56" s="22"/>
      <c r="D56" s="22"/>
      <c r="E56" s="57"/>
      <c r="F56" s="57"/>
      <c r="G56" s="52"/>
      <c r="H56" s="52"/>
      <c r="I56" s="52"/>
      <c r="J56" s="52"/>
    </row>
    <row r="57" spans="1:10">
      <c r="A57" s="2"/>
      <c r="B57" s="22"/>
      <c r="C57" s="22"/>
      <c r="D57" s="22"/>
      <c r="E57" s="57"/>
      <c r="F57" s="57"/>
      <c r="G57" s="52"/>
      <c r="H57" s="52"/>
      <c r="I57" s="52"/>
      <c r="J57" s="52"/>
    </row>
    <row r="58" spans="1:10">
      <c r="A58" s="2"/>
      <c r="B58" s="22"/>
      <c r="C58" s="22"/>
      <c r="D58" s="22"/>
      <c r="E58" s="57"/>
      <c r="F58" s="57"/>
      <c r="G58" s="52"/>
      <c r="H58" s="52"/>
      <c r="I58" s="52"/>
      <c r="J58" s="52"/>
    </row>
    <row r="59" spans="1:10">
      <c r="A59" s="2"/>
      <c r="B59" s="22"/>
      <c r="C59" s="22"/>
      <c r="D59" s="22"/>
      <c r="E59" s="57"/>
      <c r="F59" s="57"/>
      <c r="G59" s="52"/>
      <c r="H59" s="52"/>
      <c r="I59" s="52"/>
      <c r="J59" s="52"/>
    </row>
    <row r="60" spans="1:10">
      <c r="A60" s="30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65" t="s">
        <v>44</v>
      </c>
      <c r="B61" s="65"/>
      <c r="C61" s="65"/>
      <c r="D61" s="65"/>
      <c r="E61" s="65"/>
      <c r="F61" s="1"/>
      <c r="G61" s="1"/>
      <c r="H61" s="1"/>
      <c r="I61" s="1"/>
      <c r="J61" s="1"/>
    </row>
    <row r="62" spans="1:10" ht="36.75">
      <c r="A62" s="58" t="s">
        <v>6</v>
      </c>
      <c r="B62" s="47" t="s">
        <v>37</v>
      </c>
      <c r="C62" s="47" t="s">
        <v>52</v>
      </c>
      <c r="D62" s="47" t="s">
        <v>51</v>
      </c>
      <c r="E62" s="47" t="s">
        <v>46</v>
      </c>
      <c r="F62" s="47" t="s">
        <v>47</v>
      </c>
      <c r="G62" s="47" t="s">
        <v>48</v>
      </c>
      <c r="H62" s="47" t="s">
        <v>49</v>
      </c>
      <c r="I62" s="47" t="s">
        <v>53</v>
      </c>
      <c r="J62" s="47" t="s">
        <v>54</v>
      </c>
    </row>
    <row r="63" spans="1:10">
      <c r="A63" s="37" t="s">
        <v>7</v>
      </c>
      <c r="B63" s="40">
        <v>31591.75</v>
      </c>
      <c r="C63" s="40">
        <v>13611.25</v>
      </c>
      <c r="D63" s="40">
        <v>17980.5</v>
      </c>
      <c r="E63" s="40">
        <v>43.0848243607904</v>
      </c>
      <c r="F63" s="40">
        <v>56.9151756392096</v>
      </c>
      <c r="G63" s="51">
        <f t="shared" ref="G63:G78" si="4">((B63-B96)/B96)*100</f>
        <v>-1.038428104907865</v>
      </c>
      <c r="H63" s="51">
        <v>7.3400906133829</v>
      </c>
      <c r="I63" s="51">
        <v>14.449309978768577</v>
      </c>
      <c r="J63" s="51">
        <v>5.3481558596073766</v>
      </c>
    </row>
    <row r="64" spans="1:10">
      <c r="A64" s="2" t="s">
        <v>8</v>
      </c>
      <c r="B64" s="22">
        <v>23635.5</v>
      </c>
      <c r="C64" s="22">
        <v>16780.5</v>
      </c>
      <c r="D64" s="22">
        <v>6855</v>
      </c>
      <c r="E64" s="22">
        <v>70.997017198705336</v>
      </c>
      <c r="F64" s="22">
        <v>29.002982801294664</v>
      </c>
      <c r="G64" s="52">
        <f t="shared" si="4"/>
        <v>-0.66195939982347751</v>
      </c>
      <c r="H64" s="52">
        <v>9.5342880193626467</v>
      </c>
      <c r="I64" s="52">
        <v>14.232824427480915</v>
      </c>
      <c r="J64" s="52">
        <v>5.273076923076923</v>
      </c>
    </row>
    <row r="65" spans="1:10">
      <c r="A65" s="37" t="s">
        <v>9</v>
      </c>
      <c r="B65" s="40">
        <v>18919</v>
      </c>
      <c r="C65" s="40">
        <v>13297</v>
      </c>
      <c r="D65" s="40">
        <v>5622</v>
      </c>
      <c r="E65" s="40">
        <v>70.283841640678673</v>
      </c>
      <c r="F65" s="40">
        <v>29.716158359321316</v>
      </c>
      <c r="G65" s="51">
        <f t="shared" si="4"/>
        <v>9.1124055597208606</v>
      </c>
      <c r="H65" s="51">
        <v>9.5165995975855129</v>
      </c>
      <c r="I65" s="51">
        <v>15.248853211009175</v>
      </c>
      <c r="J65" s="51">
        <v>5.0376344086021509</v>
      </c>
    </row>
    <row r="66" spans="1:10">
      <c r="A66" s="2" t="s">
        <v>10</v>
      </c>
      <c r="B66" s="22">
        <v>15150</v>
      </c>
      <c r="C66" s="22">
        <v>8745</v>
      </c>
      <c r="D66" s="22">
        <v>6405</v>
      </c>
      <c r="E66" s="22">
        <v>57.722772277227719</v>
      </c>
      <c r="F66" s="22">
        <v>42.277227722772274</v>
      </c>
      <c r="G66" s="52">
        <f t="shared" si="4"/>
        <v>4.227580750576176</v>
      </c>
      <c r="H66" s="52">
        <v>8.4260289210233594</v>
      </c>
      <c r="I66" s="52">
        <v>15.700179533213644</v>
      </c>
      <c r="J66" s="52">
        <v>5.1611603545527798</v>
      </c>
    </row>
    <row r="67" spans="1:10">
      <c r="A67" s="37" t="s">
        <v>11</v>
      </c>
      <c r="B67" s="40">
        <v>51257.5</v>
      </c>
      <c r="C67" s="40">
        <v>38080</v>
      </c>
      <c r="D67" s="40">
        <v>13177.5</v>
      </c>
      <c r="E67" s="40">
        <v>74.29156708774326</v>
      </c>
      <c r="F67" s="40">
        <v>25.708432912256747</v>
      </c>
      <c r="G67" s="51">
        <f t="shared" si="4"/>
        <v>1.4768914009680965</v>
      </c>
      <c r="H67" s="51">
        <v>10.133946223803875</v>
      </c>
      <c r="I67" s="51">
        <v>14.440652256351916</v>
      </c>
      <c r="J67" s="51">
        <v>5.4429987608426273</v>
      </c>
    </row>
    <row r="68" spans="1:10">
      <c r="A68" s="2" t="s">
        <v>12</v>
      </c>
      <c r="B68" s="22">
        <v>24677</v>
      </c>
      <c r="C68" s="22">
        <v>18439</v>
      </c>
      <c r="D68" s="22">
        <v>6238</v>
      </c>
      <c r="E68" s="22">
        <v>74.721400494387495</v>
      </c>
      <c r="F68" s="22">
        <v>25.278599505612515</v>
      </c>
      <c r="G68" s="52">
        <f t="shared" si="4"/>
        <v>-0.70616638165174528</v>
      </c>
      <c r="H68" s="52">
        <v>10.105241605241606</v>
      </c>
      <c r="I68" s="52">
        <v>14.798555377207062</v>
      </c>
      <c r="J68" s="52">
        <v>5.2157190635451505</v>
      </c>
    </row>
    <row r="69" spans="1:10">
      <c r="A69" s="37" t="s">
        <v>13</v>
      </c>
      <c r="B69" s="40">
        <v>42700.5</v>
      </c>
      <c r="C69" s="40">
        <v>26543.5</v>
      </c>
      <c r="D69" s="40">
        <v>16157</v>
      </c>
      <c r="E69" s="40">
        <v>62.162035573353947</v>
      </c>
      <c r="F69" s="40">
        <v>37.83796442664606</v>
      </c>
      <c r="G69" s="51">
        <f t="shared" si="4"/>
        <v>-5.067807914628724</v>
      </c>
      <c r="H69" s="51">
        <v>8.9200960935867979</v>
      </c>
      <c r="I69" s="51">
        <v>14.473009814612867</v>
      </c>
      <c r="J69" s="51">
        <v>5.4713850321706738</v>
      </c>
    </row>
    <row r="70" spans="1:10">
      <c r="A70" s="2" t="s">
        <v>14</v>
      </c>
      <c r="B70" s="22">
        <v>55329</v>
      </c>
      <c r="C70" s="22">
        <v>26007</v>
      </c>
      <c r="D70" s="22">
        <v>29322</v>
      </c>
      <c r="E70" s="22">
        <v>47.004283467982432</v>
      </c>
      <c r="F70" s="22">
        <v>52.995716532017568</v>
      </c>
      <c r="G70" s="52">
        <f t="shared" si="4"/>
        <v>-3.2739382973423012</v>
      </c>
      <c r="H70" s="52">
        <v>7.7437368789363195</v>
      </c>
      <c r="I70" s="52">
        <v>13.468151216986017</v>
      </c>
      <c r="J70" s="52">
        <v>5.6237054085155354</v>
      </c>
    </row>
    <row r="71" spans="1:10">
      <c r="A71" s="37" t="s">
        <v>15</v>
      </c>
      <c r="B71" s="40">
        <v>105506</v>
      </c>
      <c r="C71" s="40">
        <v>57216.5</v>
      </c>
      <c r="D71" s="40">
        <v>48289.5</v>
      </c>
      <c r="E71" s="40">
        <v>54.230565086345806</v>
      </c>
      <c r="F71" s="40">
        <v>45.769434913654202</v>
      </c>
      <c r="G71" s="51">
        <f t="shared" si="4"/>
        <v>-2.7433122545675781</v>
      </c>
      <c r="H71" s="51">
        <v>8.4989527952311903</v>
      </c>
      <c r="I71" s="51">
        <v>13.730861531077514</v>
      </c>
      <c r="J71" s="51">
        <v>5.8554019643506727</v>
      </c>
    </row>
    <row r="72" spans="1:10">
      <c r="A72" s="2" t="s">
        <v>16</v>
      </c>
      <c r="B72" s="22">
        <v>159835</v>
      </c>
      <c r="C72" s="22">
        <v>72517</v>
      </c>
      <c r="D72" s="22">
        <v>87318</v>
      </c>
      <c r="E72" s="22">
        <v>45.369912722495073</v>
      </c>
      <c r="F72" s="22">
        <v>54.630087277504927</v>
      </c>
      <c r="G72" s="52">
        <f t="shared" si="4"/>
        <v>2.2008657676494474</v>
      </c>
      <c r="H72" s="52">
        <v>7.3871146646947361</v>
      </c>
      <c r="I72" s="52">
        <v>13.794369412212289</v>
      </c>
      <c r="J72" s="52">
        <v>5.3307692307692305</v>
      </c>
    </row>
    <row r="73" spans="1:10">
      <c r="A73" s="37" t="s">
        <v>17</v>
      </c>
      <c r="B73" s="40">
        <v>42785</v>
      </c>
      <c r="C73" s="40">
        <v>23427</v>
      </c>
      <c r="D73" s="40">
        <v>19358</v>
      </c>
      <c r="E73" s="40">
        <v>54.755171204861519</v>
      </c>
      <c r="F73" s="40">
        <v>45.244828795138481</v>
      </c>
      <c r="G73" s="51">
        <f t="shared" si="4"/>
        <v>-6.6624490063046755</v>
      </c>
      <c r="H73" s="51">
        <v>8.3061541448262481</v>
      </c>
      <c r="I73" s="51">
        <v>14.337209302325581</v>
      </c>
      <c r="J73" s="51">
        <v>5.5041228319590561</v>
      </c>
    </row>
    <row r="74" spans="1:10">
      <c r="A74" s="2" t="s">
        <v>18</v>
      </c>
      <c r="B74" s="22">
        <v>53485.5</v>
      </c>
      <c r="C74" s="22">
        <v>33307</v>
      </c>
      <c r="D74" s="22">
        <v>20178.5</v>
      </c>
      <c r="E74" s="22">
        <v>62.272952482448517</v>
      </c>
      <c r="F74" s="22">
        <v>37.72704751755149</v>
      </c>
      <c r="G74" s="52">
        <f t="shared" si="4"/>
        <v>-2.1764775813664254</v>
      </c>
      <c r="H74" s="52">
        <v>9.500088809946714</v>
      </c>
      <c r="I74" s="52">
        <v>14.264239828693791</v>
      </c>
      <c r="J74" s="52">
        <v>6.1239757207890744</v>
      </c>
    </row>
    <row r="75" spans="1:10">
      <c r="A75" s="37" t="s">
        <v>19</v>
      </c>
      <c r="B75" s="40">
        <v>14637</v>
      </c>
      <c r="C75" s="40">
        <v>9366</v>
      </c>
      <c r="D75" s="40">
        <v>5271</v>
      </c>
      <c r="E75" s="40">
        <v>63.988522238163561</v>
      </c>
      <c r="F75" s="40">
        <v>36.011477761836439</v>
      </c>
      <c r="G75" s="51">
        <f t="shared" si="4"/>
        <v>4.7145514379739595</v>
      </c>
      <c r="H75" s="51">
        <v>9.258064516129032</v>
      </c>
      <c r="I75" s="51">
        <v>14.365030674846626</v>
      </c>
      <c r="J75" s="51">
        <v>5.6738428417653388</v>
      </c>
    </row>
    <row r="76" spans="1:10">
      <c r="A76" s="2" t="s">
        <v>20</v>
      </c>
      <c r="B76" s="22">
        <v>24884</v>
      </c>
      <c r="C76" s="22">
        <v>17311.5</v>
      </c>
      <c r="D76" s="22">
        <v>7572.5</v>
      </c>
      <c r="E76" s="22">
        <v>69.568799228419863</v>
      </c>
      <c r="F76" s="22">
        <v>30.43120077158013</v>
      </c>
      <c r="G76" s="52">
        <f t="shared" si="4"/>
        <v>-1.9504314590803422</v>
      </c>
      <c r="H76" s="52">
        <v>7.4037488842606365</v>
      </c>
      <c r="I76" s="52">
        <v>10.403545673076923</v>
      </c>
      <c r="J76" s="52">
        <v>4.4622863877430756</v>
      </c>
    </row>
    <row r="77" spans="1:10">
      <c r="A77" s="37" t="s">
        <v>21</v>
      </c>
      <c r="B77" s="40">
        <v>24021.5</v>
      </c>
      <c r="C77" s="40">
        <v>16897.5</v>
      </c>
      <c r="D77" s="40">
        <v>7124</v>
      </c>
      <c r="E77" s="40">
        <v>70.34323418604167</v>
      </c>
      <c r="F77" s="40">
        <v>29.65676581395833</v>
      </c>
      <c r="G77" s="51">
        <f t="shared" si="4"/>
        <v>6.8928690621871178</v>
      </c>
      <c r="H77" s="51">
        <v>9.7017366720516964</v>
      </c>
      <c r="I77" s="51">
        <v>14.442307692307692</v>
      </c>
      <c r="J77" s="51">
        <v>5.4548238897396635</v>
      </c>
    </row>
    <row r="78" spans="1:10">
      <c r="A78" s="2" t="s">
        <v>2</v>
      </c>
      <c r="B78" s="22">
        <f>SUM(B63:B77)</f>
        <v>688414.25</v>
      </c>
      <c r="C78" s="22">
        <v>391545.75</v>
      </c>
      <c r="D78" s="22">
        <v>296868.5</v>
      </c>
      <c r="E78" s="1">
        <v>57</v>
      </c>
      <c r="F78" s="1">
        <v>43</v>
      </c>
      <c r="G78" s="52">
        <f t="shared" si="4"/>
        <v>-0.56925235662892837</v>
      </c>
      <c r="H78" s="52">
        <v>8.3696763565184611</v>
      </c>
      <c r="I78" s="52">
        <v>13.945426861844215</v>
      </c>
      <c r="J78" s="52">
        <v>5.4799073356222543</v>
      </c>
    </row>
    <row r="79" spans="1:10">
      <c r="A79" s="2"/>
      <c r="B79" s="22"/>
      <c r="C79" s="22"/>
      <c r="D79" s="22"/>
      <c r="E79" s="57"/>
      <c r="F79" s="57"/>
      <c r="G79" s="52"/>
      <c r="H79" s="52"/>
      <c r="I79" s="52"/>
      <c r="J79" s="52"/>
    </row>
    <row r="80" spans="1:10">
      <c r="A80" s="2"/>
      <c r="B80" s="22"/>
      <c r="C80" s="22"/>
      <c r="D80" s="22"/>
      <c r="E80" s="57"/>
      <c r="F80" s="57"/>
      <c r="G80" s="52"/>
      <c r="H80" s="52"/>
      <c r="I80" s="52"/>
      <c r="J80" s="52"/>
    </row>
    <row r="81" spans="1:10">
      <c r="A81" s="2"/>
      <c r="B81" s="22"/>
      <c r="C81" s="22"/>
      <c r="D81" s="22"/>
      <c r="E81" s="57"/>
      <c r="F81" s="57"/>
      <c r="G81" s="52"/>
      <c r="H81" s="52"/>
      <c r="I81" s="52"/>
      <c r="J81" s="52"/>
    </row>
    <row r="82" spans="1:10">
      <c r="A82" s="2"/>
      <c r="B82" s="22"/>
      <c r="C82" s="22"/>
      <c r="D82" s="22"/>
      <c r="E82" s="57"/>
      <c r="F82" s="57"/>
      <c r="G82" s="52"/>
      <c r="H82" s="52"/>
      <c r="I82" s="52"/>
      <c r="J82" s="52"/>
    </row>
    <row r="83" spans="1:10">
      <c r="A83" s="2"/>
      <c r="B83" s="22"/>
      <c r="C83" s="22"/>
      <c r="D83" s="22"/>
      <c r="E83" s="57"/>
      <c r="F83" s="57"/>
      <c r="G83" s="52"/>
      <c r="H83" s="52"/>
      <c r="I83" s="52"/>
      <c r="J83" s="52"/>
    </row>
    <row r="84" spans="1:10">
      <c r="A84" s="2"/>
      <c r="B84" s="22"/>
      <c r="C84" s="22"/>
      <c r="D84" s="22"/>
      <c r="E84" s="57"/>
      <c r="F84" s="57"/>
      <c r="G84" s="52"/>
      <c r="H84" s="52"/>
      <c r="I84" s="52"/>
      <c r="J84" s="52"/>
    </row>
    <row r="85" spans="1:10">
      <c r="A85" s="2"/>
      <c r="B85" s="22"/>
      <c r="C85" s="22"/>
      <c r="D85" s="22"/>
      <c r="E85" s="57"/>
      <c r="F85" s="57"/>
      <c r="G85" s="52"/>
      <c r="H85" s="52"/>
      <c r="I85" s="52"/>
      <c r="J85" s="52"/>
    </row>
    <row r="86" spans="1:10">
      <c r="A86" s="2"/>
      <c r="B86" s="22"/>
      <c r="C86" s="22"/>
      <c r="D86" s="22"/>
      <c r="E86" s="57"/>
      <c r="F86" s="57"/>
      <c r="G86" s="52"/>
      <c r="H86" s="52"/>
      <c r="I86" s="52"/>
      <c r="J86" s="52"/>
    </row>
    <row r="87" spans="1:10">
      <c r="A87" s="2"/>
      <c r="B87" s="22"/>
      <c r="C87" s="22"/>
      <c r="D87" s="22"/>
      <c r="E87" s="57"/>
      <c r="F87" s="57"/>
      <c r="G87" s="52"/>
      <c r="H87" s="52"/>
      <c r="I87" s="52"/>
      <c r="J87" s="52"/>
    </row>
    <row r="88" spans="1:10">
      <c r="A88" s="2"/>
      <c r="B88" s="22"/>
      <c r="C88" s="22"/>
      <c r="D88" s="22"/>
      <c r="E88" s="57"/>
      <c r="F88" s="57"/>
      <c r="G88" s="52"/>
      <c r="H88" s="52"/>
      <c r="I88" s="52"/>
      <c r="J88" s="52"/>
    </row>
    <row r="89" spans="1:10">
      <c r="A89" s="2"/>
      <c r="B89" s="22"/>
      <c r="C89" s="22"/>
      <c r="D89" s="22"/>
      <c r="E89" s="57"/>
      <c r="F89" s="57"/>
      <c r="G89" s="52"/>
      <c r="H89" s="52"/>
      <c r="I89" s="52"/>
      <c r="J89" s="52"/>
    </row>
    <row r="90" spans="1:10">
      <c r="A90" s="2"/>
      <c r="B90" s="22"/>
      <c r="C90" s="22"/>
      <c r="D90" s="22"/>
      <c r="E90" s="57"/>
      <c r="F90" s="57"/>
      <c r="G90" s="52"/>
      <c r="H90" s="52"/>
      <c r="I90" s="52"/>
      <c r="J90" s="52"/>
    </row>
    <row r="91" spans="1:10">
      <c r="A91" s="30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30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2"/>
      <c r="B93" s="22"/>
      <c r="C93" s="22"/>
      <c r="D93" s="22"/>
      <c r="E93" s="57"/>
      <c r="F93" s="57"/>
      <c r="G93" s="52"/>
      <c r="H93" s="52"/>
      <c r="I93" s="52"/>
      <c r="J93" s="52"/>
    </row>
    <row r="94" spans="1:10">
      <c r="A94" s="65" t="s">
        <v>43</v>
      </c>
      <c r="B94" s="65"/>
      <c r="C94" s="65"/>
      <c r="D94" s="65"/>
      <c r="E94" s="65"/>
      <c r="F94" s="1"/>
      <c r="G94" s="1"/>
      <c r="H94" s="1"/>
      <c r="I94" s="1"/>
      <c r="J94" s="1"/>
    </row>
    <row r="95" spans="1:10" ht="36.75">
      <c r="A95" s="58" t="s">
        <v>6</v>
      </c>
      <c r="B95" s="47" t="s">
        <v>37</v>
      </c>
      <c r="C95" s="47" t="s">
        <v>52</v>
      </c>
      <c r="D95" s="47" t="s">
        <v>51</v>
      </c>
      <c r="E95" s="47" t="s">
        <v>46</v>
      </c>
      <c r="F95" s="47" t="s">
        <v>47</v>
      </c>
      <c r="G95" s="47" t="s">
        <v>48</v>
      </c>
      <c r="H95" s="47" t="s">
        <v>49</v>
      </c>
      <c r="I95" s="47" t="s">
        <v>53</v>
      </c>
      <c r="J95" s="47" t="s">
        <v>54</v>
      </c>
    </row>
    <row r="96" spans="1:10">
      <c r="A96" s="37" t="s">
        <v>7</v>
      </c>
      <c r="B96" s="40">
        <v>31923.25</v>
      </c>
      <c r="C96" s="40">
        <v>14409.75</v>
      </c>
      <c r="D96" s="40">
        <v>17513.5</v>
      </c>
      <c r="E96" s="40">
        <v>45.138731175553872</v>
      </c>
      <c r="F96" s="40">
        <v>54.861268824446128</v>
      </c>
      <c r="G96" s="51">
        <f t="shared" ref="G96:G111" si="5">((B96-B129)/B129)*100</f>
        <v>0.71378994857557498</v>
      </c>
      <c r="H96" s="51">
        <v>7.6683281287533029</v>
      </c>
      <c r="I96" s="51">
        <v>14.309582919563059</v>
      </c>
      <c r="J96" s="51">
        <v>5.5492712294043089</v>
      </c>
    </row>
    <row r="97" spans="1:10">
      <c r="A97" s="2" t="s">
        <v>8</v>
      </c>
      <c r="B97" s="22">
        <v>23793</v>
      </c>
      <c r="C97" s="22">
        <v>16743</v>
      </c>
      <c r="D97" s="22">
        <v>7050</v>
      </c>
      <c r="E97" s="22">
        <v>70.36943638885387</v>
      </c>
      <c r="F97" s="22">
        <v>29.630563611146137</v>
      </c>
      <c r="G97" s="52">
        <f t="shared" si="5"/>
        <v>-7.5820547679161008</v>
      </c>
      <c r="H97" s="52">
        <v>9.5862207896857381</v>
      </c>
      <c r="I97" s="52">
        <v>14.273657289002557</v>
      </c>
      <c r="J97" s="52">
        <v>5.385790679908327</v>
      </c>
    </row>
    <row r="98" spans="1:10">
      <c r="A98" s="37" t="s">
        <v>9</v>
      </c>
      <c r="B98" s="40">
        <v>17339</v>
      </c>
      <c r="C98" s="40">
        <v>12327</v>
      </c>
      <c r="D98" s="40">
        <v>5012</v>
      </c>
      <c r="E98" s="40">
        <v>71.094065401695588</v>
      </c>
      <c r="F98" s="40">
        <v>28.905934598304402</v>
      </c>
      <c r="G98" s="51">
        <f t="shared" si="5"/>
        <v>-0.99354765031690739</v>
      </c>
      <c r="H98" s="51">
        <v>9.4593562465902892</v>
      </c>
      <c r="I98" s="51">
        <v>15.294044665012407</v>
      </c>
      <c r="J98" s="51">
        <v>4.8802336903602725</v>
      </c>
    </row>
    <row r="99" spans="1:10">
      <c r="A99" s="2" t="s">
        <v>10</v>
      </c>
      <c r="B99" s="22">
        <v>14535.5</v>
      </c>
      <c r="C99" s="22">
        <v>8813</v>
      </c>
      <c r="D99" s="22">
        <v>5722.5</v>
      </c>
      <c r="E99" s="22">
        <v>60.63086925114375</v>
      </c>
      <c r="F99" s="22">
        <v>39.369130748856243</v>
      </c>
      <c r="G99" s="52">
        <f t="shared" si="5"/>
        <v>-0.95059625212947185</v>
      </c>
      <c r="H99" s="52">
        <v>8.5202227432590849</v>
      </c>
      <c r="I99" s="52">
        <v>15.737500000000001</v>
      </c>
      <c r="J99" s="52">
        <v>4.9934554973821985</v>
      </c>
    </row>
    <row r="100" spans="1:10">
      <c r="A100" s="37" t="s">
        <v>11</v>
      </c>
      <c r="B100" s="40">
        <v>50511.5</v>
      </c>
      <c r="C100" s="40">
        <v>36817</v>
      </c>
      <c r="D100" s="40">
        <v>13694.5</v>
      </c>
      <c r="E100" s="40">
        <v>72.888352157429495</v>
      </c>
      <c r="F100" s="40">
        <v>27.111647842570502</v>
      </c>
      <c r="G100" s="51">
        <f t="shared" si="5"/>
        <v>9.1314680782110837</v>
      </c>
      <c r="H100" s="51">
        <v>10.084148532641246</v>
      </c>
      <c r="I100" s="51">
        <v>14.744493392070485</v>
      </c>
      <c r="J100" s="51">
        <v>5.4516321656050959</v>
      </c>
    </row>
    <row r="101" spans="1:10">
      <c r="A101" s="2" t="s">
        <v>12</v>
      </c>
      <c r="B101" s="22">
        <v>24852.5</v>
      </c>
      <c r="C101" s="22">
        <v>17768</v>
      </c>
      <c r="D101" s="22">
        <v>7084.5</v>
      </c>
      <c r="E101" s="22">
        <v>71.493813499647914</v>
      </c>
      <c r="F101" s="22">
        <v>28.506186500352076</v>
      </c>
      <c r="G101" s="52">
        <f t="shared" si="5"/>
        <v>-1.1829025844930416</v>
      </c>
      <c r="H101" s="52">
        <v>9.9969831053901856</v>
      </c>
      <c r="I101" s="52">
        <v>14.708609271523178</v>
      </c>
      <c r="J101" s="52">
        <v>5.543427230046948</v>
      </c>
    </row>
    <row r="102" spans="1:10">
      <c r="A102" s="37" t="s">
        <v>13</v>
      </c>
      <c r="B102" s="40">
        <v>44980</v>
      </c>
      <c r="C102" s="40">
        <v>27530</v>
      </c>
      <c r="D102" s="40">
        <v>17450</v>
      </c>
      <c r="E102" s="40">
        <v>61.204979991107159</v>
      </c>
      <c r="F102" s="40">
        <v>38.795020008892841</v>
      </c>
      <c r="G102" s="51">
        <f t="shared" si="5"/>
        <v>-0.73050694091942359</v>
      </c>
      <c r="H102" s="51">
        <v>8.8456243854473939</v>
      </c>
      <c r="I102" s="51">
        <v>14.33107756376887</v>
      </c>
      <c r="J102" s="51">
        <v>5.5151706700379268</v>
      </c>
    </row>
    <row r="103" spans="1:10">
      <c r="A103" s="2" t="s">
        <v>14</v>
      </c>
      <c r="B103" s="22">
        <v>57201.75</v>
      </c>
      <c r="C103" s="22">
        <v>28279</v>
      </c>
      <c r="D103" s="22">
        <v>28922.75</v>
      </c>
      <c r="E103" s="22">
        <v>49.437298684043753</v>
      </c>
      <c r="F103" s="22">
        <v>50.56270131595624</v>
      </c>
      <c r="G103" s="52">
        <f t="shared" si="5"/>
        <v>-2.331090887359776</v>
      </c>
      <c r="H103" s="52">
        <v>7.6677949061662201</v>
      </c>
      <c r="I103" s="52">
        <v>13.524151123864179</v>
      </c>
      <c r="J103" s="52">
        <v>5.3869901285155519</v>
      </c>
    </row>
    <row r="104" spans="1:10">
      <c r="A104" s="37" t="s">
        <v>15</v>
      </c>
      <c r="B104" s="40">
        <v>108482</v>
      </c>
      <c r="C104" s="40">
        <v>59886.5</v>
      </c>
      <c r="D104" s="40">
        <v>48595.5</v>
      </c>
      <c r="E104" s="40">
        <v>55.204089157648269</v>
      </c>
      <c r="F104" s="40">
        <v>44.795910842351731</v>
      </c>
      <c r="G104" s="51">
        <f t="shared" si="5"/>
        <v>0.64152221206878157</v>
      </c>
      <c r="H104" s="51">
        <v>8.6049020385500121</v>
      </c>
      <c r="I104" s="51">
        <v>13.805094513600737</v>
      </c>
      <c r="J104" s="51">
        <v>5.8768291208126735</v>
      </c>
    </row>
    <row r="105" spans="1:10">
      <c r="A105" s="2" t="s">
        <v>16</v>
      </c>
      <c r="B105" s="22">
        <v>156393</v>
      </c>
      <c r="C105" s="22">
        <v>74671</v>
      </c>
      <c r="D105" s="22">
        <v>81722</v>
      </c>
      <c r="E105" s="22">
        <v>47.745743095918613</v>
      </c>
      <c r="F105" s="22">
        <v>52.254256904081387</v>
      </c>
      <c r="G105" s="52">
        <f t="shared" si="5"/>
        <v>-8.8852508680757847</v>
      </c>
      <c r="H105" s="52">
        <v>7.6155531749123488</v>
      </c>
      <c r="I105" s="52">
        <v>13.792205393424455</v>
      </c>
      <c r="J105" s="52">
        <v>5.4041793413569632</v>
      </c>
    </row>
    <row r="106" spans="1:10">
      <c r="A106" s="37" t="s">
        <v>17</v>
      </c>
      <c r="B106" s="40">
        <v>45839</v>
      </c>
      <c r="C106" s="40">
        <v>24410</v>
      </c>
      <c r="D106" s="40">
        <v>21429</v>
      </c>
      <c r="E106" s="40">
        <v>53.251597984249223</v>
      </c>
      <c r="F106" s="40">
        <v>46.748402015750777</v>
      </c>
      <c r="G106" s="51">
        <f t="shared" si="5"/>
        <v>1.8169298771684324</v>
      </c>
      <c r="H106" s="51">
        <v>8.4108256880733947</v>
      </c>
      <c r="I106" s="51">
        <v>14.44378698224852</v>
      </c>
      <c r="J106" s="51">
        <v>5.6992021276595741</v>
      </c>
    </row>
    <row r="107" spans="1:10">
      <c r="A107" s="2" t="s">
        <v>18</v>
      </c>
      <c r="B107" s="22">
        <v>54675.5</v>
      </c>
      <c r="C107" s="22">
        <v>34705</v>
      </c>
      <c r="D107" s="22">
        <v>19970.5</v>
      </c>
      <c r="E107" s="22">
        <v>63.474499547329245</v>
      </c>
      <c r="F107" s="22">
        <v>36.525500452670755</v>
      </c>
      <c r="G107" s="52">
        <f t="shared" si="5"/>
        <v>-0.36173779932208328</v>
      </c>
      <c r="H107" s="52">
        <v>9.6191942294159034</v>
      </c>
      <c r="I107" s="52">
        <v>14.287772745986002</v>
      </c>
      <c r="J107" s="52">
        <v>6.1353302611367129</v>
      </c>
    </row>
    <row r="108" spans="1:10">
      <c r="A108" s="37" t="s">
        <v>19</v>
      </c>
      <c r="B108" s="40">
        <v>13978</v>
      </c>
      <c r="C108" s="40">
        <v>8666</v>
      </c>
      <c r="D108" s="40">
        <v>5312</v>
      </c>
      <c r="E108" s="40">
        <v>61.997424524252395</v>
      </c>
      <c r="F108" s="40">
        <v>38.002575475747605</v>
      </c>
      <c r="G108" s="51">
        <f t="shared" si="5"/>
        <v>1.4295043901023148</v>
      </c>
      <c r="H108" s="51">
        <v>9.0648508430609596</v>
      </c>
      <c r="I108" s="51">
        <v>14.27677100494234</v>
      </c>
      <c r="J108" s="51">
        <v>5.6812834224598934</v>
      </c>
    </row>
    <row r="109" spans="1:10">
      <c r="A109" s="2" t="s">
        <v>20</v>
      </c>
      <c r="B109" s="22">
        <v>25379</v>
      </c>
      <c r="C109" s="22">
        <v>17655</v>
      </c>
      <c r="D109" s="22">
        <v>7724</v>
      </c>
      <c r="E109" s="22">
        <v>69.565388707198863</v>
      </c>
      <c r="F109" s="22">
        <v>30.434611292801133</v>
      </c>
      <c r="G109" s="52">
        <f t="shared" si="5"/>
        <v>1.5789789669595149</v>
      </c>
      <c r="H109" s="52">
        <v>7.4974889217134413</v>
      </c>
      <c r="I109" s="52">
        <v>10.36699941280094</v>
      </c>
      <c r="J109" s="52">
        <v>4.5921521997621877</v>
      </c>
    </row>
    <row r="110" spans="1:10">
      <c r="A110" s="37" t="s">
        <v>21</v>
      </c>
      <c r="B110" s="40">
        <v>22472.5</v>
      </c>
      <c r="C110" s="40">
        <v>15868.5</v>
      </c>
      <c r="D110" s="40">
        <v>6604</v>
      </c>
      <c r="E110" s="40">
        <v>70.612971409500503</v>
      </c>
      <c r="F110" s="40">
        <v>29.387028590499497</v>
      </c>
      <c r="G110" s="51">
        <f t="shared" si="5"/>
        <v>1.0976899026025146</v>
      </c>
      <c r="H110" s="51">
        <v>9.6822490305902633</v>
      </c>
      <c r="I110" s="51">
        <v>14.360633484162896</v>
      </c>
      <c r="J110" s="51">
        <v>5.4309210526315788</v>
      </c>
    </row>
    <row r="111" spans="1:10">
      <c r="A111" s="2" t="s">
        <v>2</v>
      </c>
      <c r="B111" s="22">
        <f>SUM(B96:B110)</f>
        <v>692355.5</v>
      </c>
      <c r="C111" s="22">
        <v>398548.75</v>
      </c>
      <c r="D111" s="22">
        <v>293806.75</v>
      </c>
      <c r="E111" s="1">
        <v>58</v>
      </c>
      <c r="F111" s="57">
        <v>42.435822348490042</v>
      </c>
      <c r="G111" s="52">
        <f t="shared" si="5"/>
        <v>-1.8306555039832459</v>
      </c>
      <c r="H111" s="52">
        <v>8.4692840279391799</v>
      </c>
      <c r="I111" s="52">
        <v>13.960164979508914</v>
      </c>
      <c r="J111" s="52">
        <v>5.5226832706766915</v>
      </c>
    </row>
    <row r="112" spans="1:10">
      <c r="A112" s="2"/>
      <c r="B112" s="22"/>
      <c r="C112" s="22"/>
      <c r="D112" s="22"/>
      <c r="E112" s="57"/>
      <c r="F112" s="57"/>
      <c r="G112" s="52"/>
      <c r="H112" s="52"/>
      <c r="I112" s="52"/>
      <c r="J112" s="52"/>
    </row>
    <row r="113" spans="1:10">
      <c r="A113" s="2"/>
      <c r="B113" s="22"/>
      <c r="C113" s="22"/>
      <c r="D113" s="22"/>
      <c r="E113" s="57"/>
      <c r="F113" s="57"/>
      <c r="G113" s="52"/>
      <c r="H113" s="52"/>
      <c r="I113" s="52"/>
      <c r="J113" s="52"/>
    </row>
    <row r="114" spans="1:10">
      <c r="A114" s="2"/>
      <c r="B114" s="22"/>
      <c r="C114" s="22"/>
      <c r="D114" s="22"/>
      <c r="E114" s="57"/>
      <c r="F114" s="57"/>
      <c r="G114" s="52"/>
      <c r="H114" s="52"/>
      <c r="I114" s="52"/>
      <c r="J114" s="52"/>
    </row>
    <row r="115" spans="1:10">
      <c r="A115" s="2"/>
      <c r="B115" s="22"/>
      <c r="C115" s="22"/>
      <c r="D115" s="22"/>
      <c r="E115" s="57"/>
      <c r="F115" s="57"/>
      <c r="G115" s="52"/>
      <c r="H115" s="52"/>
      <c r="I115" s="52"/>
      <c r="J115" s="52"/>
    </row>
    <row r="116" spans="1:10">
      <c r="A116" s="2"/>
      <c r="B116" s="22"/>
      <c r="C116" s="22"/>
      <c r="D116" s="22"/>
      <c r="E116" s="57"/>
      <c r="F116" s="57"/>
      <c r="G116" s="52"/>
      <c r="H116" s="52"/>
      <c r="I116" s="52"/>
      <c r="J116" s="52"/>
    </row>
    <row r="117" spans="1:10">
      <c r="A117" s="2"/>
      <c r="B117" s="22"/>
      <c r="C117" s="22"/>
      <c r="D117" s="22"/>
      <c r="E117" s="57"/>
      <c r="F117" s="57"/>
      <c r="G117" s="52"/>
      <c r="H117" s="52"/>
      <c r="I117" s="52"/>
      <c r="J117" s="52"/>
    </row>
    <row r="118" spans="1:10">
      <c r="A118" s="2"/>
      <c r="B118" s="22"/>
      <c r="C118" s="22"/>
      <c r="D118" s="22"/>
      <c r="E118" s="57"/>
      <c r="F118" s="57"/>
      <c r="G118" s="52"/>
      <c r="H118" s="52"/>
      <c r="I118" s="52"/>
      <c r="J118" s="52"/>
    </row>
    <row r="119" spans="1:10">
      <c r="A119" s="2"/>
      <c r="B119" s="22"/>
      <c r="C119" s="22"/>
      <c r="D119" s="22"/>
      <c r="E119" s="57"/>
      <c r="F119" s="57"/>
      <c r="G119" s="52"/>
      <c r="H119" s="52"/>
      <c r="I119" s="52"/>
      <c r="J119" s="52"/>
    </row>
    <row r="120" spans="1:10">
      <c r="A120" s="2"/>
      <c r="B120" s="22"/>
      <c r="C120" s="22"/>
      <c r="D120" s="22"/>
      <c r="E120" s="57"/>
      <c r="F120" s="57"/>
      <c r="G120" s="52"/>
      <c r="H120" s="52"/>
      <c r="I120" s="52"/>
      <c r="J120" s="52"/>
    </row>
    <row r="121" spans="1:10">
      <c r="A121" s="2"/>
      <c r="B121" s="22"/>
      <c r="C121" s="22"/>
      <c r="D121" s="22"/>
      <c r="E121" s="57"/>
      <c r="F121" s="57"/>
      <c r="G121" s="52"/>
      <c r="H121" s="52"/>
      <c r="I121" s="52"/>
      <c r="J121" s="52"/>
    </row>
    <row r="122" spans="1:10">
      <c r="A122" s="2"/>
      <c r="B122" s="22"/>
      <c r="C122" s="22"/>
      <c r="D122" s="22"/>
      <c r="E122" s="57"/>
      <c r="F122" s="57"/>
      <c r="G122" s="52"/>
      <c r="H122" s="52"/>
      <c r="I122" s="52"/>
      <c r="J122" s="52"/>
    </row>
    <row r="123" spans="1:10">
      <c r="A123" s="2"/>
      <c r="B123" s="22"/>
      <c r="C123" s="22"/>
      <c r="D123" s="22"/>
      <c r="E123" s="57"/>
      <c r="F123" s="57"/>
      <c r="G123" s="52"/>
      <c r="H123" s="52"/>
      <c r="I123" s="52"/>
      <c r="J123" s="52"/>
    </row>
    <row r="124" spans="1:10">
      <c r="A124" s="30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30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2"/>
      <c r="B126" s="22"/>
      <c r="C126" s="22"/>
      <c r="D126" s="22"/>
      <c r="E126" s="57"/>
      <c r="F126" s="57"/>
      <c r="G126" s="52"/>
      <c r="H126" s="52"/>
      <c r="I126" s="52"/>
      <c r="J126" s="52"/>
    </row>
    <row r="127" spans="1:10">
      <c r="A127" s="65" t="s">
        <v>42</v>
      </c>
      <c r="B127" s="65"/>
      <c r="C127" s="65"/>
      <c r="D127" s="65"/>
      <c r="E127" s="65"/>
      <c r="F127" s="1"/>
      <c r="G127" s="1"/>
      <c r="H127" s="1"/>
      <c r="I127" s="1"/>
      <c r="J127" s="1"/>
    </row>
    <row r="128" spans="1:10" ht="36.75">
      <c r="A128" s="58" t="s">
        <v>6</v>
      </c>
      <c r="B128" s="47" t="s">
        <v>37</v>
      </c>
      <c r="C128" s="47" t="s">
        <v>52</v>
      </c>
      <c r="D128" s="47" t="s">
        <v>51</v>
      </c>
      <c r="E128" s="47" t="s">
        <v>46</v>
      </c>
      <c r="F128" s="47" t="s">
        <v>47</v>
      </c>
      <c r="G128" s="47" t="s">
        <v>48</v>
      </c>
      <c r="H128" s="47" t="s">
        <v>49</v>
      </c>
      <c r="I128" s="47" t="s">
        <v>53</v>
      </c>
      <c r="J128" s="47" t="s">
        <v>54</v>
      </c>
    </row>
    <row r="129" spans="1:10">
      <c r="A129" s="37" t="s">
        <v>7</v>
      </c>
      <c r="B129" s="40">
        <v>31697</v>
      </c>
      <c r="C129" s="40">
        <v>14673.25</v>
      </c>
      <c r="D129" s="40">
        <v>17023.75</v>
      </c>
      <c r="E129" s="40">
        <v>46.292235858283121</v>
      </c>
      <c r="F129" s="40">
        <v>53.707764141716886</v>
      </c>
      <c r="G129" s="51">
        <f t="shared" ref="G129:G144" si="6">((B129-B162)/B162)*100</f>
        <v>-6.5674281503316143</v>
      </c>
      <c r="H129" s="51">
        <v>7.6066714662826973</v>
      </c>
      <c r="I129" s="51">
        <v>14.218265503875969</v>
      </c>
      <c r="J129" s="51">
        <v>5.4302232854864432</v>
      </c>
    </row>
    <row r="130" spans="1:10">
      <c r="A130" s="2" t="s">
        <v>8</v>
      </c>
      <c r="B130" s="22">
        <v>25745</v>
      </c>
      <c r="C130" s="22">
        <v>18304</v>
      </c>
      <c r="D130" s="22">
        <v>7441</v>
      </c>
      <c r="E130" s="22">
        <v>71.097300446688678</v>
      </c>
      <c r="F130" s="22">
        <v>28.902699553311322</v>
      </c>
      <c r="G130" s="52">
        <f t="shared" si="6"/>
        <v>-8.4133760227676984</v>
      </c>
      <c r="H130" s="52">
        <v>9.6027601641178659</v>
      </c>
      <c r="I130" s="52">
        <v>14.244357976653696</v>
      </c>
      <c r="J130" s="52">
        <v>5.3302292263610314</v>
      </c>
    </row>
    <row r="131" spans="1:10">
      <c r="A131" s="37" t="s">
        <v>9</v>
      </c>
      <c r="B131" s="40">
        <v>17513</v>
      </c>
      <c r="C131" s="40">
        <v>12631</v>
      </c>
      <c r="D131" s="40">
        <v>4882</v>
      </c>
      <c r="E131" s="40">
        <v>72.123565351453209</v>
      </c>
      <c r="F131" s="40">
        <v>27.876434648546795</v>
      </c>
      <c r="G131" s="51">
        <f t="shared" si="6"/>
        <v>-12.092159421744805</v>
      </c>
      <c r="H131" s="51">
        <v>9.5542825968357885</v>
      </c>
      <c r="I131" s="51">
        <v>15.254830917874395</v>
      </c>
      <c r="J131" s="51">
        <v>4.8577114427860693</v>
      </c>
    </row>
    <row r="132" spans="1:10">
      <c r="A132" s="2" t="s">
        <v>10</v>
      </c>
      <c r="B132" s="22">
        <v>14675</v>
      </c>
      <c r="C132" s="22">
        <v>9277.5</v>
      </c>
      <c r="D132" s="22">
        <v>5397.5</v>
      </c>
      <c r="E132" s="22">
        <v>63.219761499148206</v>
      </c>
      <c r="F132" s="22">
        <v>36.780238500851787</v>
      </c>
      <c r="G132" s="52">
        <f t="shared" si="6"/>
        <v>-3.320376836418736</v>
      </c>
      <c r="H132" s="52">
        <v>8.7874251497005993</v>
      </c>
      <c r="I132" s="52">
        <v>15.566275167785236</v>
      </c>
      <c r="J132" s="52">
        <v>5.0256052141527006</v>
      </c>
    </row>
    <row r="133" spans="1:10">
      <c r="A133" s="37" t="s">
        <v>11</v>
      </c>
      <c r="B133" s="40">
        <v>46285</v>
      </c>
      <c r="C133" s="40">
        <v>34683.5</v>
      </c>
      <c r="D133" s="40">
        <v>11601.5</v>
      </c>
      <c r="E133" s="40">
        <v>74.934644053148972</v>
      </c>
      <c r="F133" s="40">
        <v>25.065355946851032</v>
      </c>
      <c r="G133" s="51">
        <f t="shared" si="6"/>
        <v>-9.2620002156461041</v>
      </c>
      <c r="H133" s="51">
        <v>10.147993860995395</v>
      </c>
      <c r="I133" s="51">
        <v>14.815677061085006</v>
      </c>
      <c r="J133" s="51">
        <v>5.2259009009009008</v>
      </c>
    </row>
    <row r="134" spans="1:10">
      <c r="A134" s="2" t="s">
        <v>12</v>
      </c>
      <c r="B134" s="22">
        <v>25150</v>
      </c>
      <c r="C134" s="22">
        <v>17743</v>
      </c>
      <c r="D134" s="22">
        <v>7407</v>
      </c>
      <c r="E134" s="22">
        <v>70.548707753479121</v>
      </c>
      <c r="F134" s="22">
        <v>29.451292246520879</v>
      </c>
      <c r="G134" s="52">
        <f t="shared" si="6"/>
        <v>-5.4493505517020999</v>
      </c>
      <c r="H134" s="52">
        <v>9.8357450136879159</v>
      </c>
      <c r="I134" s="52">
        <v>14.425203252032521</v>
      </c>
      <c r="J134" s="52">
        <v>5.5817633760361716</v>
      </c>
    </row>
    <row r="135" spans="1:10">
      <c r="A135" s="37" t="s">
        <v>13</v>
      </c>
      <c r="B135" s="40">
        <v>45311</v>
      </c>
      <c r="C135" s="40">
        <v>28615</v>
      </c>
      <c r="D135" s="40">
        <v>16696</v>
      </c>
      <c r="E135" s="40">
        <v>63.152435390964669</v>
      </c>
      <c r="F135" s="40">
        <v>36.847564609035331</v>
      </c>
      <c r="G135" s="51">
        <f t="shared" si="6"/>
        <v>-2.5590847508655727</v>
      </c>
      <c r="H135" s="51">
        <v>8.9867116223720753</v>
      </c>
      <c r="I135" s="51">
        <v>14.350551654964894</v>
      </c>
      <c r="J135" s="51">
        <v>5.4776902887139105</v>
      </c>
    </row>
    <row r="136" spans="1:10">
      <c r="A136" s="2" t="s">
        <v>14</v>
      </c>
      <c r="B136" s="22">
        <v>58567</v>
      </c>
      <c r="C136" s="22">
        <v>32600</v>
      </c>
      <c r="D136" s="22">
        <v>25967</v>
      </c>
      <c r="E136" s="22">
        <v>55.662745231956571</v>
      </c>
      <c r="F136" s="22">
        <v>44.337254768043437</v>
      </c>
      <c r="G136" s="52">
        <f t="shared" si="6"/>
        <v>-5.1776896300493807</v>
      </c>
      <c r="H136" s="52">
        <v>8.2710069199265632</v>
      </c>
      <c r="I136" s="52">
        <v>13.454395377631036</v>
      </c>
      <c r="J136" s="52">
        <v>5.5747101760412194</v>
      </c>
    </row>
    <row r="137" spans="1:10">
      <c r="A137" s="37" t="s">
        <v>15</v>
      </c>
      <c r="B137" s="40">
        <v>107790.5</v>
      </c>
      <c r="C137" s="40">
        <v>59542.5</v>
      </c>
      <c r="D137" s="40">
        <v>48248</v>
      </c>
      <c r="E137" s="40">
        <v>55.23909806522839</v>
      </c>
      <c r="F137" s="40">
        <v>44.760901934771617</v>
      </c>
      <c r="G137" s="51">
        <f t="shared" si="6"/>
        <v>-13.503960070294257</v>
      </c>
      <c r="H137" s="51">
        <v>8.777728013029316</v>
      </c>
      <c r="I137" s="51">
        <v>13.834223977695167</v>
      </c>
      <c r="J137" s="51">
        <v>6.0491474423269809</v>
      </c>
    </row>
    <row r="138" spans="1:10">
      <c r="A138" s="2" t="s">
        <v>16</v>
      </c>
      <c r="B138" s="22">
        <v>171644</v>
      </c>
      <c r="C138" s="22">
        <v>79064</v>
      </c>
      <c r="D138" s="22">
        <v>92580</v>
      </c>
      <c r="E138" s="22">
        <v>46.062781105077953</v>
      </c>
      <c r="F138" s="22">
        <v>53.937218894922047</v>
      </c>
      <c r="G138" s="52">
        <f t="shared" si="6"/>
        <v>-3.8931225048573039</v>
      </c>
      <c r="H138" s="52">
        <v>7.4462713114398511</v>
      </c>
      <c r="I138" s="52">
        <v>13.863580571628967</v>
      </c>
      <c r="J138" s="52">
        <v>5.3366382291906849</v>
      </c>
    </row>
    <row r="139" spans="1:10">
      <c r="A139" s="37" t="s">
        <v>17</v>
      </c>
      <c r="B139" s="40">
        <v>45021</v>
      </c>
      <c r="C139" s="40">
        <v>24629</v>
      </c>
      <c r="D139" s="40">
        <v>20392</v>
      </c>
      <c r="E139" s="40">
        <v>54.705581839585967</v>
      </c>
      <c r="F139" s="40">
        <v>45.294418160414033</v>
      </c>
      <c r="G139" s="51">
        <f t="shared" si="6"/>
        <v>-6.1358518889166875</v>
      </c>
      <c r="H139" s="51">
        <v>8.3994402985074625</v>
      </c>
      <c r="I139" s="51">
        <v>14.428236672524898</v>
      </c>
      <c r="J139" s="51">
        <v>5.5822611552148915</v>
      </c>
    </row>
    <row r="140" spans="1:10">
      <c r="A140" s="2" t="s">
        <v>18</v>
      </c>
      <c r="B140" s="22">
        <v>54874</v>
      </c>
      <c r="C140" s="22">
        <v>33553.5</v>
      </c>
      <c r="D140" s="22">
        <v>21320.5</v>
      </c>
      <c r="E140" s="22">
        <v>61.146444582133618</v>
      </c>
      <c r="F140" s="22">
        <v>38.853555417866389</v>
      </c>
      <c r="G140" s="52">
        <f t="shared" si="6"/>
        <v>1.6147550090737379</v>
      </c>
      <c r="H140" s="52">
        <v>9.4872060857538028</v>
      </c>
      <c r="I140" s="52">
        <v>14.363655821917808</v>
      </c>
      <c r="J140" s="52">
        <v>6.1834396751740135</v>
      </c>
    </row>
    <row r="141" spans="1:10">
      <c r="A141" s="37" t="s">
        <v>19</v>
      </c>
      <c r="B141" s="40">
        <v>13781</v>
      </c>
      <c r="C141" s="40">
        <v>8801</v>
      </c>
      <c r="D141" s="40">
        <v>4980</v>
      </c>
      <c r="E141" s="40">
        <v>63.863290037007467</v>
      </c>
      <c r="F141" s="40">
        <v>36.136709962992526</v>
      </c>
      <c r="G141" s="51">
        <f t="shared" si="6"/>
        <v>-5.1613791205009978</v>
      </c>
      <c r="H141" s="51">
        <v>9.1689953426480368</v>
      </c>
      <c r="I141" s="51">
        <v>14.172302737520129</v>
      </c>
      <c r="J141" s="51">
        <v>5.6462585034013602</v>
      </c>
    </row>
    <row r="142" spans="1:10">
      <c r="A142" s="2" t="s">
        <v>20</v>
      </c>
      <c r="B142" s="22">
        <v>24984.5</v>
      </c>
      <c r="C142" s="22">
        <v>17966</v>
      </c>
      <c r="D142" s="22">
        <v>7018.5</v>
      </c>
      <c r="E142" s="22">
        <v>71.908583321659421</v>
      </c>
      <c r="F142" s="22">
        <v>28.091416678340568</v>
      </c>
      <c r="G142" s="52">
        <f t="shared" si="6"/>
        <v>-8.1300215109117318</v>
      </c>
      <c r="H142" s="52">
        <v>7.6195486428789261</v>
      </c>
      <c r="I142" s="52">
        <v>10.361014994232987</v>
      </c>
      <c r="J142" s="52">
        <v>4.5427184466019419</v>
      </c>
    </row>
    <row r="143" spans="1:10">
      <c r="A143" s="37" t="s">
        <v>21</v>
      </c>
      <c r="B143" s="40">
        <v>22228.5</v>
      </c>
      <c r="C143" s="40">
        <v>15730.5</v>
      </c>
      <c r="D143" s="40">
        <v>6498</v>
      </c>
      <c r="E143" s="40">
        <v>70.767258249544511</v>
      </c>
      <c r="F143" s="40">
        <v>29.232741750455499</v>
      </c>
      <c r="G143" s="51">
        <f t="shared" si="6"/>
        <v>-8.1618740704015877</v>
      </c>
      <c r="H143" s="51">
        <v>9.8356194690265486</v>
      </c>
      <c r="I143" s="51">
        <v>14.274500907441016</v>
      </c>
      <c r="J143" s="51">
        <v>5.6113989637305703</v>
      </c>
    </row>
    <row r="144" spans="1:10">
      <c r="A144" s="2" t="s">
        <v>2</v>
      </c>
      <c r="B144" s="22">
        <f>SUM(B129:B143)</f>
        <v>705266.5</v>
      </c>
      <c r="C144" s="22">
        <v>407813.75</v>
      </c>
      <c r="D144" s="22">
        <v>297452.75</v>
      </c>
      <c r="E144" s="1">
        <v>57.8</v>
      </c>
      <c r="F144" s="56">
        <v>42.2</v>
      </c>
      <c r="G144" s="52">
        <f t="shared" si="6"/>
        <v>-6.4786470651027317</v>
      </c>
      <c r="H144" s="52">
        <v>8.4860424262113607</v>
      </c>
      <c r="I144" s="52">
        <v>13.949026884662745</v>
      </c>
      <c r="J144" s="52">
        <v>5.5213697028195945</v>
      </c>
    </row>
    <row r="145" spans="1:10">
      <c r="A145" s="2"/>
      <c r="B145" s="22"/>
      <c r="C145" s="22"/>
      <c r="D145" s="22"/>
      <c r="E145" s="57"/>
      <c r="F145" s="57"/>
      <c r="G145" s="52"/>
      <c r="H145" s="52"/>
      <c r="I145" s="52"/>
      <c r="J145" s="52"/>
    </row>
    <row r="146" spans="1:10">
      <c r="A146" s="2"/>
      <c r="B146" s="22"/>
      <c r="C146" s="22"/>
      <c r="D146" s="22"/>
      <c r="E146" s="57"/>
      <c r="F146" s="57"/>
      <c r="G146" s="52"/>
      <c r="H146" s="52"/>
      <c r="I146" s="52"/>
      <c r="J146" s="52"/>
    </row>
    <row r="147" spans="1:10">
      <c r="A147" s="2"/>
      <c r="B147" s="22"/>
      <c r="C147" s="22"/>
      <c r="D147" s="22"/>
      <c r="E147" s="57"/>
      <c r="F147" s="57"/>
      <c r="G147" s="52"/>
      <c r="H147" s="52"/>
      <c r="I147" s="52"/>
      <c r="J147" s="52"/>
    </row>
    <row r="148" spans="1:10">
      <c r="A148" s="2"/>
      <c r="B148" s="22"/>
      <c r="C148" s="22"/>
      <c r="D148" s="22"/>
      <c r="E148" s="57"/>
      <c r="F148" s="57"/>
      <c r="G148" s="52"/>
      <c r="H148" s="52"/>
      <c r="I148" s="52"/>
      <c r="J148" s="52"/>
    </row>
    <row r="149" spans="1:10">
      <c r="A149" s="2"/>
      <c r="B149" s="22"/>
      <c r="C149" s="22"/>
      <c r="D149" s="22"/>
      <c r="E149" s="57"/>
      <c r="F149" s="57"/>
      <c r="G149" s="52"/>
      <c r="H149" s="52"/>
      <c r="I149" s="52"/>
      <c r="J149" s="52"/>
    </row>
    <row r="150" spans="1:10">
      <c r="A150" s="2"/>
      <c r="B150" s="22"/>
      <c r="C150" s="22"/>
      <c r="D150" s="22"/>
      <c r="E150" s="57"/>
      <c r="F150" s="57"/>
      <c r="G150" s="52"/>
      <c r="H150" s="52"/>
      <c r="I150" s="52"/>
      <c r="J150" s="52"/>
    </row>
    <row r="151" spans="1:10">
      <c r="A151" s="2"/>
      <c r="B151" s="22"/>
      <c r="C151" s="22"/>
      <c r="D151" s="22"/>
      <c r="E151" s="57"/>
      <c r="F151" s="57"/>
      <c r="G151" s="52"/>
      <c r="H151" s="52"/>
      <c r="I151" s="52"/>
      <c r="J151" s="52"/>
    </row>
    <row r="152" spans="1:10">
      <c r="A152" s="2"/>
      <c r="B152" s="22"/>
      <c r="C152" s="22"/>
      <c r="D152" s="22"/>
      <c r="E152" s="57"/>
      <c r="F152" s="57"/>
      <c r="G152" s="52"/>
      <c r="H152" s="52"/>
      <c r="I152" s="52"/>
      <c r="J152" s="52"/>
    </row>
    <row r="153" spans="1:10">
      <c r="A153" s="2"/>
      <c r="B153" s="22"/>
      <c r="C153" s="22"/>
      <c r="D153" s="22"/>
      <c r="E153" s="57"/>
      <c r="F153" s="57"/>
      <c r="G153" s="52"/>
      <c r="H153" s="52"/>
      <c r="I153" s="52"/>
      <c r="J153" s="52"/>
    </row>
    <row r="154" spans="1:10">
      <c r="A154" s="2"/>
      <c r="B154" s="22"/>
      <c r="C154" s="22"/>
      <c r="D154" s="22"/>
      <c r="E154" s="57"/>
      <c r="F154" s="57"/>
      <c r="G154" s="52"/>
      <c r="H154" s="52"/>
      <c r="I154" s="52"/>
      <c r="J154" s="52"/>
    </row>
    <row r="155" spans="1:10">
      <c r="A155" s="2"/>
      <c r="B155" s="22"/>
      <c r="C155" s="22"/>
      <c r="D155" s="22"/>
      <c r="E155" s="57"/>
      <c r="F155" s="57"/>
      <c r="G155" s="52"/>
      <c r="H155" s="52"/>
      <c r="I155" s="52"/>
      <c r="J155" s="52"/>
    </row>
    <row r="156" spans="1:10">
      <c r="A156" s="2"/>
      <c r="B156" s="22"/>
      <c r="C156" s="22"/>
      <c r="D156" s="22"/>
      <c r="E156" s="57"/>
      <c r="F156" s="57"/>
      <c r="G156" s="52"/>
      <c r="H156" s="52"/>
      <c r="I156" s="52"/>
      <c r="J156" s="52"/>
    </row>
    <row r="157" spans="1:10">
      <c r="A157" s="30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30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2"/>
      <c r="B159" s="22"/>
      <c r="C159" s="22"/>
      <c r="D159" s="22"/>
      <c r="E159" s="57"/>
      <c r="F159" s="57"/>
      <c r="G159" s="52"/>
      <c r="H159" s="52"/>
      <c r="I159" s="52"/>
      <c r="J159" s="52"/>
    </row>
    <row r="160" spans="1:10">
      <c r="A160" s="65" t="s">
        <v>40</v>
      </c>
      <c r="B160" s="65"/>
      <c r="C160" s="65"/>
      <c r="D160" s="65"/>
      <c r="E160" s="65"/>
      <c r="F160" s="1"/>
      <c r="G160" s="1"/>
      <c r="H160" s="1"/>
      <c r="I160" s="1"/>
      <c r="J160" s="1"/>
    </row>
    <row r="161" spans="1:10" ht="36.75">
      <c r="A161" s="58" t="s">
        <v>6</v>
      </c>
      <c r="B161" s="47" t="s">
        <v>37</v>
      </c>
      <c r="C161" s="47" t="s">
        <v>52</v>
      </c>
      <c r="D161" s="47" t="s">
        <v>51</v>
      </c>
      <c r="E161" s="47" t="s">
        <v>46</v>
      </c>
      <c r="F161" s="47" t="s">
        <v>47</v>
      </c>
      <c r="G161" s="47" t="s">
        <v>48</v>
      </c>
      <c r="H161" s="47" t="s">
        <v>49</v>
      </c>
      <c r="I161" s="47" t="s">
        <v>53</v>
      </c>
      <c r="J161" s="47" t="s">
        <v>54</v>
      </c>
    </row>
    <row r="162" spans="1:10">
      <c r="A162" s="37" t="s">
        <v>7</v>
      </c>
      <c r="B162" s="40">
        <v>33925</v>
      </c>
      <c r="C162" s="40">
        <v>16147</v>
      </c>
      <c r="D162" s="40">
        <v>17778</v>
      </c>
      <c r="E162" s="40">
        <v>47.596168017686075</v>
      </c>
      <c r="F162" s="40">
        <v>52.403831982313932</v>
      </c>
      <c r="G162" s="51">
        <f t="shared" ref="G162:G177" si="7">((B162-B195)/B195)*100</f>
        <v>-0.86351748221095548</v>
      </c>
      <c r="H162" s="51">
        <v>7.6927437641723353</v>
      </c>
      <c r="I162" s="51">
        <v>14.35288888888889</v>
      </c>
      <c r="J162" s="51">
        <v>5.4118721461187214</v>
      </c>
    </row>
    <row r="163" spans="1:10">
      <c r="A163" s="2" t="s">
        <v>8</v>
      </c>
      <c r="B163" s="22">
        <v>28110</v>
      </c>
      <c r="C163" s="22">
        <v>20052</v>
      </c>
      <c r="D163" s="22">
        <v>8058</v>
      </c>
      <c r="E163" s="22">
        <v>71.334044823906083</v>
      </c>
      <c r="F163" s="22">
        <v>28.665955176093917</v>
      </c>
      <c r="G163" s="52">
        <f t="shared" si="7"/>
        <v>-2.9116153766449071</v>
      </c>
      <c r="H163" s="52">
        <v>9.7131997235659995</v>
      </c>
      <c r="I163" s="52">
        <v>14.436285097192224</v>
      </c>
      <c r="J163" s="52">
        <v>5.3541528239202654</v>
      </c>
    </row>
    <row r="164" spans="1:10">
      <c r="A164" s="37" t="s">
        <v>9</v>
      </c>
      <c r="B164" s="40">
        <v>19922</v>
      </c>
      <c r="C164" s="40">
        <v>14499</v>
      </c>
      <c r="D164" s="40">
        <v>5423</v>
      </c>
      <c r="E164" s="40">
        <v>72.778837466117864</v>
      </c>
      <c r="F164" s="40">
        <v>27.221162533882143</v>
      </c>
      <c r="G164" s="51">
        <f t="shared" si="7"/>
        <v>-5.9084683323100178</v>
      </c>
      <c r="H164" s="51">
        <v>9.6288061865635566</v>
      </c>
      <c r="I164" s="51">
        <v>15.294303797468354</v>
      </c>
      <c r="J164" s="51">
        <v>4.8376449598572702</v>
      </c>
    </row>
    <row r="165" spans="1:10">
      <c r="A165" s="2" t="s">
        <v>10</v>
      </c>
      <c r="B165" s="22">
        <v>15179</v>
      </c>
      <c r="C165" s="22">
        <v>9250.5</v>
      </c>
      <c r="D165" s="22">
        <v>5928.5</v>
      </c>
      <c r="E165" s="22">
        <v>60.942749851768895</v>
      </c>
      <c r="F165" s="22">
        <v>39.057250148231113</v>
      </c>
      <c r="G165" s="52">
        <f t="shared" si="7"/>
        <v>3.9337190591940838</v>
      </c>
      <c r="H165" s="52">
        <v>8.561195713479977</v>
      </c>
      <c r="I165" s="52">
        <v>15.290082644628098</v>
      </c>
      <c r="J165" s="52">
        <v>5.0757705479452051</v>
      </c>
    </row>
    <row r="166" spans="1:10">
      <c r="A166" s="37" t="s">
        <v>11</v>
      </c>
      <c r="B166" s="40">
        <v>51009.5</v>
      </c>
      <c r="C166" s="40">
        <v>37438</v>
      </c>
      <c r="D166" s="40">
        <v>13571.5</v>
      </c>
      <c r="E166" s="40">
        <v>73.394171673903884</v>
      </c>
      <c r="F166" s="40">
        <v>26.60582832609612</v>
      </c>
      <c r="G166" s="51">
        <f t="shared" si="7"/>
        <v>-3.2509222642654603</v>
      </c>
      <c r="H166" s="51">
        <v>10.205982392957182</v>
      </c>
      <c r="I166" s="51">
        <v>14.975199999999999</v>
      </c>
      <c r="J166" s="51">
        <v>5.4329463570856689</v>
      </c>
    </row>
    <row r="167" spans="1:10">
      <c r="A167" s="2" t="s">
        <v>12</v>
      </c>
      <c r="B167" s="22">
        <v>26599.5</v>
      </c>
      <c r="C167" s="22">
        <v>18745</v>
      </c>
      <c r="D167" s="22">
        <v>7854.5</v>
      </c>
      <c r="E167" s="22">
        <v>70.471249459576313</v>
      </c>
      <c r="F167" s="22">
        <v>29.528750540423694</v>
      </c>
      <c r="G167" s="52">
        <f t="shared" si="7"/>
        <v>-1.6581632653061225</v>
      </c>
      <c r="H167" s="52">
        <v>9.8225627769571648</v>
      </c>
      <c r="I167" s="52">
        <v>14.576205287713842</v>
      </c>
      <c r="J167" s="52">
        <v>5.5235583684950775</v>
      </c>
    </row>
    <row r="168" spans="1:10">
      <c r="A168" s="37" t="s">
        <v>13</v>
      </c>
      <c r="B168" s="40">
        <v>46501</v>
      </c>
      <c r="C168" s="40">
        <v>29974</v>
      </c>
      <c r="D168" s="40">
        <v>16527</v>
      </c>
      <c r="E168" s="40">
        <v>64.458828842390474</v>
      </c>
      <c r="F168" s="40">
        <v>35.541171157609512</v>
      </c>
      <c r="G168" s="51">
        <f t="shared" si="7"/>
        <v>-4.7169231399709037</v>
      </c>
      <c r="H168" s="51">
        <v>9.0964397496087646</v>
      </c>
      <c r="I168" s="51">
        <v>14.300572519083969</v>
      </c>
      <c r="J168" s="51">
        <v>5.4797745358090184</v>
      </c>
    </row>
    <row r="169" spans="1:10">
      <c r="A169" s="2" t="s">
        <v>14</v>
      </c>
      <c r="B169" s="22">
        <v>61765</v>
      </c>
      <c r="C169" s="22">
        <v>30451</v>
      </c>
      <c r="D169" s="22">
        <v>31314</v>
      </c>
      <c r="E169" s="22">
        <v>49.30138427912248</v>
      </c>
      <c r="F169" s="22">
        <v>50.698615720877513</v>
      </c>
      <c r="G169" s="52">
        <f t="shared" si="7"/>
        <v>4.6974212776985873E-2</v>
      </c>
      <c r="H169" s="52">
        <v>7.7186953261684579</v>
      </c>
      <c r="I169" s="52">
        <v>13.420449537241076</v>
      </c>
      <c r="J169" s="52">
        <v>5.4620617477760334</v>
      </c>
    </row>
    <row r="170" spans="1:10">
      <c r="A170" s="37" t="s">
        <v>15</v>
      </c>
      <c r="B170" s="40">
        <v>124619</v>
      </c>
      <c r="C170" s="40">
        <v>71235</v>
      </c>
      <c r="D170" s="40">
        <v>53384</v>
      </c>
      <c r="E170" s="40">
        <v>57.162230478498465</v>
      </c>
      <c r="F170" s="40">
        <v>42.837769521501535</v>
      </c>
      <c r="G170" s="51">
        <f t="shared" si="7"/>
        <v>-1.8825289347295489</v>
      </c>
      <c r="H170" s="51">
        <v>8.7871245240445628</v>
      </c>
      <c r="I170" s="51">
        <v>13.759899555727255</v>
      </c>
      <c r="J170" s="51">
        <v>5.9282620766240974</v>
      </c>
    </row>
    <row r="171" spans="1:10">
      <c r="A171" s="2" t="s">
        <v>16</v>
      </c>
      <c r="B171" s="22">
        <v>178597</v>
      </c>
      <c r="C171" s="22">
        <v>84484</v>
      </c>
      <c r="D171" s="22">
        <v>94113</v>
      </c>
      <c r="E171" s="22">
        <v>47.304266029104632</v>
      </c>
      <c r="F171" s="22">
        <v>52.695733970895361</v>
      </c>
      <c r="G171" s="52">
        <f t="shared" si="7"/>
        <v>-2.244152887020586</v>
      </c>
      <c r="H171" s="52">
        <v>7.6789491787771951</v>
      </c>
      <c r="I171" s="52">
        <v>13.746176374877969</v>
      </c>
      <c r="J171" s="52">
        <v>5.4998246844319771</v>
      </c>
    </row>
    <row r="172" spans="1:10">
      <c r="A172" s="37" t="s">
        <v>17</v>
      </c>
      <c r="B172" s="40">
        <v>47964</v>
      </c>
      <c r="C172" s="40">
        <v>25705</v>
      </c>
      <c r="D172" s="40">
        <v>22259</v>
      </c>
      <c r="E172" s="40">
        <v>53.592277541489452</v>
      </c>
      <c r="F172" s="40">
        <v>46.407722458510548</v>
      </c>
      <c r="G172" s="51">
        <f t="shared" si="7"/>
        <v>2.0467214161099525</v>
      </c>
      <c r="H172" s="51">
        <v>8.0261044176706822</v>
      </c>
      <c r="I172" s="51">
        <v>14.344308035714286</v>
      </c>
      <c r="J172" s="51">
        <v>5.3200286806883366</v>
      </c>
    </row>
    <row r="173" spans="1:10">
      <c r="A173" s="2" t="s">
        <v>18</v>
      </c>
      <c r="B173" s="22">
        <v>54002</v>
      </c>
      <c r="C173" s="22">
        <v>36290.5</v>
      </c>
      <c r="D173" s="22">
        <v>17711.5</v>
      </c>
      <c r="E173" s="22">
        <v>67.202140661456994</v>
      </c>
      <c r="F173" s="22">
        <v>32.79785933854302</v>
      </c>
      <c r="G173" s="52">
        <f t="shared" si="7"/>
        <v>-7.2767857142857144</v>
      </c>
      <c r="H173" s="52">
        <v>10.146937241638481</v>
      </c>
      <c r="I173" s="52">
        <v>14.31577909270217</v>
      </c>
      <c r="J173" s="52">
        <v>6.3550412630068172</v>
      </c>
    </row>
    <row r="174" spans="1:10">
      <c r="A174" s="37" t="s">
        <v>19</v>
      </c>
      <c r="B174" s="40">
        <v>14531</v>
      </c>
      <c r="C174" s="40">
        <v>9695</v>
      </c>
      <c r="D174" s="40">
        <v>4836</v>
      </c>
      <c r="E174" s="40">
        <v>66.719427431009564</v>
      </c>
      <c r="F174" s="40">
        <v>33.280572568990436</v>
      </c>
      <c r="G174" s="51">
        <f t="shared" si="7"/>
        <v>-2.0624115387207658</v>
      </c>
      <c r="H174" s="51">
        <v>9.1910183428209997</v>
      </c>
      <c r="I174" s="51">
        <v>14.3205317577548</v>
      </c>
      <c r="J174" s="51">
        <v>5.3495575221238942</v>
      </c>
    </row>
    <row r="175" spans="1:10">
      <c r="A175" s="2" t="s">
        <v>20</v>
      </c>
      <c r="B175" s="22">
        <v>27195.5</v>
      </c>
      <c r="C175" s="22">
        <v>19294.5</v>
      </c>
      <c r="D175" s="22">
        <v>7901</v>
      </c>
      <c r="E175" s="22">
        <v>70.947399385927824</v>
      </c>
      <c r="F175" s="22">
        <v>29.052600614072183</v>
      </c>
      <c r="G175" s="52">
        <f t="shared" si="7"/>
        <v>-6.8120684633440138</v>
      </c>
      <c r="H175" s="52">
        <v>7.5292081949058689</v>
      </c>
      <c r="I175" s="52">
        <v>10.317914438502674</v>
      </c>
      <c r="J175" s="52">
        <v>4.5355912743972446</v>
      </c>
    </row>
    <row r="176" spans="1:10">
      <c r="A176" s="37" t="s">
        <v>21</v>
      </c>
      <c r="B176" s="40">
        <v>24204</v>
      </c>
      <c r="C176" s="40">
        <v>16662</v>
      </c>
      <c r="D176" s="40">
        <v>7542</v>
      </c>
      <c r="E176" s="40">
        <v>68.839861179970256</v>
      </c>
      <c r="F176" s="40">
        <v>31.160138820029747</v>
      </c>
      <c r="G176" s="51">
        <f t="shared" si="7"/>
        <v>-1.339040048914705</v>
      </c>
      <c r="H176" s="51">
        <v>9.7675544794188855</v>
      </c>
      <c r="I176" s="51">
        <v>14.302145922746782</v>
      </c>
      <c r="J176" s="51">
        <v>5.7440974866717438</v>
      </c>
    </row>
    <row r="177" spans="1:10">
      <c r="A177" s="2" t="s">
        <v>2</v>
      </c>
      <c r="B177" s="22">
        <f>SUM(B162:B176)</f>
        <v>754123.5</v>
      </c>
      <c r="C177" s="22">
        <v>439922.5</v>
      </c>
      <c r="D177" s="22">
        <v>314201</v>
      </c>
      <c r="E177" s="56">
        <v>58.335604181543211</v>
      </c>
      <c r="F177" s="56">
        <v>41.664395818456789</v>
      </c>
      <c r="G177" s="52">
        <f t="shared" si="7"/>
        <v>-2.412122208152947</v>
      </c>
      <c r="H177" s="52">
        <v>8.533222065063649</v>
      </c>
      <c r="I177" s="52">
        <v>13.930414819506016</v>
      </c>
      <c r="J177" s="52">
        <v>5.5321947354520642</v>
      </c>
    </row>
    <row r="178" spans="1:10">
      <c r="A178" s="2"/>
      <c r="B178" s="22"/>
      <c r="C178" s="22"/>
      <c r="D178" s="22"/>
      <c r="E178" s="57"/>
      <c r="F178" s="57"/>
      <c r="G178" s="52"/>
      <c r="H178" s="52"/>
      <c r="I178" s="52"/>
      <c r="J178" s="52"/>
    </row>
    <row r="179" spans="1:10">
      <c r="A179" s="2"/>
      <c r="B179" s="22"/>
      <c r="C179" s="22"/>
      <c r="D179" s="22"/>
      <c r="E179" s="57"/>
      <c r="F179" s="57"/>
      <c r="G179" s="52"/>
      <c r="H179" s="52"/>
      <c r="I179" s="52"/>
      <c r="J179" s="52"/>
    </row>
    <row r="180" spans="1:10">
      <c r="A180" s="2"/>
      <c r="B180" s="22"/>
      <c r="C180" s="22"/>
      <c r="D180" s="22"/>
      <c r="E180" s="57"/>
      <c r="F180" s="57"/>
      <c r="G180" s="52"/>
      <c r="H180" s="52"/>
      <c r="I180" s="52"/>
      <c r="J180" s="52"/>
    </row>
    <row r="181" spans="1:10">
      <c r="A181" s="2"/>
      <c r="B181" s="22"/>
      <c r="C181" s="22"/>
      <c r="D181" s="22"/>
      <c r="E181" s="57"/>
      <c r="F181" s="57"/>
      <c r="G181" s="52"/>
      <c r="H181" s="52"/>
      <c r="I181" s="52"/>
      <c r="J181" s="52"/>
    </row>
    <row r="182" spans="1:10">
      <c r="A182" s="2"/>
      <c r="B182" s="22"/>
      <c r="C182" s="22"/>
      <c r="D182" s="22"/>
      <c r="E182" s="57"/>
      <c r="F182" s="57"/>
      <c r="G182" s="52"/>
      <c r="H182" s="52"/>
      <c r="I182" s="52"/>
      <c r="J182" s="52"/>
    </row>
    <row r="183" spans="1:10">
      <c r="A183" s="2"/>
      <c r="B183" s="22"/>
      <c r="C183" s="22"/>
      <c r="D183" s="22"/>
      <c r="E183" s="57"/>
      <c r="F183" s="57"/>
      <c r="G183" s="52"/>
      <c r="H183" s="52"/>
      <c r="I183" s="52"/>
      <c r="J183" s="52"/>
    </row>
    <row r="184" spans="1:10">
      <c r="A184" s="2"/>
      <c r="B184" s="22"/>
      <c r="C184" s="22"/>
      <c r="D184" s="22"/>
      <c r="E184" s="57"/>
      <c r="F184" s="57"/>
      <c r="G184" s="52"/>
      <c r="H184" s="52"/>
      <c r="I184" s="52"/>
      <c r="J184" s="52"/>
    </row>
    <row r="185" spans="1:10">
      <c r="A185" s="2"/>
      <c r="B185" s="22"/>
      <c r="C185" s="22"/>
      <c r="D185" s="22"/>
      <c r="E185" s="57"/>
      <c r="F185" s="57"/>
      <c r="G185" s="52"/>
      <c r="H185" s="52"/>
      <c r="I185" s="52"/>
      <c r="J185" s="52"/>
    </row>
    <row r="186" spans="1:10">
      <c r="A186" s="2"/>
      <c r="B186" s="22"/>
      <c r="C186" s="22"/>
      <c r="D186" s="22"/>
      <c r="E186" s="57"/>
      <c r="F186" s="57"/>
      <c r="G186" s="52"/>
      <c r="H186" s="52"/>
      <c r="I186" s="52"/>
      <c r="J186" s="52"/>
    </row>
    <row r="187" spans="1:10">
      <c r="A187" s="2"/>
      <c r="B187" s="22"/>
      <c r="C187" s="22"/>
      <c r="D187" s="22"/>
      <c r="E187" s="57"/>
      <c r="F187" s="57"/>
      <c r="G187" s="52"/>
      <c r="H187" s="52"/>
      <c r="I187" s="52"/>
      <c r="J187" s="52"/>
    </row>
    <row r="188" spans="1:10">
      <c r="A188" s="2"/>
      <c r="B188" s="22"/>
      <c r="C188" s="22"/>
      <c r="D188" s="22"/>
      <c r="E188" s="57"/>
      <c r="F188" s="57"/>
      <c r="G188" s="52"/>
      <c r="H188" s="52"/>
      <c r="I188" s="52"/>
      <c r="J188" s="52"/>
    </row>
    <row r="189" spans="1:10">
      <c r="A189" s="2"/>
      <c r="B189" s="22"/>
      <c r="C189" s="22"/>
      <c r="D189" s="22"/>
      <c r="E189" s="57"/>
      <c r="F189" s="57"/>
      <c r="G189" s="52"/>
      <c r="H189" s="52"/>
      <c r="I189" s="52"/>
      <c r="J189" s="52"/>
    </row>
    <row r="190" spans="1:10">
      <c r="A190" s="30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30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2"/>
      <c r="B192" s="22"/>
      <c r="C192" s="22"/>
      <c r="D192" s="22"/>
      <c r="E192" s="57"/>
      <c r="F192" s="57"/>
      <c r="G192" s="52"/>
      <c r="H192" s="52"/>
      <c r="I192" s="52"/>
      <c r="J192" s="52"/>
    </row>
    <row r="193" spans="1:10">
      <c r="A193" s="65" t="s">
        <v>36</v>
      </c>
      <c r="B193" s="65"/>
      <c r="C193" s="65"/>
      <c r="D193" s="65"/>
      <c r="E193" s="65"/>
      <c r="F193" s="55"/>
      <c r="G193" s="1"/>
      <c r="H193" s="1"/>
      <c r="I193" s="1"/>
      <c r="J193" s="1"/>
    </row>
    <row r="194" spans="1:10" ht="36.75">
      <c r="A194" s="58" t="s">
        <v>6</v>
      </c>
      <c r="B194" s="47" t="s">
        <v>37</v>
      </c>
      <c r="C194" s="47" t="s">
        <v>52</v>
      </c>
      <c r="D194" s="47" t="s">
        <v>51</v>
      </c>
      <c r="E194" s="47" t="s">
        <v>46</v>
      </c>
      <c r="F194" s="47" t="s">
        <v>47</v>
      </c>
      <c r="G194" s="47" t="s">
        <v>48</v>
      </c>
      <c r="H194" s="47" t="s">
        <v>49</v>
      </c>
      <c r="I194" s="47" t="s">
        <v>53</v>
      </c>
      <c r="J194" s="47" t="s">
        <v>54</v>
      </c>
    </row>
    <row r="195" spans="1:10">
      <c r="A195" s="37" t="s">
        <v>7</v>
      </c>
      <c r="B195" s="40">
        <v>34220.5</v>
      </c>
      <c r="C195" s="40">
        <v>16158.25</v>
      </c>
      <c r="D195" s="40">
        <v>3284</v>
      </c>
      <c r="E195" s="51">
        <v>47.218040000000002</v>
      </c>
      <c r="F195" s="51">
        <v>52.781959999999998</v>
      </c>
      <c r="G195" s="51">
        <f t="shared" ref="G195:G209" si="8">((B195-B228)/B228)*100</f>
        <v>-2.945347287217448</v>
      </c>
      <c r="H195" s="51">
        <v>7.7456994114984159</v>
      </c>
      <c r="I195" s="51">
        <v>14.248897707231041</v>
      </c>
      <c r="J195" s="51">
        <v>5.5000761266747871</v>
      </c>
    </row>
    <row r="196" spans="1:10">
      <c r="A196" s="2" t="s">
        <v>8</v>
      </c>
      <c r="B196" s="22">
        <v>28953</v>
      </c>
      <c r="C196" s="22">
        <v>20425.5</v>
      </c>
      <c r="D196" s="22">
        <v>1583</v>
      </c>
      <c r="E196" s="52">
        <v>70.547089999999997</v>
      </c>
      <c r="F196" s="52">
        <v>29.452909999999999</v>
      </c>
      <c r="G196" s="52">
        <f t="shared" si="8"/>
        <v>4.5083742419867168</v>
      </c>
      <c r="H196" s="52">
        <v>9.6671118530884801</v>
      </c>
      <c r="I196" s="52">
        <v>14.465651558073654</v>
      </c>
      <c r="J196" s="52">
        <v>5.3869235628553378</v>
      </c>
    </row>
    <row r="197" spans="1:10">
      <c r="A197" s="37" t="s">
        <v>9</v>
      </c>
      <c r="B197" s="40">
        <v>21173</v>
      </c>
      <c r="C197" s="40">
        <v>15692</v>
      </c>
      <c r="D197" s="40">
        <v>1096</v>
      </c>
      <c r="E197" s="51">
        <v>74.113259999999997</v>
      </c>
      <c r="F197" s="51">
        <v>25.88674</v>
      </c>
      <c r="G197" s="51">
        <f t="shared" si="8"/>
        <v>0.74225626873483364</v>
      </c>
      <c r="H197" s="51">
        <v>9.9872641509433961</v>
      </c>
      <c r="I197" s="51">
        <v>15.32421875</v>
      </c>
      <c r="J197" s="51">
        <v>5.0009124087591239</v>
      </c>
    </row>
    <row r="198" spans="1:10">
      <c r="A198" s="2" t="s">
        <v>10</v>
      </c>
      <c r="B198" s="22">
        <v>14604.5</v>
      </c>
      <c r="C198" s="22">
        <v>8850</v>
      </c>
      <c r="D198" s="22">
        <v>1168</v>
      </c>
      <c r="E198" s="52">
        <v>60.597760000000001</v>
      </c>
      <c r="F198" s="52">
        <v>39.402239999999999</v>
      </c>
      <c r="G198" s="52">
        <f t="shared" si="8"/>
        <v>5.3563699321887173</v>
      </c>
      <c r="H198" s="52">
        <v>8.3597595878649109</v>
      </c>
      <c r="I198" s="52">
        <v>15.284974093264248</v>
      </c>
      <c r="J198" s="52">
        <v>4.9267979452054798</v>
      </c>
    </row>
    <row r="199" spans="1:10">
      <c r="A199" s="37" t="s">
        <v>11</v>
      </c>
      <c r="B199" s="40">
        <v>52723.5</v>
      </c>
      <c r="C199" s="40">
        <v>38452</v>
      </c>
      <c r="D199" s="40">
        <v>2659</v>
      </c>
      <c r="E199" s="51">
        <v>72.931430000000006</v>
      </c>
      <c r="F199" s="51">
        <v>27.068570000000001</v>
      </c>
      <c r="G199" s="51">
        <f t="shared" si="8"/>
        <v>-4.6953236564776484</v>
      </c>
      <c r="H199" s="51">
        <v>9.8548598130841114</v>
      </c>
      <c r="I199" s="51">
        <v>14.289111854329246</v>
      </c>
      <c r="J199" s="51">
        <v>5.3672433245581042</v>
      </c>
    </row>
    <row r="200" spans="1:10">
      <c r="A200" s="2" t="s">
        <v>12</v>
      </c>
      <c r="B200" s="22">
        <v>27048</v>
      </c>
      <c r="C200" s="22">
        <v>19351</v>
      </c>
      <c r="D200" s="22">
        <v>1419</v>
      </c>
      <c r="E200" s="52">
        <v>71.543180000000007</v>
      </c>
      <c r="F200" s="52">
        <v>28.45682</v>
      </c>
      <c r="G200" s="52">
        <f t="shared" si="8"/>
        <v>-3.41034889119023</v>
      </c>
      <c r="H200" s="52">
        <v>9.8213507625272332</v>
      </c>
      <c r="I200" s="52">
        <v>14.495131086142322</v>
      </c>
      <c r="J200" s="52">
        <v>5.4242424242424239</v>
      </c>
    </row>
    <row r="201" spans="1:10">
      <c r="A201" s="37" t="s">
        <v>13</v>
      </c>
      <c r="B201" s="40">
        <v>48803</v>
      </c>
      <c r="C201" s="40">
        <v>32108</v>
      </c>
      <c r="D201" s="40">
        <v>2976</v>
      </c>
      <c r="E201" s="51">
        <v>65.791039999999995</v>
      </c>
      <c r="F201" s="51">
        <v>34.208959999999998</v>
      </c>
      <c r="G201" s="51">
        <f t="shared" si="8"/>
        <v>-6.3210227272727275</v>
      </c>
      <c r="H201" s="51">
        <v>9.3242262132212463</v>
      </c>
      <c r="I201" s="51">
        <v>14.219663418954827</v>
      </c>
      <c r="J201" s="51">
        <v>5.6098790322580649</v>
      </c>
    </row>
    <row r="202" spans="1:10">
      <c r="A202" s="2" t="s">
        <v>14</v>
      </c>
      <c r="B202" s="22">
        <v>61736</v>
      </c>
      <c r="C202" s="22">
        <v>32293.75</v>
      </c>
      <c r="D202" s="22">
        <v>5368</v>
      </c>
      <c r="E202" s="52">
        <v>52.309429999999999</v>
      </c>
      <c r="F202" s="52">
        <v>47.690570000000001</v>
      </c>
      <c r="G202" s="52">
        <f t="shared" si="8"/>
        <v>-0.48519431951899678</v>
      </c>
      <c r="H202" s="52">
        <v>7.9444086990091369</v>
      </c>
      <c r="I202" s="52">
        <v>13.438930503537245</v>
      </c>
      <c r="J202" s="52">
        <v>5.4847708643815203</v>
      </c>
    </row>
    <row r="203" spans="1:10">
      <c r="A203" s="37" t="s">
        <v>15</v>
      </c>
      <c r="B203" s="40">
        <v>127010</v>
      </c>
      <c r="C203" s="40">
        <v>74495</v>
      </c>
      <c r="D203" s="40">
        <v>8908</v>
      </c>
      <c r="E203" s="51">
        <v>58.652859999999997</v>
      </c>
      <c r="F203" s="51">
        <v>41.347140000000003</v>
      </c>
      <c r="G203" s="51">
        <f t="shared" si="8"/>
        <v>-1.9439812241368661</v>
      </c>
      <c r="H203" s="51">
        <v>8.868174835916772</v>
      </c>
      <c r="I203" s="51">
        <v>13.759697081640192</v>
      </c>
      <c r="J203" s="51">
        <v>5.8952626852267622</v>
      </c>
    </row>
    <row r="204" spans="1:10">
      <c r="A204" s="2" t="s">
        <v>16</v>
      </c>
      <c r="B204" s="22">
        <v>182697</v>
      </c>
      <c r="C204" s="22">
        <v>88178</v>
      </c>
      <c r="D204" s="22">
        <v>17044</v>
      </c>
      <c r="E204" s="52">
        <v>48.264609999999998</v>
      </c>
      <c r="F204" s="52">
        <v>51.735390000000002</v>
      </c>
      <c r="G204" s="52">
        <f t="shared" si="8"/>
        <v>1.6819256991790734</v>
      </c>
      <c r="H204" s="52">
        <v>7.7829513504302632</v>
      </c>
      <c r="I204" s="52">
        <v>13.713530326594091</v>
      </c>
      <c r="J204" s="52">
        <v>5.5455878901666278</v>
      </c>
    </row>
    <row r="205" spans="1:10">
      <c r="A205" s="37" t="s">
        <v>17</v>
      </c>
      <c r="B205" s="40">
        <v>47002</v>
      </c>
      <c r="C205" s="40">
        <v>25711</v>
      </c>
      <c r="D205" s="40">
        <v>3887</v>
      </c>
      <c r="E205" s="51">
        <v>54.701929999999997</v>
      </c>
      <c r="F205" s="51">
        <v>45.298070000000003</v>
      </c>
      <c r="G205" s="51">
        <f t="shared" si="8"/>
        <v>-1.148313283418861</v>
      </c>
      <c r="H205" s="51">
        <v>8.2852106469240265</v>
      </c>
      <c r="I205" s="51">
        <v>14.39585666293393</v>
      </c>
      <c r="J205" s="51">
        <v>5.4774890661178288</v>
      </c>
    </row>
    <row r="206" spans="1:10">
      <c r="A206" s="2" t="s">
        <v>18</v>
      </c>
      <c r="B206" s="22">
        <v>58240</v>
      </c>
      <c r="C206" s="22">
        <v>38493.5</v>
      </c>
      <c r="D206" s="22">
        <v>3318</v>
      </c>
      <c r="E206" s="52">
        <v>66.094610000000003</v>
      </c>
      <c r="F206" s="52">
        <v>33.905389999999997</v>
      </c>
      <c r="G206" s="52">
        <f t="shared" si="8"/>
        <v>-3.0996788845814685</v>
      </c>
      <c r="H206" s="52">
        <v>9.6695998671758261</v>
      </c>
      <c r="I206" s="52">
        <v>14.230499075785582</v>
      </c>
      <c r="J206" s="52">
        <v>5.9513261000602773</v>
      </c>
    </row>
    <row r="207" spans="1:10">
      <c r="A207" s="37" t="s">
        <v>19</v>
      </c>
      <c r="B207" s="40">
        <v>14837</v>
      </c>
      <c r="C207" s="40">
        <v>9983</v>
      </c>
      <c r="D207" s="40">
        <v>864</v>
      </c>
      <c r="E207" s="51">
        <v>67.284490000000005</v>
      </c>
      <c r="F207" s="51">
        <v>32.715510000000002</v>
      </c>
      <c r="G207" s="51">
        <f t="shared" si="8"/>
        <v>-1.774246938099967</v>
      </c>
      <c r="H207" s="51">
        <v>9.5908209437621199</v>
      </c>
      <c r="I207" s="51">
        <v>14.616398243045388</v>
      </c>
      <c r="J207" s="51">
        <v>5.6180555555555554</v>
      </c>
    </row>
    <row r="208" spans="1:10">
      <c r="A208" s="2" t="s">
        <v>20</v>
      </c>
      <c r="B208" s="22">
        <v>29183.5</v>
      </c>
      <c r="C208" s="22">
        <v>20431</v>
      </c>
      <c r="D208" s="22">
        <v>1941</v>
      </c>
      <c r="E208" s="52">
        <v>70.008740000000003</v>
      </c>
      <c r="F208" s="52">
        <v>29.99126</v>
      </c>
      <c r="G208" s="52">
        <f t="shared" si="8"/>
        <v>-4.6228511667429242</v>
      </c>
      <c r="H208" s="52">
        <v>7.448570699336396</v>
      </c>
      <c r="I208" s="52">
        <v>10.334344967121902</v>
      </c>
      <c r="J208" s="52">
        <v>4.5092735703245745</v>
      </c>
    </row>
    <row r="209" spans="1:10">
      <c r="A209" s="37" t="s">
        <v>21</v>
      </c>
      <c r="B209" s="40">
        <v>24532.5</v>
      </c>
      <c r="C209" s="40">
        <v>16790.5</v>
      </c>
      <c r="D209" s="40">
        <v>1374</v>
      </c>
      <c r="E209" s="51">
        <v>68.441860000000005</v>
      </c>
      <c r="F209" s="51">
        <v>31.558140000000002</v>
      </c>
      <c r="G209" s="51">
        <f t="shared" si="8"/>
        <v>-2.5714853057982525</v>
      </c>
      <c r="H209" s="51">
        <v>9.628139717425432</v>
      </c>
      <c r="I209" s="51">
        <v>14.301959114139693</v>
      </c>
      <c r="J209" s="51">
        <v>5.6346433770014555</v>
      </c>
    </row>
    <row r="210" spans="1:10">
      <c r="A210" s="2" t="s">
        <v>2</v>
      </c>
      <c r="B210" s="22">
        <f>SUM(B195:B209)</f>
        <v>772763.5</v>
      </c>
      <c r="C210" s="22">
        <v>457412.5</v>
      </c>
      <c r="D210" s="22">
        <v>56889</v>
      </c>
      <c r="E210" s="52">
        <v>59.2</v>
      </c>
      <c r="F210" s="52">
        <v>40.799999999999997</v>
      </c>
      <c r="G210" s="52">
        <f>((B210/B243)-1)*100</f>
        <v>-1.3118809352315908</v>
      </c>
      <c r="H210" s="52">
        <v>8.5963857432086677</v>
      </c>
      <c r="I210" s="52">
        <v>13.858885017421603</v>
      </c>
      <c r="J210" s="52">
        <v>5.5432684701787691</v>
      </c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2"/>
      <c r="B212" s="22"/>
      <c r="C212" s="22"/>
      <c r="D212" s="22"/>
      <c r="E212" s="57"/>
      <c r="F212" s="57"/>
      <c r="G212" s="52"/>
      <c r="H212" s="52"/>
      <c r="I212" s="52"/>
      <c r="J212" s="52"/>
    </row>
    <row r="213" spans="1:10">
      <c r="A213" s="2"/>
      <c r="B213" s="22"/>
      <c r="C213" s="22"/>
      <c r="D213" s="22"/>
      <c r="E213" s="57"/>
      <c r="F213" s="57"/>
      <c r="G213" s="52"/>
      <c r="H213" s="52"/>
      <c r="I213" s="52"/>
      <c r="J213" s="52"/>
    </row>
    <row r="214" spans="1:10">
      <c r="A214" s="2"/>
      <c r="B214" s="22"/>
      <c r="C214" s="22"/>
      <c r="D214" s="22"/>
      <c r="E214" s="57"/>
      <c r="F214" s="57"/>
      <c r="G214" s="52"/>
      <c r="H214" s="52"/>
      <c r="I214" s="52"/>
      <c r="J214" s="52"/>
    </row>
    <row r="215" spans="1:10">
      <c r="A215" s="2"/>
      <c r="B215" s="22"/>
      <c r="C215" s="22"/>
      <c r="D215" s="22"/>
      <c r="E215" s="57"/>
      <c r="F215" s="57"/>
      <c r="G215" s="52"/>
      <c r="H215" s="52"/>
      <c r="I215" s="52"/>
      <c r="J215" s="52"/>
    </row>
    <row r="216" spans="1:10">
      <c r="A216" s="2"/>
      <c r="B216" s="22"/>
      <c r="C216" s="22"/>
      <c r="D216" s="22"/>
      <c r="E216" s="57"/>
      <c r="F216" s="57"/>
      <c r="G216" s="52"/>
      <c r="H216" s="52"/>
      <c r="I216" s="52"/>
      <c r="J216" s="52"/>
    </row>
    <row r="217" spans="1:10">
      <c r="A217" s="2"/>
      <c r="B217" s="22"/>
      <c r="C217" s="22"/>
      <c r="D217" s="22"/>
      <c r="E217" s="57"/>
      <c r="F217" s="57"/>
      <c r="G217" s="52"/>
      <c r="H217" s="52"/>
      <c r="I217" s="52"/>
      <c r="J217" s="52"/>
    </row>
    <row r="218" spans="1:10">
      <c r="A218" s="2"/>
      <c r="B218" s="22"/>
      <c r="C218" s="22"/>
      <c r="D218" s="22"/>
      <c r="E218" s="57"/>
      <c r="F218" s="57"/>
      <c r="G218" s="52"/>
      <c r="H218" s="52"/>
      <c r="I218" s="52"/>
      <c r="J218" s="52"/>
    </row>
    <row r="219" spans="1:10">
      <c r="A219" s="2"/>
      <c r="B219" s="22"/>
      <c r="C219" s="22"/>
      <c r="D219" s="22"/>
      <c r="E219" s="57"/>
      <c r="F219" s="57"/>
      <c r="G219" s="52"/>
      <c r="H219" s="52"/>
      <c r="I219" s="52"/>
      <c r="J219" s="52"/>
    </row>
    <row r="220" spans="1:10">
      <c r="A220" s="2"/>
      <c r="B220" s="22"/>
      <c r="C220" s="22"/>
      <c r="D220" s="22"/>
      <c r="E220" s="57"/>
      <c r="F220" s="57"/>
      <c r="G220" s="52"/>
      <c r="H220" s="52"/>
      <c r="I220" s="52"/>
      <c r="J220" s="52"/>
    </row>
    <row r="221" spans="1:10">
      <c r="A221" s="2"/>
      <c r="B221" s="22"/>
      <c r="C221" s="22"/>
      <c r="D221" s="22"/>
      <c r="E221" s="57"/>
      <c r="F221" s="57"/>
      <c r="G221" s="52"/>
      <c r="H221" s="52"/>
      <c r="I221" s="52"/>
      <c r="J221" s="52"/>
    </row>
    <row r="222" spans="1:10">
      <c r="A222" s="2"/>
      <c r="B222" s="22"/>
      <c r="C222" s="22"/>
      <c r="D222" s="22"/>
      <c r="E222" s="57"/>
      <c r="F222" s="57"/>
      <c r="G222" s="52"/>
      <c r="H222" s="52"/>
      <c r="I222" s="52"/>
      <c r="J222" s="52"/>
    </row>
    <row r="223" spans="1:10">
      <c r="A223" s="2"/>
      <c r="B223" s="22"/>
      <c r="C223" s="22"/>
      <c r="D223" s="22"/>
      <c r="E223" s="57"/>
      <c r="F223" s="57"/>
      <c r="G223" s="52"/>
      <c r="H223" s="52"/>
      <c r="I223" s="52"/>
      <c r="J223" s="52"/>
    </row>
    <row r="224" spans="1:10">
      <c r="A224" s="30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30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65" t="s">
        <v>31</v>
      </c>
      <c r="B226" s="65"/>
      <c r="C226" s="65"/>
      <c r="D226" s="65"/>
      <c r="E226" s="65"/>
      <c r="F226" s="1"/>
      <c r="G226" s="1"/>
      <c r="H226" s="1"/>
      <c r="I226" s="1"/>
      <c r="J226" s="1"/>
    </row>
    <row r="227" spans="1:10" ht="36.75">
      <c r="A227" s="58" t="s">
        <v>6</v>
      </c>
      <c r="B227" s="47" t="s">
        <v>37</v>
      </c>
      <c r="C227" s="47" t="s">
        <v>52</v>
      </c>
      <c r="D227" s="47" t="s">
        <v>51</v>
      </c>
      <c r="E227" s="47" t="s">
        <v>46</v>
      </c>
      <c r="F227" s="47" t="s">
        <v>47</v>
      </c>
      <c r="G227" s="47" t="s">
        <v>48</v>
      </c>
      <c r="H227" s="47" t="s">
        <v>49</v>
      </c>
      <c r="I227" s="47" t="s">
        <v>53</v>
      </c>
      <c r="J227" s="47" t="s">
        <v>54</v>
      </c>
    </row>
    <row r="228" spans="1:10">
      <c r="A228" s="37" t="s">
        <v>7</v>
      </c>
      <c r="B228" s="40">
        <v>35259</v>
      </c>
      <c r="C228" s="40">
        <v>17371.25</v>
      </c>
      <c r="D228" s="40">
        <v>17888</v>
      </c>
      <c r="E228" s="53">
        <v>49.3</v>
      </c>
      <c r="F228" s="51">
        <v>50.7</v>
      </c>
      <c r="G228" s="51">
        <v>-5.3017484489565669</v>
      </c>
      <c r="H228" s="51">
        <v>7.7578107810781081</v>
      </c>
      <c r="I228" s="51">
        <v>14.227067977067977</v>
      </c>
      <c r="J228" s="51">
        <v>5.3814681107099878</v>
      </c>
    </row>
    <row r="229" spans="1:10">
      <c r="A229" s="2" t="s">
        <v>8</v>
      </c>
      <c r="B229" s="22">
        <v>27704</v>
      </c>
      <c r="C229" s="22">
        <v>19367</v>
      </c>
      <c r="D229" s="22">
        <v>8337</v>
      </c>
      <c r="E229" s="54">
        <v>69.900000000000006</v>
      </c>
      <c r="F229" s="52">
        <v>30.1</v>
      </c>
      <c r="G229" s="52">
        <v>-1.289816860257964</v>
      </c>
      <c r="H229" s="52">
        <v>9.4007465218866653</v>
      </c>
      <c r="I229" s="52">
        <v>14.388558692421991</v>
      </c>
      <c r="J229" s="52">
        <v>5.2073703935040596</v>
      </c>
    </row>
    <row r="230" spans="1:10">
      <c r="A230" s="37" t="s">
        <v>9</v>
      </c>
      <c r="B230" s="40">
        <v>21017</v>
      </c>
      <c r="C230" s="40">
        <v>15581</v>
      </c>
      <c r="D230" s="40">
        <v>5436</v>
      </c>
      <c r="E230" s="53">
        <v>74.099999999999994</v>
      </c>
      <c r="F230" s="51">
        <v>25.9</v>
      </c>
      <c r="G230" s="51">
        <v>-3.631528268146178</v>
      </c>
      <c r="H230" s="51">
        <v>10.167876149008224</v>
      </c>
      <c r="I230" s="51">
        <v>15.565434565434565</v>
      </c>
      <c r="J230" s="51">
        <v>5.0994371482176364</v>
      </c>
    </row>
    <row r="231" spans="1:10">
      <c r="A231" s="2" t="s">
        <v>10</v>
      </c>
      <c r="B231" s="22">
        <v>13862</v>
      </c>
      <c r="C231" s="22">
        <v>8556</v>
      </c>
      <c r="D231" s="22">
        <v>5306</v>
      </c>
      <c r="E231" s="54">
        <v>61.7</v>
      </c>
      <c r="F231" s="52">
        <v>38.299999999999997</v>
      </c>
      <c r="G231" s="52">
        <v>-1.7785020902713833</v>
      </c>
      <c r="H231" s="52">
        <v>8.4421437271619979</v>
      </c>
      <c r="I231" s="52">
        <v>15.305903398926654</v>
      </c>
      <c r="J231" s="52">
        <v>4.8993536472760848</v>
      </c>
    </row>
    <row r="232" spans="1:10">
      <c r="A232" s="37" t="s">
        <v>11</v>
      </c>
      <c r="B232" s="40">
        <v>55321</v>
      </c>
      <c r="C232" s="40">
        <v>40027.5</v>
      </c>
      <c r="D232" s="40">
        <v>15293.5</v>
      </c>
      <c r="E232" s="53">
        <v>72.400000000000006</v>
      </c>
      <c r="F232" s="51">
        <v>27.6</v>
      </c>
      <c r="G232" s="51">
        <v>-4.3551175656984746</v>
      </c>
      <c r="H232" s="51">
        <v>10.078520677719075</v>
      </c>
      <c r="I232" s="51">
        <v>14.429524152847874</v>
      </c>
      <c r="J232" s="51">
        <v>5.6329650092081032</v>
      </c>
    </row>
    <row r="233" spans="1:10">
      <c r="A233" s="2" t="s">
        <v>12</v>
      </c>
      <c r="B233" s="22">
        <v>28003</v>
      </c>
      <c r="C233" s="22">
        <v>20263</v>
      </c>
      <c r="D233" s="22">
        <v>7740</v>
      </c>
      <c r="E233" s="54">
        <v>72.400000000000006</v>
      </c>
      <c r="F233" s="52">
        <v>27.6</v>
      </c>
      <c r="G233" s="52">
        <v>-1.5538759008613123</v>
      </c>
      <c r="H233" s="52">
        <v>9.6963296398891963</v>
      </c>
      <c r="I233" s="52">
        <v>14.567217828900072</v>
      </c>
      <c r="J233" s="52">
        <v>5.1703406813627257</v>
      </c>
    </row>
    <row r="234" spans="1:10">
      <c r="A234" s="37" t="s">
        <v>13</v>
      </c>
      <c r="B234" s="40">
        <v>52096</v>
      </c>
      <c r="C234" s="40">
        <v>35561</v>
      </c>
      <c r="D234" s="40">
        <v>16535</v>
      </c>
      <c r="E234" s="53">
        <v>68.3</v>
      </c>
      <c r="F234" s="51">
        <v>31.7</v>
      </c>
      <c r="G234" s="51">
        <v>-1.4714226273782938</v>
      </c>
      <c r="H234" s="51">
        <v>9.2945584299732378</v>
      </c>
      <c r="I234" s="51">
        <v>14.083564356435643</v>
      </c>
      <c r="J234" s="51">
        <v>5.3685064935064934</v>
      </c>
    </row>
    <row r="235" spans="1:10">
      <c r="A235" s="2" t="s">
        <v>14</v>
      </c>
      <c r="B235" s="22">
        <v>62037</v>
      </c>
      <c r="C235" s="22">
        <v>32627.25</v>
      </c>
      <c r="D235" s="22">
        <v>29410</v>
      </c>
      <c r="E235" s="54">
        <v>52.6</v>
      </c>
      <c r="F235" s="52">
        <v>47.4</v>
      </c>
      <c r="G235" s="52">
        <v>-4.2904748680921978</v>
      </c>
      <c r="H235" s="52">
        <v>8.0925189146882346</v>
      </c>
      <c r="I235" s="52">
        <v>13.476765799256505</v>
      </c>
      <c r="J235" s="52">
        <v>5.6072449952335557</v>
      </c>
    </row>
    <row r="236" spans="1:10">
      <c r="A236" s="37" t="s">
        <v>15</v>
      </c>
      <c r="B236" s="40">
        <v>129528</v>
      </c>
      <c r="C236" s="40">
        <v>78016.5</v>
      </c>
      <c r="D236" s="40">
        <v>51511.5</v>
      </c>
      <c r="E236" s="53">
        <v>60.2</v>
      </c>
      <c r="F236" s="51">
        <v>39.799999999999997</v>
      </c>
      <c r="G236" s="51">
        <v>-3.6192630513721014</v>
      </c>
      <c r="H236" s="51">
        <v>8.9453038674033145</v>
      </c>
      <c r="I236" s="51">
        <v>13.835165809540699</v>
      </c>
      <c r="J236" s="51">
        <v>5.8264336613505261</v>
      </c>
    </row>
    <row r="237" spans="1:10">
      <c r="A237" s="2" t="s">
        <v>16</v>
      </c>
      <c r="B237" s="22">
        <v>179675</v>
      </c>
      <c r="C237" s="22">
        <v>88555</v>
      </c>
      <c r="D237" s="22">
        <v>91120</v>
      </c>
      <c r="E237" s="54">
        <v>49.3</v>
      </c>
      <c r="F237" s="52">
        <v>50.7</v>
      </c>
      <c r="G237" s="52">
        <v>1.8926637014926584E-2</v>
      </c>
      <c r="H237" s="52">
        <v>7.8180750152293097</v>
      </c>
      <c r="I237" s="52">
        <v>13.674336009882644</v>
      </c>
      <c r="J237" s="52">
        <v>5.5204168181267415</v>
      </c>
    </row>
    <row r="238" spans="1:10">
      <c r="A238" s="37" t="s">
        <v>17</v>
      </c>
      <c r="B238" s="40">
        <v>47548</v>
      </c>
      <c r="C238" s="40">
        <v>27154</v>
      </c>
      <c r="D238" s="40">
        <v>20394</v>
      </c>
      <c r="E238" s="53">
        <v>57.1</v>
      </c>
      <c r="F238" s="51">
        <v>42.9</v>
      </c>
      <c r="G238" s="51">
        <v>-0.37713711029164765</v>
      </c>
      <c r="H238" s="51">
        <v>8.2980802792321118</v>
      </c>
      <c r="I238" s="51">
        <v>14.30663856691254</v>
      </c>
      <c r="J238" s="51">
        <v>5.3220250521920667</v>
      </c>
    </row>
    <row r="239" spans="1:10">
      <c r="A239" s="2" t="s">
        <v>18</v>
      </c>
      <c r="B239" s="22">
        <v>60103</v>
      </c>
      <c r="C239" s="22">
        <v>41077</v>
      </c>
      <c r="D239" s="22">
        <v>19025.5</v>
      </c>
      <c r="E239" s="54">
        <v>68.3</v>
      </c>
      <c r="F239" s="52">
        <v>31.7</v>
      </c>
      <c r="G239" s="52">
        <v>-3.4071002683895069</v>
      </c>
      <c r="H239" s="52">
        <v>9.7442444876783405</v>
      </c>
      <c r="I239" s="52">
        <v>14.17915084570245</v>
      </c>
      <c r="J239" s="52">
        <v>5.8164169978599816</v>
      </c>
    </row>
    <row r="240" spans="1:10">
      <c r="A240" s="37" t="s">
        <v>19</v>
      </c>
      <c r="B240" s="40">
        <v>15105</v>
      </c>
      <c r="C240" s="40">
        <v>10008.5</v>
      </c>
      <c r="D240" s="40">
        <v>5096</v>
      </c>
      <c r="E240" s="53">
        <v>66.3</v>
      </c>
      <c r="F240" s="51">
        <v>33.700000000000003</v>
      </c>
      <c r="G240" s="51">
        <v>-3.4392379978265053</v>
      </c>
      <c r="H240" s="51">
        <v>9.5962515883100377</v>
      </c>
      <c r="I240" s="51">
        <v>14.610948905109488</v>
      </c>
      <c r="J240" s="51">
        <v>5.7322834645669287</v>
      </c>
    </row>
    <row r="241" spans="1:10">
      <c r="A241" s="2" t="s">
        <v>20</v>
      </c>
      <c r="B241" s="22">
        <v>30598</v>
      </c>
      <c r="C241" s="22">
        <v>22010.5</v>
      </c>
      <c r="D241" s="22">
        <v>8587.5</v>
      </c>
      <c r="E241" s="54">
        <v>71.900000000000006</v>
      </c>
      <c r="F241" s="52">
        <v>28.1</v>
      </c>
      <c r="G241" s="52">
        <v>-8.9832827651853187</v>
      </c>
      <c r="H241" s="52">
        <v>7.481173594132029</v>
      </c>
      <c r="I241" s="52">
        <v>10.242205677059097</v>
      </c>
      <c r="J241" s="52">
        <v>4.4242658423493042</v>
      </c>
    </row>
    <row r="242" spans="1:10">
      <c r="A242" s="37" t="s">
        <v>21</v>
      </c>
      <c r="B242" s="40">
        <v>25180</v>
      </c>
      <c r="C242" s="40">
        <v>17343</v>
      </c>
      <c r="D242" s="40">
        <v>7836.5</v>
      </c>
      <c r="E242" s="53">
        <v>68.900000000000006</v>
      </c>
      <c r="F242" s="51">
        <v>31.1</v>
      </c>
      <c r="G242" s="51">
        <v>-6.8959142170456627</v>
      </c>
      <c r="H242" s="51">
        <v>9.4731000752445453</v>
      </c>
      <c r="I242" s="51">
        <v>14.297609233305852</v>
      </c>
      <c r="J242" s="51">
        <v>5.4231833910034606</v>
      </c>
    </row>
    <row r="243" spans="1:10">
      <c r="A243" s="2" t="s">
        <v>2</v>
      </c>
      <c r="B243" s="22">
        <f>SUM(B228:B242)</f>
        <v>783036</v>
      </c>
      <c r="C243" s="22">
        <v>473518.5</v>
      </c>
      <c r="D243" s="22">
        <v>309516.5</v>
      </c>
      <c r="E243" s="54">
        <v>60.5</v>
      </c>
      <c r="F243" s="52">
        <f>100-E243</f>
        <v>39.5</v>
      </c>
      <c r="G243" s="52">
        <v>-2.7873785829211628</v>
      </c>
      <c r="H243" s="52">
        <v>8.6493576785852362</v>
      </c>
      <c r="I243" s="52">
        <v>13.847594677584443</v>
      </c>
      <c r="J243" s="52">
        <v>5.4941156631638739</v>
      </c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2"/>
      <c r="B245" s="22"/>
      <c r="C245" s="22"/>
      <c r="D245" s="22"/>
      <c r="E245" s="57"/>
      <c r="F245" s="57"/>
      <c r="G245" s="52"/>
      <c r="H245" s="52"/>
      <c r="I245" s="52"/>
      <c r="J245" s="52"/>
    </row>
    <row r="246" spans="1:10">
      <c r="A246" s="2"/>
      <c r="B246" s="22"/>
      <c r="C246" s="22"/>
      <c r="D246" s="22"/>
      <c r="E246" s="57"/>
      <c r="F246" s="57"/>
      <c r="G246" s="52"/>
      <c r="H246" s="52"/>
      <c r="I246" s="52"/>
      <c r="J246" s="52"/>
    </row>
    <row r="247" spans="1:10">
      <c r="A247" s="2"/>
      <c r="B247" s="22"/>
      <c r="C247" s="22"/>
      <c r="D247" s="22"/>
      <c r="E247" s="57"/>
      <c r="F247" s="57"/>
      <c r="G247" s="52"/>
      <c r="H247" s="52"/>
      <c r="I247" s="52"/>
      <c r="J247" s="52"/>
    </row>
    <row r="248" spans="1:10">
      <c r="A248" s="2"/>
      <c r="B248" s="22"/>
      <c r="C248" s="22"/>
      <c r="D248" s="22"/>
      <c r="E248" s="57"/>
      <c r="F248" s="57"/>
      <c r="G248" s="52"/>
      <c r="H248" s="52"/>
      <c r="I248" s="52"/>
      <c r="J248" s="52"/>
    </row>
    <row r="249" spans="1:10">
      <c r="A249" s="2"/>
      <c r="B249" s="22"/>
      <c r="C249" s="22"/>
      <c r="D249" s="22"/>
      <c r="E249" s="57"/>
      <c r="F249" s="57"/>
      <c r="G249" s="52"/>
      <c r="H249" s="52"/>
      <c r="I249" s="52"/>
      <c r="J249" s="52"/>
    </row>
    <row r="250" spans="1:10">
      <c r="A250" s="2"/>
      <c r="B250" s="22"/>
      <c r="C250" s="22"/>
      <c r="D250" s="22"/>
      <c r="E250" s="57"/>
      <c r="F250" s="57"/>
      <c r="G250" s="52"/>
      <c r="H250" s="52"/>
      <c r="I250" s="52"/>
      <c r="J250" s="52"/>
    </row>
    <row r="251" spans="1:10">
      <c r="A251" s="2"/>
      <c r="B251" s="22"/>
      <c r="C251" s="22"/>
      <c r="D251" s="22"/>
      <c r="E251" s="57"/>
      <c r="F251" s="57"/>
      <c r="G251" s="52"/>
      <c r="H251" s="52"/>
      <c r="I251" s="52"/>
      <c r="J251" s="52"/>
    </row>
    <row r="252" spans="1:10">
      <c r="A252" s="2"/>
      <c r="B252" s="22"/>
      <c r="C252" s="22"/>
      <c r="D252" s="22"/>
      <c r="E252" s="57"/>
      <c r="F252" s="57"/>
      <c r="G252" s="52"/>
      <c r="H252" s="52"/>
      <c r="I252" s="52"/>
      <c r="J252" s="52"/>
    </row>
    <row r="253" spans="1:10">
      <c r="A253" s="2"/>
      <c r="B253" s="22"/>
      <c r="C253" s="22"/>
      <c r="D253" s="22"/>
      <c r="E253" s="57"/>
      <c r="F253" s="57"/>
      <c r="G253" s="52"/>
      <c r="H253" s="52"/>
      <c r="I253" s="52"/>
      <c r="J253" s="52"/>
    </row>
    <row r="254" spans="1:10">
      <c r="A254" s="2"/>
      <c r="B254" s="22"/>
      <c r="C254" s="22"/>
      <c r="D254" s="22"/>
      <c r="E254" s="57"/>
      <c r="F254" s="57"/>
      <c r="G254" s="52"/>
      <c r="H254" s="52"/>
      <c r="I254" s="52"/>
      <c r="J254" s="52"/>
    </row>
    <row r="255" spans="1:10">
      <c r="A255" s="2"/>
      <c r="B255" s="22"/>
      <c r="C255" s="22"/>
      <c r="D255" s="22"/>
      <c r="E255" s="57"/>
      <c r="F255" s="57"/>
      <c r="G255" s="52"/>
      <c r="H255" s="52"/>
      <c r="I255" s="52"/>
      <c r="J255" s="52"/>
    </row>
    <row r="256" spans="1:10">
      <c r="A256" s="2"/>
      <c r="B256" s="22"/>
      <c r="C256" s="22"/>
      <c r="D256" s="22"/>
      <c r="E256" s="57"/>
      <c r="F256" s="57"/>
      <c r="G256" s="52"/>
      <c r="H256" s="52"/>
      <c r="I256" s="52"/>
      <c r="J256" s="52"/>
    </row>
    <row r="257" spans="1:10">
      <c r="A257" s="30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30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65" t="s">
        <v>32</v>
      </c>
      <c r="B259" s="65"/>
      <c r="C259" s="65"/>
      <c r="D259" s="65"/>
      <c r="E259" s="65"/>
      <c r="F259" s="1"/>
      <c r="G259" s="1"/>
      <c r="H259" s="1"/>
      <c r="I259" s="1"/>
      <c r="J259" s="1"/>
    </row>
    <row r="260" spans="1:10" ht="36.75">
      <c r="A260" s="58" t="s">
        <v>6</v>
      </c>
      <c r="B260" s="47" t="s">
        <v>37</v>
      </c>
      <c r="C260" s="47" t="s">
        <v>52</v>
      </c>
      <c r="D260" s="47" t="s">
        <v>51</v>
      </c>
      <c r="E260" s="47" t="s">
        <v>46</v>
      </c>
      <c r="F260" s="47" t="s">
        <v>47</v>
      </c>
      <c r="G260" s="47" t="s">
        <v>48</v>
      </c>
      <c r="H260" s="47" t="s">
        <v>49</v>
      </c>
      <c r="I260" s="47" t="s">
        <v>53</v>
      </c>
      <c r="J260" s="47" t="s">
        <v>54</v>
      </c>
    </row>
    <row r="261" spans="1:10">
      <c r="A261" s="37" t="s">
        <v>7</v>
      </c>
      <c r="B261" s="40">
        <v>37233</v>
      </c>
      <c r="C261" s="40">
        <v>18797.25</v>
      </c>
      <c r="D261" s="40">
        <v>18435.5</v>
      </c>
      <c r="E261" s="53">
        <v>50.5</v>
      </c>
      <c r="F261" s="53">
        <f>100-E261</f>
        <v>49.5</v>
      </c>
      <c r="G261" s="53">
        <v>-6.4</v>
      </c>
      <c r="H261" s="51">
        <v>7.8716173361522195</v>
      </c>
      <c r="I261" s="51">
        <v>14.381981637337415</v>
      </c>
      <c r="J261" s="51">
        <v>5.3857727139935729</v>
      </c>
    </row>
    <row r="262" spans="1:10">
      <c r="A262" s="2" t="s">
        <v>8</v>
      </c>
      <c r="B262" s="22">
        <v>28066</v>
      </c>
      <c r="C262" s="22">
        <v>19743</v>
      </c>
      <c r="D262" s="22">
        <v>8323</v>
      </c>
      <c r="E262" s="54">
        <v>70.3</v>
      </c>
      <c r="F262" s="54">
        <f t="shared" ref="F262:F275" si="9">100-E262</f>
        <v>29.700000000000003</v>
      </c>
      <c r="G262" s="54">
        <v>-0.5</v>
      </c>
      <c r="H262" s="52">
        <v>9.2933774834437077</v>
      </c>
      <c r="I262" s="52">
        <v>14.410948905109489</v>
      </c>
      <c r="J262" s="52">
        <v>5.044242424242424</v>
      </c>
    </row>
    <row r="263" spans="1:10">
      <c r="A263" s="37" t="s">
        <v>9</v>
      </c>
      <c r="B263" s="40">
        <v>21809</v>
      </c>
      <c r="C263" s="40">
        <v>16167</v>
      </c>
      <c r="D263" s="40">
        <v>5642</v>
      </c>
      <c r="E263" s="53">
        <v>74.099999999999994</v>
      </c>
      <c r="F263" s="53">
        <f t="shared" si="9"/>
        <v>25.900000000000006</v>
      </c>
      <c r="G263" s="53">
        <v>-6.7</v>
      </c>
      <c r="H263" s="51">
        <v>10.09675925925926</v>
      </c>
      <c r="I263" s="51">
        <v>15.397142857142857</v>
      </c>
      <c r="J263" s="51">
        <v>5.0828828828828829</v>
      </c>
    </row>
    <row r="264" spans="1:10">
      <c r="A264" s="2" t="s">
        <v>10</v>
      </c>
      <c r="B264" s="22">
        <v>14113</v>
      </c>
      <c r="C264" s="22">
        <v>9039</v>
      </c>
      <c r="D264" s="22">
        <v>5074</v>
      </c>
      <c r="E264" s="54">
        <v>64</v>
      </c>
      <c r="F264" s="54">
        <f t="shared" si="9"/>
        <v>36</v>
      </c>
      <c r="G264" s="54">
        <v>1.7</v>
      </c>
      <c r="H264" s="52">
        <v>8.6159951159951156</v>
      </c>
      <c r="I264" s="52">
        <v>15.372448979591837</v>
      </c>
      <c r="J264" s="52">
        <v>4.8323809523809524</v>
      </c>
    </row>
    <row r="265" spans="1:10">
      <c r="A265" s="37" t="s">
        <v>11</v>
      </c>
      <c r="B265" s="40">
        <v>57840</v>
      </c>
      <c r="C265" s="40">
        <v>42272</v>
      </c>
      <c r="D265" s="40">
        <v>15568</v>
      </c>
      <c r="E265" s="53">
        <v>73.099999999999994</v>
      </c>
      <c r="F265" s="53">
        <f t="shared" si="9"/>
        <v>26.900000000000006</v>
      </c>
      <c r="G265" s="53">
        <v>-0.1</v>
      </c>
      <c r="H265" s="51">
        <v>10.115424973767052</v>
      </c>
      <c r="I265" s="51">
        <v>14.581579855122456</v>
      </c>
      <c r="J265" s="51">
        <v>5.5225257183398364</v>
      </c>
    </row>
    <row r="266" spans="1:10">
      <c r="A266" s="2" t="s">
        <v>12</v>
      </c>
      <c r="B266" s="22">
        <v>28445</v>
      </c>
      <c r="C266" s="22">
        <v>20660.5</v>
      </c>
      <c r="D266" s="22">
        <v>7784.5</v>
      </c>
      <c r="E266" s="54">
        <v>72.599999999999994</v>
      </c>
      <c r="F266" s="54">
        <f t="shared" si="9"/>
        <v>27.400000000000006</v>
      </c>
      <c r="G266" s="54">
        <v>2.1</v>
      </c>
      <c r="H266" s="52">
        <v>9.9008005569091537</v>
      </c>
      <c r="I266" s="52">
        <v>14.468137254901961</v>
      </c>
      <c r="J266" s="52">
        <v>5.3871972318339099</v>
      </c>
    </row>
    <row r="267" spans="1:10">
      <c r="A267" s="37" t="s">
        <v>13</v>
      </c>
      <c r="B267" s="40">
        <v>52874</v>
      </c>
      <c r="C267" s="40">
        <v>36950</v>
      </c>
      <c r="D267" s="40">
        <v>15924</v>
      </c>
      <c r="E267" s="53">
        <v>69.900000000000006</v>
      </c>
      <c r="F267" s="53">
        <f t="shared" si="9"/>
        <v>30.099999999999994</v>
      </c>
      <c r="G267" s="53">
        <v>1.2</v>
      </c>
      <c r="H267" s="51">
        <v>9.5595733140480927</v>
      </c>
      <c r="I267" s="51">
        <v>14.103053435114504</v>
      </c>
      <c r="J267" s="51">
        <v>5.4702851253864653</v>
      </c>
    </row>
    <row r="268" spans="1:10">
      <c r="A268" s="2" t="s">
        <v>14</v>
      </c>
      <c r="B268" s="22">
        <v>64818</v>
      </c>
      <c r="C268" s="22">
        <v>35669.5</v>
      </c>
      <c r="D268" s="22">
        <v>29148.25</v>
      </c>
      <c r="E268" s="54">
        <v>55</v>
      </c>
      <c r="F268" s="54">
        <f t="shared" si="9"/>
        <v>45</v>
      </c>
      <c r="G268" s="54">
        <v>-1.6</v>
      </c>
      <c r="H268" s="52">
        <v>8.2339621443089435</v>
      </c>
      <c r="I268" s="52">
        <v>13.536812144212524</v>
      </c>
      <c r="J268" s="52">
        <v>5.5658296734771815</v>
      </c>
    </row>
    <row r="269" spans="1:10">
      <c r="A269" s="37" t="s">
        <v>15</v>
      </c>
      <c r="B269" s="40">
        <v>134392</v>
      </c>
      <c r="C269" s="40">
        <v>83975.5</v>
      </c>
      <c r="D269" s="40">
        <v>50417</v>
      </c>
      <c r="E269" s="53">
        <v>62.5</v>
      </c>
      <c r="F269" s="53">
        <f t="shared" si="9"/>
        <v>37.5</v>
      </c>
      <c r="G269" s="53">
        <v>-1</v>
      </c>
      <c r="H269" s="51">
        <v>9.1144455747711088</v>
      </c>
      <c r="I269" s="51">
        <v>13.804948216340621</v>
      </c>
      <c r="J269" s="51">
        <v>5.8204802586007851</v>
      </c>
    </row>
    <row r="270" spans="1:10">
      <c r="A270" s="2" t="s">
        <v>16</v>
      </c>
      <c r="B270" s="22">
        <v>179641</v>
      </c>
      <c r="C270" s="22">
        <v>90812</v>
      </c>
      <c r="D270" s="22">
        <v>88829</v>
      </c>
      <c r="E270" s="54">
        <v>50.6</v>
      </c>
      <c r="F270" s="54">
        <f t="shared" si="9"/>
        <v>49.4</v>
      </c>
      <c r="G270" s="54">
        <v>0.3</v>
      </c>
      <c r="H270" s="52">
        <v>8.0032522498440706</v>
      </c>
      <c r="I270" s="52">
        <v>13.668272125225768</v>
      </c>
      <c r="J270" s="52">
        <v>5.6213770408809012</v>
      </c>
    </row>
    <row r="271" spans="1:10">
      <c r="A271" s="37" t="s">
        <v>17</v>
      </c>
      <c r="B271" s="40">
        <v>47728</v>
      </c>
      <c r="C271" s="40">
        <v>27964</v>
      </c>
      <c r="D271" s="40">
        <v>19764</v>
      </c>
      <c r="E271" s="53">
        <v>58.6</v>
      </c>
      <c r="F271" s="53">
        <f t="shared" si="9"/>
        <v>41.4</v>
      </c>
      <c r="G271" s="53">
        <v>-11</v>
      </c>
      <c r="H271" s="51">
        <v>8.4325088339222614</v>
      </c>
      <c r="I271" s="51">
        <v>14.066398390342052</v>
      </c>
      <c r="J271" s="51">
        <v>5.382352941176471</v>
      </c>
    </row>
    <row r="272" spans="1:10">
      <c r="A272" s="2" t="s">
        <v>18</v>
      </c>
      <c r="B272" s="22">
        <v>62223</v>
      </c>
      <c r="C272" s="22">
        <v>44346</v>
      </c>
      <c r="D272" s="22">
        <v>17877</v>
      </c>
      <c r="E272" s="54">
        <v>71.3</v>
      </c>
      <c r="F272" s="54">
        <f t="shared" si="9"/>
        <v>28.700000000000003</v>
      </c>
      <c r="G272" s="54">
        <v>-7</v>
      </c>
      <c r="H272" s="52">
        <v>10.071706053739074</v>
      </c>
      <c r="I272" s="52">
        <v>14.365403304178814</v>
      </c>
      <c r="J272" s="52">
        <v>5.7835651892591393</v>
      </c>
    </row>
    <row r="273" spans="1:10">
      <c r="A273" s="37" t="s">
        <v>19</v>
      </c>
      <c r="B273" s="40">
        <v>15643</v>
      </c>
      <c r="C273" s="40">
        <v>10546.5</v>
      </c>
      <c r="D273" s="40">
        <v>5097</v>
      </c>
      <c r="E273" s="53">
        <v>67.400000000000006</v>
      </c>
      <c r="F273" s="53">
        <f t="shared" si="9"/>
        <v>32.599999999999994</v>
      </c>
      <c r="G273" s="53">
        <v>-4.5999999999999996</v>
      </c>
      <c r="H273" s="51">
        <v>9.503948967193196</v>
      </c>
      <c r="I273" s="51">
        <v>14.486950549450549</v>
      </c>
      <c r="J273" s="51">
        <v>5.5522875816993462</v>
      </c>
    </row>
    <row r="274" spans="1:10">
      <c r="A274" s="2" t="s">
        <v>20</v>
      </c>
      <c r="B274" s="22">
        <v>33618</v>
      </c>
      <c r="C274" s="22">
        <v>24920</v>
      </c>
      <c r="D274" s="22">
        <v>8698</v>
      </c>
      <c r="E274" s="54">
        <v>74.099999999999994</v>
      </c>
      <c r="F274" s="54">
        <f t="shared" si="9"/>
        <v>25.900000000000006</v>
      </c>
      <c r="G274" s="54">
        <v>-5.0999999999999996</v>
      </c>
      <c r="H274" s="52">
        <v>7.6999541914796152</v>
      </c>
      <c r="I274" s="52">
        <v>10.33167495854063</v>
      </c>
      <c r="J274" s="52">
        <v>4.4513817809621292</v>
      </c>
    </row>
    <row r="275" spans="1:10">
      <c r="A275" s="37" t="s">
        <v>21</v>
      </c>
      <c r="B275" s="40">
        <v>27045</v>
      </c>
      <c r="C275" s="40">
        <v>18602.8</v>
      </c>
      <c r="D275" s="40">
        <v>8442</v>
      </c>
      <c r="E275" s="53">
        <v>68.8</v>
      </c>
      <c r="F275" s="53">
        <f t="shared" si="9"/>
        <v>31.200000000000003</v>
      </c>
      <c r="G275" s="53">
        <v>0.6</v>
      </c>
      <c r="H275" s="51">
        <v>9.5094233473980303</v>
      </c>
      <c r="I275" s="51">
        <v>14.178963414634145</v>
      </c>
      <c r="J275" s="51">
        <v>5.5104438642297646</v>
      </c>
    </row>
    <row r="276" spans="1:10">
      <c r="A276" s="2" t="s">
        <v>2</v>
      </c>
      <c r="B276" s="22">
        <f>SUM(B261:B275)</f>
        <v>805488</v>
      </c>
      <c r="C276" s="22">
        <v>500465.05</v>
      </c>
      <c r="D276" s="22">
        <v>305023.25</v>
      </c>
      <c r="E276" s="54">
        <v>62.1</v>
      </c>
      <c r="F276" s="54">
        <f>100-E276</f>
        <v>37.9</v>
      </c>
      <c r="G276" s="52">
        <v>-2.2000000000000002</v>
      </c>
      <c r="H276" s="52">
        <v>8.8101797062137006</v>
      </c>
      <c r="I276" s="52">
        <v>13.843740145500815</v>
      </c>
      <c r="J276" s="52">
        <v>5.5181860120124471</v>
      </c>
    </row>
  </sheetData>
  <mergeCells count="9">
    <mergeCell ref="A2:E2"/>
    <mergeCell ref="A226:E226"/>
    <mergeCell ref="A259:E259"/>
    <mergeCell ref="A29:E29"/>
    <mergeCell ref="A61:E61"/>
    <mergeCell ref="A94:E94"/>
    <mergeCell ref="A127:E127"/>
    <mergeCell ref="A160:E160"/>
    <mergeCell ref="A193:E19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C5F827-651D-43F2-AD09-B33E0B0E259C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Enrollment since 1965</vt:lpstr>
      <vt:lpstr>Summaries</vt:lpstr>
      <vt:lpstr>5yrs enrollment by college</vt:lpstr>
      <vt:lpstr>5yrs program by college</vt:lpstr>
      <vt:lpstr>Summary of fall semester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Patton, Ty [ICSAC]</cp:lastModifiedBy>
  <cp:lastPrinted>2024-03-29T18:17:02Z</cp:lastPrinted>
  <dcterms:created xsi:type="dcterms:W3CDTF">2008-11-28T19:40:02Z</dcterms:created>
  <dcterms:modified xsi:type="dcterms:W3CDTF">2024-11-22T17:31:30Z</dcterms:modified>
</cp:coreProperties>
</file>