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IDOE School Business Operations\Federal\Indirect Cost Rate Plan\Nutrition IDC Calculation and Coding\"/>
    </mc:Choice>
  </mc:AlternateContent>
  <xr:revisionPtr revIDLastSave="0" documentId="13_ncr:1_{33130D9D-BE9F-4113-B2F0-FB0CE99A31C0}" xr6:coauthVersionLast="47" xr6:coauthVersionMax="47" xr10:uidLastSave="{00000000-0000-0000-0000-000000000000}"/>
  <bookViews>
    <workbookView xWindow="28680" yWindow="-270" windowWidth="29040" windowHeight="15720" xr2:uid="{A0C55C82-9114-460D-B79B-C404B2F6FBD7}"/>
  </bookViews>
  <sheets>
    <sheet name="FY25 Nutrition MIDCR Calculator" sheetId="7" r:id="rId1"/>
    <sheet name="2024-25 Unrestricted IDC Rates" sheetId="6" state="hidden" r:id="rId2"/>
  </sheets>
  <definedNames>
    <definedName name="_xlnm._FilterDatabase" localSheetId="1" hidden="1">'2024-25 Unrestricted IDC Rates'!$A$4:$C$331</definedName>
    <definedName name="_xlnm.Print_Area" localSheetId="0">'FY25 Nutrition MIDCR Calculator'!$A$1:$L$57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7" l="1"/>
  <c r="C15" i="7"/>
  <c r="D21" i="7"/>
  <c r="I30" i="7"/>
  <c r="I29" i="7"/>
  <c r="I28" i="7"/>
  <c r="E14" i="7"/>
  <c r="E13" i="7"/>
  <c r="E12" i="7"/>
  <c r="E11" i="7"/>
  <c r="E10" i="7"/>
  <c r="E8" i="7"/>
  <c r="I27" i="7" l="1"/>
  <c r="I31" i="7" s="1"/>
  <c r="C28" i="7" s="1"/>
  <c r="D28" i="7" s="1"/>
  <c r="E28" i="7" s="1"/>
  <c r="C45" i="7" s="1"/>
  <c r="C31" i="7" l="1"/>
  <c r="D31" i="7" s="1"/>
  <c r="E31" i="7" s="1"/>
  <c r="C48" i="7" s="1"/>
  <c r="C29" i="7"/>
  <c r="D29" i="7" s="1"/>
  <c r="E29" i="7" s="1"/>
  <c r="C46" i="7" s="1"/>
  <c r="C30" i="7"/>
  <c r="D30" i="7" s="1"/>
  <c r="E30" i="7" s="1"/>
  <c r="C47" i="7" s="1"/>
  <c r="I32" i="7"/>
  <c r="C27" i="7"/>
  <c r="D27" i="7" s="1"/>
  <c r="J55" i="7" l="1"/>
  <c r="I54" i="7"/>
  <c r="J50" i="7"/>
  <c r="I45" i="7"/>
  <c r="I46" i="7"/>
  <c r="I47" i="7"/>
  <c r="I48" i="7"/>
  <c r="I44" i="7"/>
  <c r="E27" i="7"/>
  <c r="D55" i="7" s="1"/>
  <c r="D56" i="7" s="1"/>
  <c r="I49" i="7" l="1"/>
  <c r="E32" i="7"/>
  <c r="C54" i="7"/>
  <c r="C56" i="7" s="1"/>
  <c r="C44" i="7"/>
  <c r="C50" i="7" s="1"/>
  <c r="D49" i="7"/>
  <c r="D50" i="7" s="1"/>
  <c r="J51" i="7"/>
  <c r="I56" i="7"/>
  <c r="J56" i="7"/>
  <c r="I51" i="7" l="1"/>
</calcChain>
</file>

<file path=xl/sharedStrings.xml><?xml version="1.0" encoding="utf-8"?>
<sst xmlns="http://schemas.openxmlformats.org/spreadsheetml/2006/main" count="663" uniqueCount="625">
  <si>
    <t>Less:</t>
  </si>
  <si>
    <t>Maximum Indirect Cost Recovery</t>
  </si>
  <si>
    <t>Total Food Service Program Expenses</t>
  </si>
  <si>
    <t>Source:  FY2022-2023 Certified Annual Report</t>
  </si>
  <si>
    <t>Dist</t>
  </si>
  <si>
    <t>Name</t>
  </si>
  <si>
    <t>Unrestricted Indirect Cost Rate</t>
  </si>
  <si>
    <t>0009</t>
  </si>
  <si>
    <t>AGWSR</t>
  </si>
  <si>
    <t>0018</t>
  </si>
  <si>
    <t>Adair-Casey</t>
  </si>
  <si>
    <t>0027</t>
  </si>
  <si>
    <t>Adel DeSoto Minburn</t>
  </si>
  <si>
    <t>0063</t>
  </si>
  <si>
    <t>Akron Westfield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</si>
  <si>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</si>
  <si>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</si>
  <si>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</si>
  <si>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</si>
  <si>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</si>
  <si>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</si>
  <si>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</si>
  <si>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</si>
  <si>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</si>
  <si>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</si>
  <si>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</si>
  <si>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</si>
  <si>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0153</t>
  </si>
  <si>
    <t>North Butler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</si>
  <si>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</si>
  <si>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</si>
  <si>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</si>
  <si>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</si>
  <si>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</si>
  <si>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</si>
  <si>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</si>
  <si>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</si>
  <si>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</si>
  <si>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</si>
  <si>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</si>
  <si>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</si>
  <si>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0333</t>
  </si>
  <si>
    <t>North Union</t>
  </si>
  <si>
    <t>0355</t>
  </si>
  <si>
    <t>Ar-We-Va</t>
  </si>
  <si>
    <t>0387</t>
  </si>
  <si>
    <t>Atlantic</t>
  </si>
  <si>
    <t>0414</t>
  </si>
  <si>
    <t>Audubon</t>
  </si>
  <si>
    <t>0441</t>
  </si>
  <si>
    <t>AHSTW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</si>
  <si>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</si>
  <si>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</si>
  <si>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</si>
  <si>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</si>
  <si>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</si>
  <si>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</si>
  <si>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</si>
  <si>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</si>
  <si>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</si>
  <si>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</si>
  <si>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</si>
  <si>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</si>
  <si>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</si>
  <si>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</si>
  <si>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</si>
  <si>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</si>
  <si>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</si>
  <si>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</si>
  <si>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</si>
  <si>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</si>
  <si>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0657</t>
  </si>
  <si>
    <t>Eddyville-Blakesburg- Fremont</t>
  </si>
  <si>
    <t>0720</t>
  </si>
  <si>
    <t>Bondurant-Farrar</t>
  </si>
  <si>
    <t>0729</t>
  </si>
  <si>
    <t>Boone</t>
  </si>
  <si>
    <t>0747</t>
  </si>
  <si>
    <t>Boyden-Hull</t>
  </si>
  <si>
    <t>0819</t>
  </si>
  <si>
    <t>West Hancock</t>
  </si>
  <si>
    <t>0846</t>
  </si>
  <si>
    <t>Brooklyn-Guernsey-Malcom</t>
  </si>
  <si>
    <t>0873</t>
  </si>
  <si>
    <t>North Iowa</t>
  </si>
  <si>
    <t>0882</t>
  </si>
  <si>
    <t>Burlington</t>
  </si>
  <si>
    <t>0914</t>
  </si>
  <si>
    <t>CAM</t>
  </si>
  <si>
    <t>0916</t>
  </si>
  <si>
    <t>CAL</t>
  </si>
  <si>
    <t>0918</t>
  </si>
  <si>
    <t>Calamus-Wheatland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</si>
  <si>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</si>
  <si>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</si>
  <si>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</si>
  <si>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</si>
  <si>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</si>
  <si>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</si>
  <si>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</si>
  <si>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</si>
  <si>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</si>
  <si>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</si>
  <si>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</si>
  <si>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</si>
  <si>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</si>
  <si>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</si>
  <si>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</si>
  <si>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</si>
  <si>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1079</t>
  </si>
  <si>
    <t>Central Lee</t>
  </si>
  <si>
    <t>1080</t>
  </si>
  <si>
    <t>Central</t>
  </si>
  <si>
    <t>1082</t>
  </si>
  <si>
    <t>Central DeWitt</t>
  </si>
  <si>
    <t>1089</t>
  </si>
  <si>
    <t>Central City</t>
  </si>
  <si>
    <t>1093</t>
  </si>
  <si>
    <t>Central Decatur</t>
  </si>
  <si>
    <t>1095</t>
  </si>
  <si>
    <t>Central Lyon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</si>
  <si>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</si>
  <si>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</si>
  <si>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</si>
  <si>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</si>
  <si>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</si>
  <si>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</si>
  <si>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</si>
  <si>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</si>
  <si>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</si>
  <si>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</si>
  <si>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</si>
  <si>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</si>
  <si>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</si>
  <si>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</si>
  <si>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</si>
  <si>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</si>
  <si>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</si>
  <si>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</si>
  <si>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1221</t>
  </si>
  <si>
    <t>Clear Creek Amana</t>
  </si>
  <si>
    <t>1233</t>
  </si>
  <si>
    <t>Clear Lake</t>
  </si>
  <si>
    <t>1278</t>
  </si>
  <si>
    <t>Clinton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</si>
  <si>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</si>
  <si>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</si>
  <si>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</si>
  <si>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</si>
  <si>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</si>
  <si>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</si>
  <si>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</si>
  <si>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</si>
  <si>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</si>
  <si>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</si>
  <si>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</si>
  <si>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</si>
  <si>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</si>
  <si>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</si>
  <si>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</si>
  <si>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</si>
  <si>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</si>
  <si>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</si>
  <si>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</si>
  <si>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</si>
  <si>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</si>
  <si>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</si>
  <si>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</si>
  <si>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</si>
  <si>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</si>
  <si>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</si>
  <si>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</si>
  <si>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</t>
  </si>
  <si>
    <t>1675</t>
  </si>
  <si>
    <t>Delwood</t>
  </si>
  <si>
    <t>1701</t>
  </si>
  <si>
    <t>Denison</t>
  </si>
  <si>
    <t>1719</t>
  </si>
  <si>
    <t>Denver</t>
  </si>
  <si>
    <t>1737</t>
  </si>
  <si>
    <t>Des Moines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</si>
  <si>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</si>
  <si>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</si>
  <si>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</si>
  <si>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</si>
  <si>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</si>
  <si>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</si>
  <si>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</si>
  <si>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</si>
  <si>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</si>
  <si>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</si>
  <si>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</si>
  <si>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</si>
  <si>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</si>
  <si>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</si>
  <si>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</si>
  <si>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</si>
  <si>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</si>
  <si>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</si>
  <si>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1965</t>
  </si>
  <si>
    <t>Easton Valley</t>
  </si>
  <si>
    <t>1968</t>
  </si>
  <si>
    <t>East Marshall</t>
  </si>
  <si>
    <t>1970</t>
  </si>
  <si>
    <t>East Union</t>
  </si>
  <si>
    <t>1972</t>
  </si>
  <si>
    <t>Eastern Allamakee</t>
  </si>
  <si>
    <t>1975</t>
  </si>
  <si>
    <t>River Valley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</si>
  <si>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</si>
  <si>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</si>
  <si>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</si>
  <si>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</si>
  <si>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</si>
  <si>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</si>
  <si>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</si>
  <si>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</si>
  <si>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</si>
  <si>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</si>
  <si>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</si>
  <si>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Estherville Lincoln Central</t>
  </si>
  <si>
    <t>2151</t>
  </si>
  <si>
    <t>Exira-Elk Horn- Kimballton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</si>
  <si>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</si>
  <si>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</si>
  <si>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</si>
  <si>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</si>
  <si>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</si>
  <si>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</si>
  <si>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</si>
  <si>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</si>
  <si>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</si>
  <si>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</si>
  <si>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</si>
  <si>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</si>
  <si>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</si>
  <si>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</si>
  <si>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</si>
  <si>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</si>
  <si>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</si>
  <si>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</si>
  <si>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</si>
  <si>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</si>
  <si>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</si>
  <si>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</si>
  <si>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</si>
  <si>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</si>
  <si>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</si>
  <si>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</si>
  <si>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</si>
  <si>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</si>
  <si>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2673</t>
  </si>
  <si>
    <t>Nodaway Valley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</si>
  <si>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</si>
  <si>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</si>
  <si>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</si>
  <si>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</si>
  <si>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</si>
  <si>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</si>
  <si>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</si>
  <si>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</si>
  <si>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</si>
  <si>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</si>
  <si>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</si>
  <si>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</si>
  <si>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</si>
  <si>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</si>
  <si>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</si>
  <si>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</si>
  <si>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</si>
  <si>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</si>
  <si>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</si>
  <si>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</si>
  <si>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</si>
  <si>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</si>
  <si>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</si>
  <si>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</si>
  <si>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</si>
  <si>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</si>
  <si>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</si>
  <si>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</si>
  <si>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</si>
  <si>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</si>
  <si>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</si>
  <si>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</si>
  <si>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</si>
  <si>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</si>
  <si>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</si>
  <si>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</si>
  <si>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</si>
  <si>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</si>
  <si>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</si>
  <si>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</si>
  <si>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</si>
  <si>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</si>
  <si>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</si>
  <si>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</si>
  <si>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</si>
  <si>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</si>
  <si>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</si>
  <si>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</si>
  <si>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</si>
  <si>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</si>
  <si>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</si>
  <si>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 Consolidated</t>
  </si>
  <si>
    <t>3195</t>
  </si>
  <si>
    <t>Greene County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</si>
  <si>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</si>
  <si>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</si>
  <si>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</si>
  <si>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</si>
  <si>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</si>
  <si>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</si>
  <si>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</si>
  <si>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</si>
  <si>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</si>
  <si>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</si>
  <si>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</si>
  <si>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</si>
  <si>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</si>
  <si>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</si>
  <si>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</si>
  <si>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</si>
  <si>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</si>
  <si>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</si>
  <si>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</si>
  <si>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</si>
  <si>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</si>
  <si>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</si>
  <si>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</si>
  <si>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</si>
  <si>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</si>
  <si>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</si>
  <si>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</si>
  <si>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</si>
  <si>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</si>
  <si>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</si>
  <si>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</si>
  <si>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</si>
  <si>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</si>
  <si>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</si>
  <si>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</si>
  <si>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</si>
  <si>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</si>
  <si>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</si>
  <si>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</si>
  <si>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</si>
  <si>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</si>
  <si>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</si>
  <si>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</si>
  <si>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</si>
  <si>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</si>
  <si>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</si>
  <si>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</si>
  <si>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</si>
  <si>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</si>
  <si>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</si>
  <si>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</si>
  <si>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</si>
  <si>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</si>
  <si>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</si>
  <si>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</si>
  <si>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</si>
  <si>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</si>
  <si>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</si>
  <si>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</si>
  <si>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</si>
  <si>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</si>
  <si>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</si>
  <si>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</si>
  <si>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</si>
  <si>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</si>
  <si>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</si>
  <si>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</si>
  <si>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</si>
  <si>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</si>
  <si>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</si>
  <si>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</si>
  <si>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</si>
  <si>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</si>
  <si>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</si>
  <si>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</si>
  <si>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</si>
  <si>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</si>
  <si>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</si>
  <si>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</si>
  <si>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</si>
  <si>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</si>
  <si>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</si>
  <si>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</si>
  <si>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</si>
  <si>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</si>
  <si>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Odebolt-Arthur-Battle Creek-Ida Grove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</si>
  <si>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</si>
  <si>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</si>
  <si>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</si>
  <si>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</si>
  <si>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</si>
  <si>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</si>
  <si>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</si>
  <si>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</si>
  <si>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</si>
  <si>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</si>
  <si>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</si>
  <si>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</si>
  <si>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</si>
  <si>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</si>
  <si>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</si>
  <si>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</si>
  <si>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</si>
  <si>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</si>
  <si>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</si>
  <si>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</si>
  <si>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</si>
  <si>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</si>
  <si>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</si>
  <si>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</si>
  <si>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</si>
  <si>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</si>
  <si>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</si>
  <si>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</si>
  <si>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</si>
  <si>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</si>
  <si>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</si>
  <si>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</si>
  <si>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</si>
  <si>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</si>
  <si>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</si>
  <si>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</si>
  <si>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</si>
  <si>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</si>
  <si>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</si>
  <si>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</si>
  <si>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</si>
  <si>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</si>
  <si>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</si>
  <si>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</si>
  <si>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</si>
  <si>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</si>
  <si>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</si>
  <si>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</si>
  <si>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</si>
  <si>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</si>
  <si>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</si>
  <si>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</si>
  <si>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</si>
  <si>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</si>
  <si>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</si>
  <si>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Southeast Valley</t>
  </si>
  <si>
    <t>6097</t>
  </si>
  <si>
    <t>South Page</t>
  </si>
  <si>
    <t>6098</t>
  </si>
  <si>
    <t>South Tama County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</si>
  <si>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</si>
  <si>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</si>
  <si>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</si>
  <si>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</si>
  <si>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</si>
  <si>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</si>
  <si>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</si>
  <si>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</si>
  <si>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</si>
  <si>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</si>
  <si>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</si>
  <si>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</si>
  <si>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</si>
  <si>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</si>
  <si>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</si>
  <si>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</si>
  <si>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</si>
  <si>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</si>
  <si>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</si>
  <si>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</si>
  <si>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</si>
  <si>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</si>
  <si>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</si>
  <si>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</si>
  <si>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</si>
  <si>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</si>
  <si>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</si>
  <si>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</si>
  <si>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</si>
  <si>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</si>
  <si>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</si>
  <si>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</si>
  <si>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</si>
  <si>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</si>
  <si>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</si>
  <si>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</si>
  <si>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</si>
  <si>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</si>
  <si>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</si>
  <si>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</si>
  <si>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</si>
  <si>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</si>
  <si>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</si>
  <si>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</si>
  <si>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</si>
  <si>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</si>
  <si>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</si>
  <si>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</si>
  <si>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</si>
  <si>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</si>
  <si>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</si>
  <si>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</si>
  <si>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</si>
  <si>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</si>
  <si>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</si>
  <si>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</si>
  <si>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</si>
  <si>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</si>
  <si>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</si>
  <si>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</si>
  <si>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</si>
  <si>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</si>
  <si>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</si>
  <si>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</si>
  <si>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</si>
  <si>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</si>
  <si>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</si>
  <si>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</si>
  <si>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</si>
  <si>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</si>
  <si>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</si>
  <si>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</si>
  <si>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</si>
  <si>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</si>
  <si>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</si>
  <si>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</si>
  <si>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</si>
  <si>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</si>
  <si>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</si>
  <si>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</si>
  <si>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</si>
  <si>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</si>
  <si>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</si>
  <si>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</si>
  <si>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6950</t>
  </si>
  <si>
    <t>West Delaware County</t>
  </si>
  <si>
    <t>6957</t>
  </si>
  <si>
    <t>West Des Moines</t>
  </si>
  <si>
    <t>6961</t>
  </si>
  <si>
    <t>Western Dubuque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</si>
  <si>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</si>
  <si>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</si>
  <si>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</si>
  <si>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</si>
  <si>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</si>
  <si>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</si>
  <si>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</si>
  <si>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</si>
  <si>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</si>
  <si>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</si>
  <si>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</si>
  <si>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</si>
  <si>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</si>
  <si>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</si>
  <si>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</si>
  <si>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</si>
  <si>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</si>
  <si>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</si>
  <si>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</si>
  <si>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</si>
  <si>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</si>
  <si>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</si>
  <si>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</si>
  <si>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</si>
  <si>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</si>
  <si>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</si>
  <si>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</si>
  <si>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</si>
  <si>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</si>
  <si>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</si>
  <si>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Unrestricted Indirect Cost Rates for FY2024-2025 Programs</t>
  </si>
  <si>
    <t>Revenues</t>
  </si>
  <si>
    <t>School Breakfast Program (Project 4552)</t>
  </si>
  <si>
    <t>National School Lunch Program (Project 4553)</t>
  </si>
  <si>
    <t>Team Nutrition Grant (Project 4558)</t>
  </si>
  <si>
    <t>Summer Food Service Program (Project 4556)</t>
  </si>
  <si>
    <t>Direct Cost Base</t>
  </si>
  <si>
    <t>School Nutrition Fund (Fund 61)</t>
  </si>
  <si>
    <t>Debit</t>
  </si>
  <si>
    <t>Credit</t>
  </si>
  <si>
    <t>General Fund (Fund 10)</t>
  </si>
  <si>
    <t>Function 6210, Object 910 , Project 4552</t>
  </si>
  <si>
    <t>Function 6210, Object 910 , Project 4553</t>
  </si>
  <si>
    <t>Function 6210, Object 910 , Project 4556</t>
  </si>
  <si>
    <t>Function 6210, Object 910 , Project 4558</t>
  </si>
  <si>
    <t>Account 10X ( use interfund accounts payable Account 402 if cash transferred after June 30)</t>
  </si>
  <si>
    <t>FY25 Fiscal Year Unrestricted Indirect Cost Rate</t>
  </si>
  <si>
    <t>Districts may recover from $0 to the maximum indirect cost recovery amount calculated.</t>
  </si>
  <si>
    <t>Revenue Amount</t>
  </si>
  <si>
    <t>Federal Program</t>
  </si>
  <si>
    <t>Expenses</t>
  </si>
  <si>
    <t>Select District</t>
  </si>
  <si>
    <t>Account 10X (use interfund accounts payable Account 402 if cash transferred after June 30)</t>
  </si>
  <si>
    <t>Account 10X (use interfund accounts receivable Account 132 if cash transferred after June 30</t>
  </si>
  <si>
    <t>Capital Outlay (Objects 700-799)</t>
  </si>
  <si>
    <t>Food Costs (Objects 630-639)</t>
  </si>
  <si>
    <t>Other Items (Objects 820-999)</t>
  </si>
  <si>
    <t>After determining the maximum indirect cost recovery, allocate that amount to each project based on a reasonable method (e.g., percent of total federal revenue, percent of payroll, number of meals). The journal entries below allocates the maximum indirect cost recovery based on percent of revenue.</t>
  </si>
  <si>
    <t>Less</t>
  </si>
  <si>
    <t>Total Food Service Program</t>
  </si>
  <si>
    <t>Function 6210, Object 910 , Project 0000 or 8XXX or 9XXX</t>
  </si>
  <si>
    <t>Step 2: Enter values in each of the tan cells below.</t>
  </si>
  <si>
    <t>Calculation Example A: Indirect Cost Recovery Journal Entries</t>
  </si>
  <si>
    <t>Calculation Example B: Indirect Cost Recovery Journal Entries</t>
  </si>
  <si>
    <t>Step 3: Review the maximum indirect cost recovery amounts in row 32 for each calculation below.</t>
  </si>
  <si>
    <t>Step 4: Review the related journal entries below. Journal entry amounts will need to adjusted if the maximum amount is not recovered.</t>
  </si>
  <si>
    <t>Debits and Credits must equal.</t>
  </si>
  <si>
    <t>Amount</t>
  </si>
  <si>
    <t>Expense Type</t>
  </si>
  <si>
    <t>Journal Entry Total</t>
  </si>
  <si>
    <t>Amount Available for Indirect Cost Recovery Calculated in Row 32</t>
  </si>
  <si>
    <t>Source 5261, Project 0000 or 8XXX or 9XXX</t>
  </si>
  <si>
    <t>All Other (not already included in row 10-14)</t>
  </si>
  <si>
    <t>Total Eligible Expenses</t>
  </si>
  <si>
    <t>Calculation Example B: Calculating maximum indirect costs for all eligible expenses in the nutrition fund</t>
  </si>
  <si>
    <t>Instructions: 
Step 1: Select district from the list to the right. The district's indirect cost rate will populate in cell E9.</t>
  </si>
  <si>
    <t>Calculation Example A: Calculating maximum indirect costs for federal sources that allow indirect cost recovery</t>
  </si>
  <si>
    <r>
      <rPr>
        <b/>
        <sz val="12"/>
        <color theme="1"/>
        <rFont val="Calibri"/>
        <family val="2"/>
        <scheme val="minor"/>
      </rPr>
      <t xml:space="preserve">Overview: </t>
    </r>
    <r>
      <rPr>
        <sz val="12"/>
        <color theme="1"/>
        <rFont val="Calibri"/>
        <family val="2"/>
        <scheme val="minor"/>
      </rPr>
      <t xml:space="preserve">The maximum indirect cost recovery amount for the nutrition program is calculated by multiplying the direct cost base to the unrestricted indirect cost rate. Calculation Example A calculates the maximum indirect cost recovery for federal sources in the nutrition program that allow indirect cost recovery. Calculation Example B calculates the maximum indirect cost recovery for all eligible expenses in the nutrition fund including both federal and local. Detailed instructions are available on the Department's </t>
    </r>
    <r>
      <rPr>
        <sz val="12"/>
        <rFont val="Calibri"/>
        <family val="2"/>
        <scheme val="minor"/>
      </rPr>
      <t>Indirect Cost Rate</t>
    </r>
    <r>
      <rPr>
        <sz val="12"/>
        <color theme="1"/>
        <rFont val="Calibri"/>
        <family val="2"/>
        <scheme val="minor"/>
      </rPr>
      <t xml:space="preserve"> web page.</t>
    </r>
  </si>
  <si>
    <t>Sample Template for Calculating the FY25 Maximum Indirect Cost Recovery for the Nutrition Programs</t>
  </si>
  <si>
    <t>Child and Adult Care Food Program (Project 4554)</t>
  </si>
  <si>
    <t>Function 6210, Object 910 , Project 4554</t>
  </si>
  <si>
    <t>Updated March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</si>
</sst>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1D35"/>
      <name val="Courier New"/>
      <family val="3"/>
    </font>
    <font>
      <sz val="10"/>
      <color rgb="FF000000"/>
      <name val="Consolas"/>
      <family val="3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</cellStyleXfs>
  <cellXfs count="105">
    <xf numFmtId="0" fontId="0" fillId="0" borderId="0" xfId="0"/>
    <xf numFmtId="165" fontId="8" fillId="0" borderId="0" xfId="5" applyNumberFormat="1" applyFont="1" applyAlignment="1" applyProtection="1">
      <alignment horizontal="center" wrapText="1"/>
    </xf>
    <xf numFmtId="165" fontId="10" fillId="0" borderId="0" xfId="5" quotePrefix="1" applyNumberFormat="1" applyFont="1" applyAlignment="1" applyProtection="1">
      <alignment horizontal="center"/>
    </xf>
    <xf numFmtId="165" fontId="11" fillId="0" borderId="0" xfId="5" quotePrefix="1" applyNumberFormat="1" applyFont="1" applyProtection="1"/>
    <xf numFmtId="165" fontId="10" fillId="0" borderId="0" xfId="5" applyNumberFormat="1" applyFont="1" applyAlignment="1" applyProtection="1">
      <alignment horizontal="center"/>
    </xf>
    <xf numFmtId="44" fontId="3" fillId="3" borderId="2" xfId="1" applyFont="1" applyFill="1" applyBorder="1" applyAlignment="1" applyProtection="1">
      <alignment horizontal="left" vertical="top"/>
      <protection locked="0"/>
    </xf>
    <xf numFmtId="0" fontId="4" fillId="0" borderId="0" xfId="0" applyFont="1" applyFill="1" applyAlignment="1" applyProtection="1"/>
    <xf numFmtId="0" fontId="3" fillId="0" borderId="0" xfId="0" applyFont="1" applyFill="1" applyAlignment="1" applyProtection="1"/>
    <xf numFmtId="0" fontId="2" fillId="0" borderId="0" xfId="0" applyFont="1" applyFill="1" applyProtection="1"/>
    <xf numFmtId="0" fontId="3" fillId="0" borderId="0" xfId="0" applyFont="1" applyFill="1" applyProtection="1"/>
    <xf numFmtId="44" fontId="3" fillId="0" borderId="0" xfId="1" applyFont="1" applyFill="1" applyProtection="1"/>
    <xf numFmtId="10" fontId="3" fillId="0" borderId="0" xfId="2" applyNumberFormat="1" applyFont="1" applyFill="1" applyProtection="1"/>
    <xf numFmtId="0" fontId="4" fillId="0" borderId="0" xfId="0" applyFont="1" applyBorder="1" applyAlignment="1" applyProtection="1">
      <alignment wrapText="1"/>
    </xf>
    <xf numFmtId="0" fontId="2" fillId="0" borderId="0" xfId="0" applyFont="1" applyProtection="1"/>
    <xf numFmtId="0" fontId="3" fillId="0" borderId="0" xfId="0" applyFont="1" applyProtection="1"/>
    <xf numFmtId="0" fontId="3" fillId="4" borderId="0" xfId="0" applyFont="1" applyFill="1" applyProtection="1"/>
    <xf numFmtId="0" fontId="4" fillId="0" borderId="0" xfId="0" applyFont="1" applyAlignment="1" applyProtection="1"/>
    <xf numFmtId="0" fontId="2" fillId="0" borderId="0" xfId="0" applyFont="1" applyAlignment="1" applyProtection="1"/>
    <xf numFmtId="10" fontId="3" fillId="0" borderId="0" xfId="2" applyNumberFormat="1" applyFont="1" applyProtection="1"/>
    <xf numFmtId="0" fontId="4" fillId="0" borderId="0" xfId="0" applyFont="1" applyProtection="1"/>
    <xf numFmtId="44" fontId="15" fillId="5" borderId="0" xfId="1" applyFont="1" applyFill="1" applyProtection="1"/>
    <xf numFmtId="10" fontId="4" fillId="0" borderId="0" xfId="2" applyNumberFormat="1" applyFont="1" applyProtection="1"/>
    <xf numFmtId="0" fontId="13" fillId="0" borderId="0" xfId="3" applyFont="1" applyProtection="1"/>
    <xf numFmtId="44" fontId="3" fillId="0" borderId="0" xfId="1" applyFont="1" applyProtection="1"/>
    <xf numFmtId="44" fontId="3" fillId="4" borderId="0" xfId="0" applyNumberFormat="1" applyFont="1" applyFill="1" applyProtection="1"/>
    <xf numFmtId="0" fontId="4" fillId="0" borderId="0" xfId="0" applyFont="1" applyBorder="1" applyProtection="1"/>
    <xf numFmtId="44" fontId="3" fillId="0" borderId="0" xfId="1" applyFont="1" applyFill="1" applyBorder="1" applyProtection="1"/>
    <xf numFmtId="44" fontId="3" fillId="0" borderId="0" xfId="0" applyNumberFormat="1" applyFont="1" applyProtection="1"/>
    <xf numFmtId="0" fontId="14" fillId="0" borderId="0" xfId="0" applyFont="1" applyProtection="1"/>
    <xf numFmtId="0" fontId="3" fillId="0" borderId="0" xfId="0" applyFont="1" applyAlignment="1" applyProtection="1">
      <alignment horizontal="left" vertical="top" wrapText="1"/>
    </xf>
    <xf numFmtId="44" fontId="4" fillId="0" borderId="0" xfId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/>
    <xf numFmtId="44" fontId="3" fillId="0" borderId="0" xfId="0" applyNumberFormat="1" applyFont="1" applyFill="1" applyBorder="1" applyProtection="1"/>
    <xf numFmtId="44" fontId="3" fillId="0" borderId="0" xfId="1" applyFont="1" applyBorder="1" applyProtection="1"/>
    <xf numFmtId="0" fontId="3" fillId="0" borderId="0" xfId="0" applyFont="1" applyBorder="1" applyProtection="1"/>
    <xf numFmtId="44" fontId="4" fillId="0" borderId="0" xfId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3" fontId="10" fillId="0" borderId="0" xfId="5" applyFont="1" applyProtection="1"/>
    <xf numFmtId="0" fontId="10" fillId="0" borderId="0" xfId="4" applyFont="1" applyProtection="1"/>
    <xf numFmtId="0" fontId="8" fillId="0" borderId="0" xfId="4" applyFont="1" applyAlignment="1" applyProtection="1">
      <alignment horizontal="center" wrapText="1"/>
    </xf>
    <xf numFmtId="43" fontId="8" fillId="0" borderId="0" xfId="5" applyFont="1" applyAlignment="1" applyProtection="1">
      <alignment horizontal="center" wrapText="1"/>
    </xf>
    <xf numFmtId="0" fontId="10" fillId="0" borderId="0" xfId="4" quotePrefix="1" applyFont="1" applyProtection="1"/>
    <xf numFmtId="165" fontId="16" fillId="0" borderId="0" xfId="0" applyNumberFormat="1" applyFont="1" applyProtection="1"/>
    <xf numFmtId="43" fontId="10" fillId="0" borderId="0" xfId="5" applyFont="1" applyFill="1" applyProtection="1"/>
    <xf numFmtId="164" fontId="10" fillId="0" borderId="0" xfId="4" applyNumberFormat="1" applyFont="1" applyProtection="1"/>
    <xf numFmtId="2" fontId="10" fillId="0" borderId="0" xfId="4" applyNumberFormat="1" applyFont="1" applyProtection="1"/>
    <xf numFmtId="49" fontId="10" fillId="0" borderId="0" xfId="5" applyNumberFormat="1" applyFont="1" applyFill="1" applyProtection="1"/>
    <xf numFmtId="0" fontId="3" fillId="5" borderId="0" xfId="0" applyFont="1" applyFill="1" applyAlignment="1" applyProtection="1"/>
    <xf numFmtId="44" fontId="3" fillId="5" borderId="0" xfId="1" applyFont="1" applyFill="1" applyBorder="1" applyProtection="1"/>
    <xf numFmtId="44" fontId="3" fillId="5" borderId="0" xfId="0" applyNumberFormat="1" applyFont="1" applyFill="1" applyBorder="1" applyProtection="1"/>
    <xf numFmtId="10" fontId="3" fillId="5" borderId="0" xfId="2" applyNumberFormat="1" applyFont="1" applyFill="1" applyProtection="1"/>
    <xf numFmtId="0" fontId="3" fillId="5" borderId="0" xfId="0" applyFont="1" applyFill="1" applyProtection="1"/>
    <xf numFmtId="0" fontId="4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left" vertical="top"/>
    </xf>
    <xf numFmtId="0" fontId="1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44" fontId="5" fillId="7" borderId="1" xfId="1" applyFont="1" applyFill="1" applyBorder="1" applyProtection="1"/>
    <xf numFmtId="44" fontId="5" fillId="0" borderId="1" xfId="1" applyFont="1" applyFill="1" applyBorder="1" applyProtection="1"/>
    <xf numFmtId="0" fontId="3" fillId="0" borderId="1" xfId="0" applyFont="1" applyBorder="1" applyProtection="1"/>
    <xf numFmtId="0" fontId="3" fillId="6" borderId="0" xfId="0" applyFont="1" applyFill="1" applyProtection="1"/>
    <xf numFmtId="10" fontId="19" fillId="0" borderId="0" xfId="2" applyNumberFormat="1" applyFont="1" applyProtection="1"/>
    <xf numFmtId="0" fontId="18" fillId="0" borderId="0" xfId="0" applyFont="1" applyAlignment="1" applyProtection="1">
      <alignment horizontal="left"/>
    </xf>
    <xf numFmtId="0" fontId="18" fillId="0" borderId="0" xfId="0" applyFont="1" applyProtection="1"/>
    <xf numFmtId="0" fontId="3" fillId="0" borderId="2" xfId="0" applyFont="1" applyFill="1" applyBorder="1" applyAlignment="1" applyProtection="1">
      <alignment horizontal="left" vertical="top"/>
    </xf>
    <xf numFmtId="0" fontId="3" fillId="5" borderId="2" xfId="0" applyFont="1" applyFill="1" applyBorder="1" applyAlignment="1" applyProtection="1">
      <alignment horizontal="left" vertical="top"/>
    </xf>
    <xf numFmtId="0" fontId="3" fillId="0" borderId="2" xfId="0" applyFont="1" applyBorder="1" applyProtection="1"/>
    <xf numFmtId="0" fontId="3" fillId="0" borderId="6" xfId="0" applyFont="1" applyBorder="1" applyProtection="1"/>
    <xf numFmtId="0" fontId="3" fillId="0" borderId="4" xfId="0" applyFont="1" applyBorder="1" applyProtection="1"/>
    <xf numFmtId="44" fontId="5" fillId="2" borderId="2" xfId="1" applyFont="1" applyFill="1" applyBorder="1" applyProtection="1"/>
    <xf numFmtId="44" fontId="3" fillId="2" borderId="2" xfId="1" applyFont="1" applyFill="1" applyBorder="1" applyProtection="1"/>
    <xf numFmtId="44" fontId="3" fillId="2" borderId="9" xfId="1" applyFont="1" applyFill="1" applyBorder="1" applyProtection="1"/>
    <xf numFmtId="0" fontId="4" fillId="0" borderId="8" xfId="0" applyFont="1" applyBorder="1" applyProtection="1"/>
    <xf numFmtId="0" fontId="4" fillId="0" borderId="7" xfId="0" applyFont="1" applyBorder="1" applyProtection="1"/>
    <xf numFmtId="44" fontId="3" fillId="2" borderId="10" xfId="1" applyFont="1" applyFill="1" applyBorder="1" applyProtection="1"/>
    <xf numFmtId="0" fontId="3" fillId="2" borderId="2" xfId="0" applyFont="1" applyFill="1" applyBorder="1" applyProtection="1"/>
    <xf numFmtId="44" fontId="3" fillId="2" borderId="2" xfId="0" applyNumberFormat="1" applyFont="1" applyFill="1" applyBorder="1" applyProtection="1"/>
    <xf numFmtId="0" fontId="3" fillId="0" borderId="2" xfId="0" applyFont="1" applyBorder="1" applyAlignment="1" applyProtection="1"/>
    <xf numFmtId="0" fontId="3" fillId="0" borderId="2" xfId="0" applyFont="1" applyBorder="1" applyAlignment="1" applyProtection="1">
      <alignment vertical="top" wrapText="1"/>
    </xf>
    <xf numFmtId="0" fontId="4" fillId="0" borderId="2" xfId="0" applyFont="1" applyBorder="1" applyAlignment="1" applyProtection="1"/>
    <xf numFmtId="0" fontId="3" fillId="0" borderId="2" xfId="0" applyFont="1" applyBorder="1" applyAlignment="1" applyProtection="1">
      <alignment wrapText="1"/>
    </xf>
    <xf numFmtId="0" fontId="3" fillId="0" borderId="0" xfId="0" applyFont="1" applyFill="1" applyAlignment="1" applyProtection="1">
      <alignment vertical="top" wrapText="1"/>
    </xf>
    <xf numFmtId="0" fontId="17" fillId="0" borderId="0" xfId="0" applyFont="1" applyAlignment="1" applyProtection="1">
      <alignment horizontal="left" vertical="top"/>
    </xf>
    <xf numFmtId="44" fontId="3" fillId="2" borderId="5" xfId="0" applyNumberFormat="1" applyFont="1" applyFill="1" applyBorder="1" applyAlignment="1" applyProtection="1">
      <alignment horizontal="left" vertical="top" wrapText="1"/>
    </xf>
    <xf numFmtId="44" fontId="3" fillId="2" borderId="2" xfId="0" applyNumberFormat="1" applyFont="1" applyFill="1" applyBorder="1" applyAlignment="1" applyProtection="1">
      <alignment horizontal="left" vertical="top" wrapText="1"/>
    </xf>
    <xf numFmtId="44" fontId="3" fillId="2" borderId="4" xfId="0" applyNumberFormat="1" applyFont="1" applyFill="1" applyBorder="1" applyAlignment="1" applyProtection="1">
      <alignment horizontal="left" vertical="top" wrapText="1"/>
    </xf>
    <xf numFmtId="9" fontId="3" fillId="0" borderId="0" xfId="2" applyFont="1" applyFill="1" applyAlignment="1" applyProtection="1">
      <alignment vertical="top" wrapText="1"/>
    </xf>
    <xf numFmtId="44" fontId="3" fillId="7" borderId="2" xfId="1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Alignment="1" applyProtection="1">
      <alignment vertical="top" wrapText="1"/>
    </xf>
    <xf numFmtId="44" fontId="3" fillId="0" borderId="0" xfId="1" applyFont="1" applyFill="1" applyBorder="1" applyAlignment="1" applyProtection="1">
      <alignment horizontal="left" vertical="top"/>
    </xf>
    <xf numFmtId="44" fontId="3" fillId="3" borderId="2" xfId="1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 wrapText="1"/>
    </xf>
    <xf numFmtId="0" fontId="15" fillId="3" borderId="0" xfId="0" applyFont="1" applyFill="1" applyBorder="1" applyAlignment="1" applyProtection="1">
      <alignment horizontal="left" wrapText="1"/>
      <protection locked="0"/>
    </xf>
    <xf numFmtId="10" fontId="4" fillId="2" borderId="0" xfId="2" applyNumberFormat="1" applyFont="1" applyFill="1" applyAlignment="1" applyProtection="1">
      <alignment horizontal="center" wrapText="1"/>
    </xf>
    <xf numFmtId="10" fontId="4" fillId="0" borderId="7" xfId="2" applyNumberFormat="1" applyFont="1" applyBorder="1" applyProtection="1"/>
    <xf numFmtId="0" fontId="3" fillId="0" borderId="0" xfId="0" applyFont="1" applyFill="1" applyAlignment="1" applyProtection="1">
      <alignment horizontal="left" vertical="top" wrapText="1"/>
    </xf>
    <xf numFmtId="0" fontId="15" fillId="6" borderId="0" xfId="0" applyFont="1" applyFill="1" applyAlignment="1" applyProtection="1">
      <alignment horizontal="left" wrapText="1"/>
    </xf>
    <xf numFmtId="0" fontId="15" fillId="6" borderId="3" xfId="0" applyFont="1" applyFill="1" applyBorder="1" applyAlignment="1" applyProtection="1">
      <alignment horizontal="left"/>
    </xf>
    <xf numFmtId="0" fontId="4" fillId="6" borderId="0" xfId="0" applyFont="1" applyFill="1" applyAlignment="1" applyProtection="1">
      <alignment horizontal="center"/>
    </xf>
    <xf numFmtId="0" fontId="15" fillId="6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left" vertical="top" wrapText="1"/>
    </xf>
    <xf numFmtId="0" fontId="8" fillId="0" borderId="0" xfId="4" applyFont="1" applyAlignment="1" applyProtection="1">
      <alignment horizontal="center"/>
    </xf>
  </cellXfs>
  <cellStyles count="8">
    <cellStyle name="Comma 2" xfId="5" xr:uid="{0E857C86-F41A-427A-955C-0F9C046DAAE9}"/>
    <cellStyle name="Currency" xfId="1" builtinId="4"/>
    <cellStyle name="Hyperlink" xfId="3" builtinId="8"/>
    <cellStyle name="Hyperlink 2" xfId="6" xr:uid="{AE625A8F-0573-4F67-BD3F-313BAC0A0978}"/>
    <cellStyle name="Normal" xfId="0" builtinId="0"/>
    <cellStyle name="Normal 2" xfId="7" xr:uid="{B207DD67-B5E6-4001-8A8B-252DD9C596DC}"/>
    <cellStyle name="Normal 4" xfId="4" xr:uid="{2D26187B-C0F4-45FD-9027-3AB4072B69C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E1DA-8119-47AE-A241-5087862B044B}">
  <dimension ref="A1:W66"/>
  <sheetViews>
    <sheetView showGridLines="0" tabSelected="1" zoomScale="79" zoomScaleNormal="79" workbookViewId="0">
      <selection activeCell="C13" sqref="C13"/>
    </sheetView>
  </sheetViews>
  <sheetFormatPr defaultColWidth="8.85546875" defaultRowHeight="15.75" x14ac:dyDescent="0.25"/>
  <cols>
    <col min="1" max="1" width="6" style="13" bestFit="1" customWidth="1"/>
    <col min="2" max="2" width="53.140625" style="14" customWidth="1"/>
    <col min="3" max="3" width="22" style="23" customWidth="1"/>
    <col min="4" max="4" width="22.140625" style="14" customWidth="1"/>
    <col min="5" max="5" width="36.5703125" style="18" bestFit="1" customWidth="1"/>
    <col min="6" max="6" width="2.5703125" style="15" customWidth="1"/>
    <col min="7" max="7" width="6.28515625" style="14" bestFit="1" customWidth="1"/>
    <col min="8" max="8" width="60" style="14" customWidth="1"/>
    <col min="9" max="9" width="21.85546875" style="14" customWidth="1"/>
    <col min="10" max="10" width="22" style="14" customWidth="1"/>
    <col min="11" max="11" width="32" style="14" customWidth="1"/>
    <col min="12" max="16384" width="8.85546875" style="14"/>
  </cols>
  <sheetData>
    <row r="1" spans="1:11" s="9" customFormat="1" x14ac:dyDescent="0.25">
      <c r="A1" s="6" t="s">
        <v>621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9" customFormat="1" x14ac:dyDescent="0.25">
      <c r="A2" s="7" t="s">
        <v>624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9" customFormat="1" x14ac:dyDescent="0.25">
      <c r="A3" s="8"/>
      <c r="C3" s="10"/>
      <c r="E3" s="11"/>
    </row>
    <row r="4" spans="1:11" s="9" customFormat="1" ht="18" customHeight="1" x14ac:dyDescent="0.25">
      <c r="A4" s="98" t="s">
        <v>620</v>
      </c>
      <c r="B4" s="98"/>
      <c r="C4" s="98"/>
      <c r="D4" s="98"/>
      <c r="E4" s="98"/>
      <c r="F4" s="81"/>
      <c r="G4" s="81"/>
      <c r="H4" s="81"/>
      <c r="I4" s="81"/>
    </row>
    <row r="5" spans="1:11" s="9" customFormat="1" x14ac:dyDescent="0.25">
      <c r="A5" s="98"/>
      <c r="B5" s="98"/>
      <c r="C5" s="98"/>
      <c r="D5" s="98"/>
      <c r="E5" s="98"/>
      <c r="F5" s="81"/>
      <c r="G5" s="81"/>
      <c r="H5" s="82"/>
      <c r="I5" s="81"/>
    </row>
    <row r="6" spans="1:11" s="9" customFormat="1" x14ac:dyDescent="0.25">
      <c r="A6" s="98"/>
      <c r="B6" s="98"/>
      <c r="C6" s="98"/>
      <c r="D6" s="98"/>
      <c r="E6" s="98"/>
      <c r="F6" s="81"/>
      <c r="G6" s="81"/>
      <c r="H6" s="81"/>
      <c r="I6" s="81"/>
    </row>
    <row r="7" spans="1:11" s="9" customFormat="1" x14ac:dyDescent="0.25">
      <c r="A7" s="98"/>
      <c r="B7" s="98"/>
      <c r="C7" s="98"/>
      <c r="D7" s="98"/>
      <c r="E7" s="98"/>
      <c r="F7" s="81"/>
      <c r="G7" s="81"/>
      <c r="H7" s="81"/>
      <c r="I7" s="81"/>
    </row>
    <row r="8" spans="1:11" s="9" customFormat="1" ht="64.5" customHeight="1" x14ac:dyDescent="0.25">
      <c r="A8" s="99" t="s">
        <v>618</v>
      </c>
      <c r="B8" s="99"/>
      <c r="C8" s="95" t="s">
        <v>594</v>
      </c>
      <c r="D8" s="12" t="s">
        <v>589</v>
      </c>
      <c r="E8" s="96" t="e">
        <f>VLOOKUP(C8,'2024-25 Unrestricted IDC Rates'!$B$6:$C$330,2,FALSE)</f>
        <v>#N/A</v>
      </c>
      <c r="F8" s="81"/>
      <c r="G8" s="81"/>
      <c r="H8" s="81"/>
      <c r="I8" s="81"/>
    </row>
    <row r="9" spans="1:11" s="9" customFormat="1" ht="31.5" x14ac:dyDescent="0.25">
      <c r="A9" s="100" t="s">
        <v>604</v>
      </c>
      <c r="B9" s="100"/>
      <c r="C9" s="93" t="s">
        <v>574</v>
      </c>
      <c r="D9" s="94" t="s">
        <v>593</v>
      </c>
      <c r="E9" s="94" t="s">
        <v>613</v>
      </c>
      <c r="F9" s="81"/>
      <c r="G9" s="81"/>
      <c r="H9" s="81"/>
      <c r="I9" s="81"/>
    </row>
    <row r="10" spans="1:11" s="9" customFormat="1" x14ac:dyDescent="0.25">
      <c r="A10" s="54"/>
      <c r="B10" s="64" t="s">
        <v>575</v>
      </c>
      <c r="C10" s="5"/>
      <c r="D10" s="5"/>
      <c r="E10" s="83">
        <f>IF(C10-D10&lt;=0,0,C10-D10)</f>
        <v>0</v>
      </c>
      <c r="F10" s="81"/>
      <c r="G10" s="81"/>
      <c r="H10" s="81"/>
      <c r="I10" s="81"/>
    </row>
    <row r="11" spans="1:11" s="9" customFormat="1" x14ac:dyDescent="0.25">
      <c r="A11" s="54"/>
      <c r="B11" s="64" t="s">
        <v>576</v>
      </c>
      <c r="C11" s="5"/>
      <c r="D11" s="5"/>
      <c r="E11" s="84">
        <f>IF(C11-D11&lt;=0,0,C11-D11)</f>
        <v>0</v>
      </c>
      <c r="F11" s="81"/>
      <c r="G11" s="81"/>
      <c r="H11" s="81"/>
      <c r="I11" s="81"/>
    </row>
    <row r="12" spans="1:11" s="9" customFormat="1" x14ac:dyDescent="0.25">
      <c r="A12" s="54"/>
      <c r="B12" s="64" t="s">
        <v>622</v>
      </c>
      <c r="C12" s="5"/>
      <c r="D12" s="5"/>
      <c r="E12" s="84">
        <f>IF(C12-D12&lt;=0,0,C12-D12)</f>
        <v>0</v>
      </c>
      <c r="F12" s="81"/>
      <c r="G12" s="81"/>
      <c r="H12" s="81"/>
      <c r="I12" s="81"/>
    </row>
    <row r="13" spans="1:11" s="9" customFormat="1" x14ac:dyDescent="0.25">
      <c r="A13" s="54"/>
      <c r="B13" s="64" t="s">
        <v>578</v>
      </c>
      <c r="C13" s="5"/>
      <c r="D13" s="5"/>
      <c r="E13" s="85">
        <f t="shared" ref="E13:E14" si="0">IF(C13-D13&lt;=0,0,C13-D13)</f>
        <v>0</v>
      </c>
      <c r="F13" s="81"/>
      <c r="G13" s="81"/>
      <c r="H13" s="81"/>
      <c r="I13" s="81"/>
    </row>
    <row r="14" spans="1:11" s="9" customFormat="1" x14ac:dyDescent="0.25">
      <c r="A14" s="54"/>
      <c r="B14" s="64" t="s">
        <v>577</v>
      </c>
      <c r="C14" s="5">
        <v>0</v>
      </c>
      <c r="D14" s="5"/>
      <c r="E14" s="85">
        <f t="shared" si="0"/>
        <v>0</v>
      </c>
      <c r="F14" s="81"/>
      <c r="G14" s="81"/>
      <c r="H14" s="86"/>
      <c r="I14" s="81"/>
    </row>
    <row r="15" spans="1:11" s="9" customFormat="1" x14ac:dyDescent="0.25">
      <c r="A15" s="54"/>
      <c r="B15" s="65" t="s">
        <v>615</v>
      </c>
      <c r="C15" s="87">
        <f>C16-C10-C11-C12-C13-C14</f>
        <v>0</v>
      </c>
      <c r="D15" s="87">
        <f>D16-D10-D11-D12-D13-D14</f>
        <v>0</v>
      </c>
      <c r="F15" s="81"/>
      <c r="G15" s="81"/>
      <c r="H15" s="86"/>
      <c r="I15" s="81"/>
    </row>
    <row r="16" spans="1:11" s="9" customFormat="1" x14ac:dyDescent="0.25">
      <c r="A16" s="88"/>
      <c r="B16" s="64" t="s">
        <v>602</v>
      </c>
      <c r="C16" s="92"/>
      <c r="D16" s="92"/>
      <c r="E16" s="14"/>
      <c r="F16" s="81"/>
      <c r="G16" s="81"/>
      <c r="H16" s="86"/>
      <c r="I16" s="81"/>
    </row>
    <row r="17" spans="1:11" x14ac:dyDescent="0.25">
      <c r="A17" s="54"/>
      <c r="B17" s="89"/>
      <c r="C17" s="26"/>
      <c r="D17" s="9"/>
      <c r="E17" s="9"/>
      <c r="F17" s="90"/>
      <c r="G17" s="90"/>
      <c r="H17" s="90"/>
      <c r="I17" s="90"/>
    </row>
    <row r="18" spans="1:11" x14ac:dyDescent="0.25">
      <c r="A18" s="13" t="s">
        <v>601</v>
      </c>
      <c r="B18" s="67" t="s">
        <v>598</v>
      </c>
      <c r="C18" s="68"/>
      <c r="D18" s="5"/>
      <c r="E18" s="14"/>
      <c r="F18" s="14"/>
    </row>
    <row r="19" spans="1:11" x14ac:dyDescent="0.25">
      <c r="A19" s="13" t="s">
        <v>601</v>
      </c>
      <c r="B19" s="67" t="s">
        <v>597</v>
      </c>
      <c r="C19" s="68"/>
      <c r="D19" s="5"/>
      <c r="E19" s="14"/>
      <c r="F19" s="14"/>
    </row>
    <row r="20" spans="1:11" x14ac:dyDescent="0.25">
      <c r="A20" s="13" t="s">
        <v>601</v>
      </c>
      <c r="B20" s="67" t="s">
        <v>599</v>
      </c>
      <c r="C20" s="68"/>
      <c r="D20" s="5"/>
      <c r="E20" s="14"/>
      <c r="F20" s="14"/>
    </row>
    <row r="21" spans="1:11" x14ac:dyDescent="0.25">
      <c r="B21" s="67" t="s">
        <v>616</v>
      </c>
      <c r="C21" s="68"/>
      <c r="D21" s="87">
        <f>D16-D18-D19-D20</f>
        <v>0</v>
      </c>
      <c r="E21" s="14"/>
      <c r="F21" s="14"/>
    </row>
    <row r="22" spans="1:11" x14ac:dyDescent="0.25">
      <c r="C22" s="14"/>
      <c r="D22" s="91"/>
      <c r="E22" s="27"/>
      <c r="F22" s="14"/>
    </row>
    <row r="23" spans="1:11" s="9" customFormat="1" x14ac:dyDescent="0.25">
      <c r="A23" s="101" t="s">
        <v>607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11" x14ac:dyDescent="0.25">
      <c r="A24" s="101" t="s">
        <v>619</v>
      </c>
      <c r="B24" s="101"/>
      <c r="C24" s="101"/>
      <c r="D24" s="101"/>
      <c r="E24" s="101"/>
      <c r="F24" s="60"/>
      <c r="G24" s="101" t="s">
        <v>617</v>
      </c>
      <c r="H24" s="101"/>
      <c r="I24" s="101"/>
      <c r="J24" s="101"/>
      <c r="K24" s="101"/>
    </row>
    <row r="25" spans="1:11" x14ac:dyDescent="0.25">
      <c r="A25" s="16"/>
      <c r="B25" s="17"/>
      <c r="C25" s="17"/>
      <c r="G25" s="53"/>
      <c r="H25" s="53"/>
      <c r="I25" s="53"/>
      <c r="J25" s="53"/>
    </row>
    <row r="26" spans="1:11" x14ac:dyDescent="0.25">
      <c r="B26" s="19" t="s">
        <v>592</v>
      </c>
      <c r="C26" s="20" t="s">
        <v>591</v>
      </c>
      <c r="D26" s="19" t="s">
        <v>579</v>
      </c>
      <c r="E26" s="21" t="s">
        <v>1</v>
      </c>
      <c r="H26" s="19" t="s">
        <v>611</v>
      </c>
      <c r="I26" s="19" t="s">
        <v>610</v>
      </c>
      <c r="J26" s="27"/>
    </row>
    <row r="27" spans="1:11" x14ac:dyDescent="0.25">
      <c r="B27" s="64" t="s">
        <v>575</v>
      </c>
      <c r="C27" s="69">
        <f>IF(SUM($C$10:$C$14)&lt;=$I$31,C10,"0")</f>
        <v>0</v>
      </c>
      <c r="D27" s="69" t="e">
        <f>C27/(1+$E$8)</f>
        <v>#N/A</v>
      </c>
      <c r="E27" s="69" t="e">
        <f xml:space="preserve"> MIN((D27*$E$8),E10)</f>
        <v>#N/A</v>
      </c>
      <c r="G27" s="13"/>
      <c r="H27" s="66" t="s">
        <v>2</v>
      </c>
      <c r="I27" s="70">
        <f>D16</f>
        <v>0</v>
      </c>
      <c r="J27" s="27"/>
    </row>
    <row r="28" spans="1:11" x14ac:dyDescent="0.25">
      <c r="B28" s="64" t="s">
        <v>576</v>
      </c>
      <c r="C28" s="69">
        <f>IF(SUM($C$10:$C$14)&lt;=$I$31,C11,"0")</f>
        <v>0</v>
      </c>
      <c r="D28" s="69" t="e">
        <f t="shared" ref="D28:D31" si="1">C28/(1+$E$8)</f>
        <v>#N/A</v>
      </c>
      <c r="E28" s="69" t="e">
        <f xml:space="preserve"> MIN((D28*$E$8),E11)</f>
        <v>#N/A</v>
      </c>
      <c r="G28" s="13" t="s">
        <v>0</v>
      </c>
      <c r="H28" s="66" t="s">
        <v>598</v>
      </c>
      <c r="I28" s="70">
        <f>D18</f>
        <v>0</v>
      </c>
    </row>
    <row r="29" spans="1:11" x14ac:dyDescent="0.25">
      <c r="B29" s="64" t="s">
        <v>622</v>
      </c>
      <c r="C29" s="69">
        <f>IF(SUM($C$10:$C$14)&lt;=$I$31,C12,"0")</f>
        <v>0</v>
      </c>
      <c r="D29" s="69" t="e">
        <f t="shared" si="1"/>
        <v>#N/A</v>
      </c>
      <c r="E29" s="69" t="e">
        <f xml:space="preserve"> MIN((D29*$E$8),E12)</f>
        <v>#N/A</v>
      </c>
      <c r="G29" s="13" t="s">
        <v>0</v>
      </c>
      <c r="H29" s="66" t="s">
        <v>597</v>
      </c>
      <c r="I29" s="70">
        <f>D19</f>
        <v>0</v>
      </c>
    </row>
    <row r="30" spans="1:11" x14ac:dyDescent="0.25">
      <c r="B30" s="64" t="s">
        <v>578</v>
      </c>
      <c r="C30" s="69">
        <f>IF(SUM($C$10:$C$14)&lt;=$I$31,C13,"0")</f>
        <v>0</v>
      </c>
      <c r="D30" s="69" t="e">
        <f t="shared" si="1"/>
        <v>#N/A</v>
      </c>
      <c r="E30" s="69" t="e">
        <f xml:space="preserve"> MIN((D30*$E$8),E13)</f>
        <v>#N/A</v>
      </c>
      <c r="G30" s="13" t="s">
        <v>0</v>
      </c>
      <c r="H30" s="66" t="s">
        <v>599</v>
      </c>
      <c r="I30" s="70">
        <f>D20</f>
        <v>0</v>
      </c>
      <c r="K30" s="22"/>
    </row>
    <row r="31" spans="1:11" ht="16.5" thickBot="1" x14ac:dyDescent="0.3">
      <c r="B31" s="64" t="s">
        <v>577</v>
      </c>
      <c r="C31" s="69">
        <f>IF(SUM($C$10:$C$14)&lt;=$I$31,C14,"0")</f>
        <v>0</v>
      </c>
      <c r="D31" s="69" t="e">
        <f t="shared" si="1"/>
        <v>#N/A</v>
      </c>
      <c r="E31" s="69" t="e">
        <f xml:space="preserve"> MIN((D31*$E$8),E14)</f>
        <v>#N/A</v>
      </c>
      <c r="G31" s="13"/>
      <c r="H31" s="72" t="s">
        <v>579</v>
      </c>
      <c r="I31" s="74">
        <f>I27-I28-I29-I30</f>
        <v>0</v>
      </c>
    </row>
    <row r="32" spans="1:11" ht="17.25" thickTop="1" thickBot="1" x14ac:dyDescent="0.3">
      <c r="B32" s="97" t="s">
        <v>1</v>
      </c>
      <c r="C32" s="58"/>
      <c r="D32" s="59"/>
      <c r="E32" s="57" t="e">
        <f>SUM(E27:E31)</f>
        <v>#N/A</v>
      </c>
      <c r="G32" s="13"/>
      <c r="H32" s="73" t="s">
        <v>1</v>
      </c>
      <c r="I32" s="71" t="e">
        <f>I31*$E$8</f>
        <v>#N/A</v>
      </c>
    </row>
    <row r="33" spans="1:23" x14ac:dyDescent="0.25">
      <c r="B33" s="19"/>
      <c r="C33" s="10"/>
      <c r="D33" s="9"/>
      <c r="E33" s="10"/>
      <c r="F33" s="24"/>
      <c r="G33" s="13"/>
      <c r="H33" s="25"/>
      <c r="I33" s="26"/>
    </row>
    <row r="34" spans="1:23" x14ac:dyDescent="0.25">
      <c r="B34" s="62" t="s">
        <v>590</v>
      </c>
      <c r="C34" s="55"/>
      <c r="D34" s="27"/>
      <c r="G34" s="13"/>
      <c r="H34" s="63" t="s">
        <v>590</v>
      </c>
      <c r="I34" s="26"/>
    </row>
    <row r="35" spans="1:23" x14ac:dyDescent="0.25">
      <c r="B35" s="19"/>
      <c r="G35" s="13"/>
      <c r="H35" s="28"/>
      <c r="I35" s="26"/>
    </row>
    <row r="36" spans="1:23" ht="15.6" customHeight="1" x14ac:dyDescent="0.25">
      <c r="B36" s="19"/>
      <c r="G36" s="13"/>
      <c r="H36" s="103" t="s">
        <v>600</v>
      </c>
      <c r="I36" s="103"/>
      <c r="J36" s="103"/>
      <c r="K36" s="103"/>
    </row>
    <row r="37" spans="1:23" x14ac:dyDescent="0.25">
      <c r="B37" s="19"/>
      <c r="G37" s="13"/>
      <c r="H37" s="103"/>
      <c r="I37" s="103"/>
      <c r="J37" s="103"/>
      <c r="K37" s="103"/>
    </row>
    <row r="38" spans="1:23" ht="15.75" customHeight="1" x14ac:dyDescent="0.25">
      <c r="B38" s="19"/>
      <c r="G38" s="13"/>
      <c r="H38" s="103"/>
      <c r="I38" s="103"/>
      <c r="J38" s="103"/>
      <c r="K38" s="103"/>
    </row>
    <row r="39" spans="1:23" ht="15.75" customHeight="1" x14ac:dyDescent="0.25">
      <c r="B39" s="19"/>
      <c r="G39" s="13"/>
      <c r="H39" s="56"/>
      <c r="I39" s="56"/>
      <c r="J39" s="56"/>
      <c r="K39" s="56"/>
    </row>
    <row r="40" spans="1:23" ht="15.75" customHeight="1" x14ac:dyDescent="0.25">
      <c r="A40" s="101" t="s">
        <v>608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1:23" x14ac:dyDescent="0.25">
      <c r="A41" s="102" t="s">
        <v>605</v>
      </c>
      <c r="B41" s="102"/>
      <c r="C41" s="102"/>
      <c r="D41" s="102"/>
      <c r="E41" s="102"/>
      <c r="F41" s="60"/>
      <c r="G41" s="102" t="s">
        <v>606</v>
      </c>
      <c r="H41" s="102"/>
      <c r="I41" s="102"/>
      <c r="J41" s="102"/>
      <c r="K41" s="102"/>
    </row>
    <row r="42" spans="1:23" x14ac:dyDescent="0.25">
      <c r="A42" s="29"/>
      <c r="B42" s="29"/>
      <c r="C42" s="29"/>
      <c r="D42" s="29"/>
      <c r="E42" s="29"/>
      <c r="G42" s="13"/>
      <c r="I42" s="23"/>
    </row>
    <row r="43" spans="1:23" x14ac:dyDescent="0.25">
      <c r="B43" s="16" t="s">
        <v>580</v>
      </c>
      <c r="C43" s="30" t="s">
        <v>581</v>
      </c>
      <c r="D43" s="31" t="s">
        <v>582</v>
      </c>
      <c r="G43" s="13"/>
      <c r="H43" s="16" t="s">
        <v>580</v>
      </c>
      <c r="I43" s="30" t="s">
        <v>581</v>
      </c>
      <c r="J43" s="31" t="s">
        <v>582</v>
      </c>
    </row>
    <row r="44" spans="1:23" x14ac:dyDescent="0.25">
      <c r="B44" s="77" t="s">
        <v>584</v>
      </c>
      <c r="C44" s="70" t="e">
        <f>E27</f>
        <v>#N/A</v>
      </c>
      <c r="D44" s="75"/>
      <c r="H44" s="77" t="s">
        <v>584</v>
      </c>
      <c r="I44" s="87" t="e">
        <f>IF($C$16&lt;(SUM($C$10:$C$14)),"ERROR, VERIFY TOTAL FOOD SERVICE PROGRAM REVENUES AMOUNT (C16)",MIN(((C10/$C$16)*$I$32),E10))</f>
        <v>#DIV/0!</v>
      </c>
      <c r="J44" s="75"/>
    </row>
    <row r="45" spans="1:23" x14ac:dyDescent="0.25">
      <c r="B45" s="77" t="s">
        <v>585</v>
      </c>
      <c r="C45" s="70" t="e">
        <f>E28</f>
        <v>#N/A</v>
      </c>
      <c r="D45" s="75"/>
      <c r="H45" s="77" t="s">
        <v>585</v>
      </c>
      <c r="I45" s="87" t="e">
        <f t="shared" ref="I45:I48" si="2">IF($C$16&lt;(SUM($C$10:$C$14)),"ERROR, VERIFY TOTAL FOOD SERVICE PROGRAM REVENUES AMOUNT (C16)",MIN(((C11/$C$16)*$I$32),E11))</f>
        <v>#DIV/0!</v>
      </c>
      <c r="J45" s="75"/>
    </row>
    <row r="46" spans="1:23" x14ac:dyDescent="0.25">
      <c r="B46" s="77" t="s">
        <v>623</v>
      </c>
      <c r="C46" s="70" t="e">
        <f>E29</f>
        <v>#N/A</v>
      </c>
      <c r="D46" s="75"/>
      <c r="H46" s="77" t="s">
        <v>623</v>
      </c>
      <c r="I46" s="87" t="e">
        <f t="shared" si="2"/>
        <v>#DIV/0!</v>
      </c>
      <c r="J46" s="75"/>
    </row>
    <row r="47" spans="1:23" s="52" customFormat="1" x14ac:dyDescent="0.25">
      <c r="A47" s="13"/>
      <c r="B47" s="77" t="s">
        <v>586</v>
      </c>
      <c r="C47" s="70" t="e">
        <f>E30</f>
        <v>#N/A</v>
      </c>
      <c r="D47" s="75"/>
      <c r="E47" s="18"/>
      <c r="F47" s="15"/>
      <c r="G47" s="14"/>
      <c r="H47" s="77" t="s">
        <v>586</v>
      </c>
      <c r="I47" s="87" t="e">
        <f t="shared" si="2"/>
        <v>#DIV/0!</v>
      </c>
      <c r="J47" s="75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x14ac:dyDescent="0.25">
      <c r="B48" s="77" t="s">
        <v>587</v>
      </c>
      <c r="C48" s="70" t="e">
        <f>E31</f>
        <v>#N/A</v>
      </c>
      <c r="D48" s="75"/>
      <c r="H48" s="77" t="s">
        <v>587</v>
      </c>
      <c r="I48" s="87" t="e">
        <f t="shared" si="2"/>
        <v>#DIV/0!</v>
      </c>
      <c r="J48" s="75"/>
    </row>
    <row r="49" spans="1:23" ht="31.5" x14ac:dyDescent="0.25">
      <c r="A49" s="14"/>
      <c r="B49" s="78" t="s">
        <v>595</v>
      </c>
      <c r="C49" s="70"/>
      <c r="D49" s="76" t="e">
        <f>E27+E28+E29+E30+E31</f>
        <v>#N/A</v>
      </c>
      <c r="H49" s="77" t="s">
        <v>603</v>
      </c>
      <c r="I49" s="87" t="e">
        <f>IF($C$16&lt;(SUM($C$10:$C$14)),"ERROR, VERIFY TOTAL FOOD SERVICE PROGRAM REVENUES AMOUNT (C16)",IF(SUM(I44:I48)&gt;=I32,"0",I32-SUM(I44:I48)))</f>
        <v>#DIV/0!</v>
      </c>
      <c r="J49" s="75"/>
      <c r="S49" s="52"/>
      <c r="T49" s="52"/>
      <c r="U49" s="52"/>
      <c r="V49" s="52"/>
      <c r="W49" s="52"/>
    </row>
    <row r="50" spans="1:23" ht="31.5" x14ac:dyDescent="0.25">
      <c r="A50" s="32"/>
      <c r="B50" s="79" t="s">
        <v>612</v>
      </c>
      <c r="C50" s="70" t="e">
        <f>SUM(C44:C49)</f>
        <v>#N/A</v>
      </c>
      <c r="D50" s="76" t="e">
        <f>SUM(D44:D49)</f>
        <v>#N/A</v>
      </c>
      <c r="E50" s="63" t="s">
        <v>609</v>
      </c>
      <c r="H50" s="78" t="s">
        <v>588</v>
      </c>
      <c r="I50" s="70"/>
      <c r="J50" s="76" t="e">
        <f>IF($C$16&lt;SUM($C$10:$C$14),"ERROR, VERIFY TOTAL FOOD SERVICE PROGRAM REVENUES (C16)",I32)</f>
        <v>#N/A</v>
      </c>
    </row>
    <row r="51" spans="1:23" x14ac:dyDescent="0.25">
      <c r="A51" s="48"/>
      <c r="B51" s="48"/>
      <c r="C51" s="49"/>
      <c r="D51" s="50"/>
      <c r="E51" s="51"/>
      <c r="G51" s="52"/>
      <c r="H51" s="79" t="s">
        <v>612</v>
      </c>
      <c r="I51" s="70" t="e">
        <f>SUM(I44:I50)</f>
        <v>#DIV/0!</v>
      </c>
      <c r="J51" s="76" t="e">
        <f>SUM(J44:J50)</f>
        <v>#N/A</v>
      </c>
      <c r="K51" s="63" t="s">
        <v>609</v>
      </c>
      <c r="L51" s="52"/>
      <c r="M51" s="52"/>
      <c r="N51" s="52"/>
      <c r="O51" s="52"/>
      <c r="P51" s="52"/>
      <c r="Q51" s="52"/>
      <c r="R51" s="52"/>
    </row>
    <row r="52" spans="1:23" x14ac:dyDescent="0.25">
      <c r="A52" s="32"/>
      <c r="B52" s="32"/>
      <c r="C52" s="34"/>
      <c r="D52" s="35"/>
      <c r="H52" s="32"/>
      <c r="I52" s="26"/>
      <c r="J52" s="33"/>
    </row>
    <row r="53" spans="1:23" x14ac:dyDescent="0.25">
      <c r="A53" s="14"/>
      <c r="B53" s="16" t="s">
        <v>583</v>
      </c>
      <c r="C53" s="36" t="s">
        <v>581</v>
      </c>
      <c r="D53" s="37" t="s">
        <v>582</v>
      </c>
      <c r="H53" s="16" t="s">
        <v>583</v>
      </c>
      <c r="I53" s="36" t="s">
        <v>581</v>
      </c>
      <c r="J53" s="37" t="s">
        <v>582</v>
      </c>
    </row>
    <row r="54" spans="1:23" ht="31.5" x14ac:dyDescent="0.25">
      <c r="A54" s="14"/>
      <c r="B54" s="80" t="s">
        <v>596</v>
      </c>
      <c r="C54" s="70" t="e">
        <f>E27+E28+E29+E30+E31</f>
        <v>#N/A</v>
      </c>
      <c r="D54" s="76"/>
      <c r="H54" s="80" t="s">
        <v>596</v>
      </c>
      <c r="I54" s="70" t="e">
        <f>IF($C$16&lt;SUM($C$10:$C$14),"ERROR, VERIFY TOTAL FOOD SERVICE PROGRAM REVENUES (C16)",I32)</f>
        <v>#N/A</v>
      </c>
      <c r="J54" s="76"/>
    </row>
    <row r="55" spans="1:23" x14ac:dyDescent="0.25">
      <c r="A55" s="32"/>
      <c r="B55" s="77" t="s">
        <v>614</v>
      </c>
      <c r="C55" s="70"/>
      <c r="D55" s="76" t="e">
        <f>E27+E28+E29+E30+E31</f>
        <v>#N/A</v>
      </c>
      <c r="H55" s="77" t="s">
        <v>614</v>
      </c>
      <c r="I55" s="70"/>
      <c r="J55" s="76" t="e">
        <f>IF($C$16&lt;SUM($C$10:$C$14),"ERROR, VERIFY TOTAL FOOD SERVICE PROGRAM REVENUES (C16)",I32)</f>
        <v>#N/A</v>
      </c>
    </row>
    <row r="56" spans="1:23" x14ac:dyDescent="0.25">
      <c r="A56" s="14"/>
      <c r="B56" s="79" t="s">
        <v>612</v>
      </c>
      <c r="C56" s="70" t="e">
        <f>SUM(C54:C55)</f>
        <v>#N/A</v>
      </c>
      <c r="D56" s="76" t="e">
        <f>SUM(D54:D55)</f>
        <v>#N/A</v>
      </c>
      <c r="E56" s="63" t="s">
        <v>609</v>
      </c>
      <c r="H56" s="79" t="s">
        <v>612</v>
      </c>
      <c r="I56" s="70" t="e">
        <f>SUM(I54:I55)</f>
        <v>#N/A</v>
      </c>
      <c r="J56" s="76" t="e">
        <f>SUM(J54:J55)</f>
        <v>#N/A</v>
      </c>
      <c r="K56" s="63" t="s">
        <v>609</v>
      </c>
    </row>
    <row r="57" spans="1:23" x14ac:dyDescent="0.25">
      <c r="C57" s="34"/>
      <c r="D57" s="35"/>
      <c r="E57" s="61"/>
    </row>
    <row r="58" spans="1:23" x14ac:dyDescent="0.25">
      <c r="C58" s="34"/>
      <c r="D58" s="35"/>
      <c r="E58" s="23"/>
    </row>
    <row r="59" spans="1:23" x14ac:dyDescent="0.25">
      <c r="E59" s="23"/>
    </row>
    <row r="60" spans="1:23" x14ac:dyDescent="0.25">
      <c r="E60" s="23"/>
    </row>
    <row r="61" spans="1:23" x14ac:dyDescent="0.25">
      <c r="E61" s="23"/>
    </row>
    <row r="62" spans="1:23" x14ac:dyDescent="0.25">
      <c r="E62" s="23"/>
    </row>
    <row r="63" spans="1:23" x14ac:dyDescent="0.25">
      <c r="E63" s="23"/>
    </row>
    <row r="64" spans="1:23" x14ac:dyDescent="0.25">
      <c r="E64" s="23"/>
    </row>
    <row r="65" spans="5:5" x14ac:dyDescent="0.25">
      <c r="E65" s="23"/>
    </row>
    <row r="66" spans="5:5" x14ac:dyDescent="0.25">
      <c r="E66" s="23"/>
    </row>
  </sheetData>
  <sheetProtection algorithmName="SHA-512" hashValue="bqhArTIZ0xlTx4yoSdOQvgG4BilY6ETC4MVsAW+4QYrUEiESBiDalEo010VeyVeZr+T837NBaZTNZ4pWLSFAjA==" saltValue="DH2IO4hOK1poZPqfpLNx1g==" spinCount="100000" sheet="1" formatRows="0" selectLockedCells="1"/>
  <mergeCells count="10">
    <mergeCell ref="A4:E7"/>
    <mergeCell ref="A8:B8"/>
    <mergeCell ref="A9:B9"/>
    <mergeCell ref="G24:K24"/>
    <mergeCell ref="G41:K41"/>
    <mergeCell ref="A23:K23"/>
    <mergeCell ref="A24:E24"/>
    <mergeCell ref="A40:K40"/>
    <mergeCell ref="A41:E41"/>
    <mergeCell ref="H36:K38"/>
  </mergeCells>
  <dataValidations count="2">
    <dataValidation type="decimal" allowBlank="1" showErrorMessage="1" error="This cell only accepts numerical characters." sqref="C10:D14 C16:D16" xr:uid="{AE2C915C-6581-401F-820C-DE7249416959}">
      <formula1>0</formula1>
      <formula2>9.99999999999999E+29</formula2>
    </dataValidation>
    <dataValidation type="decimal" allowBlank="1" showErrorMessage="1" error="This cell only accepts numerical characters." sqref="D18:D20" xr:uid="{75CCD3C8-31F8-4BCC-B5C5-AD5EB99F8522}">
      <formula1>0</formula1>
      <formula2>9.99999999999999E+35</formula2>
    </dataValidation>
  </dataValidations>
  <pageMargins left="0.7" right="0.7" top="0.75" bottom="0.75" header="0.3" footer="0.3"/>
  <pageSetup scale="57" orientation="portrait" r:id="rId1"/>
  <colBreaks count="1" manualBreakCount="1">
    <brk id="6" max="5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district" xr:uid="{9AE390B5-FFBA-4F48-84D4-EA6C4EA02665}">
          <x14:formula1>
            <xm:f>'2024-25 Unrestricted IDC Rates'!$B$5:$B$330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3AF8-348A-43E0-AC57-E2EBA3ACDAD8}">
  <dimension ref="A1:J33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8" sqref="C18"/>
    </sheetView>
  </sheetViews>
  <sheetFormatPr defaultColWidth="8.85546875" defaultRowHeight="12.75" x14ac:dyDescent="0.2"/>
  <cols>
    <col min="1" max="1" width="9.140625" style="39" customWidth="1"/>
    <col min="2" max="2" width="33.42578125" style="39" bestFit="1" customWidth="1"/>
    <col min="3" max="3" width="14.5703125" style="4" customWidth="1"/>
    <col min="4" max="4" width="15.5703125" style="38" bestFit="1" customWidth="1"/>
    <col min="5" max="6" width="8.85546875" style="38"/>
    <col min="7" max="7" width="33.85546875" style="38" bestFit="1" customWidth="1"/>
    <col min="8" max="8" width="8.85546875" style="39"/>
    <col min="9" max="9" width="9.5703125" style="39" bestFit="1" customWidth="1"/>
    <col min="10" max="10" width="10.5703125" style="39" bestFit="1" customWidth="1"/>
    <col min="11" max="16384" width="8.85546875" style="39"/>
  </cols>
  <sheetData>
    <row r="1" spans="1:10" x14ac:dyDescent="0.2">
      <c r="A1" s="104" t="s">
        <v>573</v>
      </c>
      <c r="B1" s="104"/>
      <c r="C1" s="104"/>
    </row>
    <row r="2" spans="1:10" x14ac:dyDescent="0.2">
      <c r="A2" s="104" t="s">
        <v>3</v>
      </c>
      <c r="B2" s="104"/>
      <c r="C2" s="104"/>
    </row>
    <row r="4" spans="1:10" s="40" customFormat="1" ht="38.25" x14ac:dyDescent="0.2">
      <c r="A4" s="40" t="s">
        <v>4</v>
      </c>
      <c r="B4" s="40" t="s">
        <v>5</v>
      </c>
      <c r="C4" s="1" t="s">
        <v>6</v>
      </c>
      <c r="D4" s="41"/>
      <c r="E4" s="41"/>
      <c r="F4" s="41"/>
      <c r="G4" s="41"/>
    </row>
    <row r="5" spans="1:10" x14ac:dyDescent="0.2">
      <c r="A5" s="42"/>
      <c r="B5" s="42" t="s">
        <v>594</v>
      </c>
      <c r="C5" s="2"/>
    </row>
    <row r="6" spans="1:10" ht="13.5" x14ac:dyDescent="0.25">
      <c r="A6" s="42" t="s">
        <v>7</v>
      </c>
      <c r="B6" s="42" t="s">
        <v>8</v>
      </c>
      <c r="C6" s="3">
        <v>8.8499999999999995E-2</v>
      </c>
      <c r="D6" s="43"/>
      <c r="E6" s="44"/>
      <c r="F6" s="44"/>
      <c r="G6" s="44"/>
      <c r="H6" s="45"/>
      <c r="I6" s="46"/>
      <c r="J6" s="46"/>
    </row>
    <row r="7" spans="1:10" ht="13.5" x14ac:dyDescent="0.25">
      <c r="A7" s="42" t="s">
        <v>9</v>
      </c>
      <c r="B7" s="42" t="s">
        <v>10</v>
      </c>
      <c r="C7" s="3">
        <v>9.4500000000000001E-2</v>
      </c>
      <c r="D7" s="43"/>
      <c r="E7" s="44"/>
      <c r="F7" s="44"/>
      <c r="G7" s="44"/>
      <c r="H7" s="45"/>
      <c r="I7" s="46"/>
      <c r="J7" s="46"/>
    </row>
    <row r="8" spans="1:10" ht="13.5" x14ac:dyDescent="0.25">
      <c r="A8" s="42" t="s">
        <v>11</v>
      </c>
      <c r="B8" s="42" t="s">
        <v>12</v>
      </c>
      <c r="C8" s="3">
        <v>0.13250000000000001</v>
      </c>
      <c r="D8" s="43"/>
      <c r="E8" s="44"/>
      <c r="F8" s="44"/>
      <c r="G8" s="44"/>
      <c r="H8" s="45"/>
      <c r="I8" s="46"/>
      <c r="J8" s="46"/>
    </row>
    <row r="9" spans="1:10" ht="13.5" x14ac:dyDescent="0.25">
      <c r="A9" s="42" t="s">
        <v>13</v>
      </c>
      <c r="B9" s="42" t="s">
        <v>14</v>
      </c>
      <c r="C9" s="3">
        <v>0.12570000000000001</v>
      </c>
      <c r="D9" s="43"/>
      <c r="E9" s="44"/>
      <c r="F9" s="44"/>
      <c r="G9" s="44"/>
      <c r="H9" s="45"/>
      <c r="I9" s="46"/>
      <c r="J9" s="46"/>
    </row>
    <row r="10" spans="1:10" ht="13.5" x14ac:dyDescent="0.25">
      <c r="A10" s="42" t="s">
        <v>15</v>
      </c>
      <c r="B10" s="42" t="s">
        <v>16</v>
      </c>
      <c r="C10" s="3">
        <v>5.7700000000000001E-2</v>
      </c>
      <c r="D10" s="43"/>
      <c r="E10" s="44"/>
      <c r="F10" s="44"/>
      <c r="G10" s="44"/>
      <c r="H10" s="45"/>
      <c r="I10" s="46"/>
      <c r="J10" s="46"/>
    </row>
    <row r="11" spans="1:10" ht="13.5" x14ac:dyDescent="0.25">
      <c r="A11" s="42" t="s">
        <v>17</v>
      </c>
      <c r="B11" s="42" t="s">
        <v>18</v>
      </c>
      <c r="C11" s="3">
        <v>0.1144</v>
      </c>
      <c r="D11" s="43"/>
      <c r="E11" s="44"/>
      <c r="F11" s="44"/>
      <c r="G11" s="44"/>
      <c r="H11" s="45"/>
      <c r="I11" s="46"/>
      <c r="J11" s="46"/>
    </row>
    <row r="12" spans="1:10" ht="13.5" x14ac:dyDescent="0.25">
      <c r="A12" s="42" t="s">
        <v>19</v>
      </c>
      <c r="B12" s="42" t="s">
        <v>20</v>
      </c>
      <c r="C12" s="3">
        <v>0.17</v>
      </c>
      <c r="D12" s="43"/>
      <c r="E12" s="44"/>
      <c r="F12" s="44"/>
      <c r="G12" s="44"/>
      <c r="H12" s="45"/>
      <c r="I12" s="46"/>
      <c r="J12" s="46"/>
    </row>
    <row r="13" spans="1:10" ht="13.5" x14ac:dyDescent="0.25">
      <c r="A13" s="42" t="s">
        <v>21</v>
      </c>
      <c r="B13" s="42" t="s">
        <v>22</v>
      </c>
      <c r="C13" s="3">
        <v>8.8800000000000004E-2</v>
      </c>
      <c r="D13" s="43"/>
      <c r="E13" s="44"/>
      <c r="F13" s="44"/>
      <c r="G13" s="44"/>
      <c r="H13" s="45"/>
      <c r="I13" s="46"/>
      <c r="J13" s="46"/>
    </row>
    <row r="14" spans="1:10" ht="13.5" x14ac:dyDescent="0.25">
      <c r="A14" s="42" t="s">
        <v>23</v>
      </c>
      <c r="B14" s="42" t="s">
        <v>24</v>
      </c>
      <c r="C14" s="3">
        <v>0.13300000000000001</v>
      </c>
      <c r="D14" s="43"/>
      <c r="E14" s="44"/>
      <c r="F14" s="44"/>
      <c r="G14" s="44"/>
      <c r="H14" s="45"/>
      <c r="I14" s="46"/>
      <c r="J14" s="46"/>
    </row>
    <row r="15" spans="1:10" ht="13.5" x14ac:dyDescent="0.25">
      <c r="A15" s="42" t="s">
        <v>25</v>
      </c>
      <c r="B15" s="42" t="s">
        <v>26</v>
      </c>
      <c r="C15" s="3">
        <v>0.1061</v>
      </c>
      <c r="D15" s="43"/>
      <c r="E15" s="44"/>
      <c r="F15" s="44"/>
      <c r="G15" s="44"/>
      <c r="H15" s="45"/>
      <c r="I15" s="46"/>
      <c r="J15" s="46"/>
    </row>
    <row r="16" spans="1:10" ht="13.5" x14ac:dyDescent="0.25">
      <c r="A16" s="42" t="s">
        <v>27</v>
      </c>
      <c r="B16" s="42" t="s">
        <v>28</v>
      </c>
      <c r="C16" s="3">
        <v>9.4299999999999995E-2</v>
      </c>
      <c r="D16" s="43"/>
      <c r="E16" s="44"/>
      <c r="F16" s="44"/>
      <c r="G16" s="44"/>
      <c r="H16" s="45"/>
      <c r="I16" s="46"/>
      <c r="J16" s="46"/>
    </row>
    <row r="17" spans="1:10" ht="13.5" x14ac:dyDescent="0.25">
      <c r="A17" s="42" t="s">
        <v>29</v>
      </c>
      <c r="B17" s="42" t="s">
        <v>30</v>
      </c>
      <c r="C17" s="3">
        <v>8.4099999999999994E-2</v>
      </c>
      <c r="D17" s="43"/>
      <c r="E17" s="44"/>
      <c r="F17" s="44"/>
      <c r="G17" s="44"/>
      <c r="H17" s="45"/>
      <c r="I17" s="46"/>
      <c r="J17" s="46"/>
    </row>
    <row r="18" spans="1:10" ht="13.5" x14ac:dyDescent="0.25">
      <c r="A18" s="42" t="s">
        <v>31</v>
      </c>
      <c r="B18" s="42" t="s">
        <v>32</v>
      </c>
      <c r="C18" s="3">
        <v>0.1094</v>
      </c>
      <c r="D18" s="43"/>
      <c r="E18" s="44"/>
      <c r="F18" s="44"/>
      <c r="G18" s="44"/>
      <c r="H18" s="45"/>
      <c r="I18" s="46"/>
      <c r="J18" s="46"/>
    </row>
    <row r="19" spans="1:10" ht="13.5" x14ac:dyDescent="0.25">
      <c r="A19" s="42" t="s">
        <v>33</v>
      </c>
      <c r="B19" s="42" t="s">
        <v>34</v>
      </c>
      <c r="C19" s="3">
        <v>0.11609999999999999</v>
      </c>
      <c r="D19" s="43"/>
      <c r="E19" s="44"/>
      <c r="F19" s="44"/>
      <c r="G19" s="44"/>
      <c r="H19" s="45"/>
      <c r="I19" s="46"/>
      <c r="J19" s="46"/>
    </row>
    <row r="20" spans="1:10" ht="13.5" x14ac:dyDescent="0.25">
      <c r="A20" s="42" t="s">
        <v>35</v>
      </c>
      <c r="B20" s="42" t="s">
        <v>36</v>
      </c>
      <c r="C20" s="3">
        <v>7.7299999999999994E-2</v>
      </c>
      <c r="D20" s="43"/>
      <c r="E20" s="44"/>
      <c r="F20" s="44"/>
      <c r="G20" s="44"/>
      <c r="H20" s="45"/>
      <c r="I20" s="46"/>
      <c r="J20" s="46"/>
    </row>
    <row r="21" spans="1:10" ht="13.5" x14ac:dyDescent="0.25">
      <c r="A21" s="42" t="s">
        <v>37</v>
      </c>
      <c r="B21" s="42" t="s">
        <v>38</v>
      </c>
      <c r="C21" s="3">
        <v>9.69E-2</v>
      </c>
      <c r="D21" s="43"/>
      <c r="E21" s="44"/>
      <c r="F21" s="44"/>
      <c r="G21" s="44"/>
      <c r="H21" s="45"/>
      <c r="I21" s="46"/>
      <c r="J21" s="46"/>
    </row>
    <row r="22" spans="1:10" ht="13.5" x14ac:dyDescent="0.25">
      <c r="A22" s="42" t="s">
        <v>39</v>
      </c>
      <c r="B22" s="42" t="s">
        <v>40</v>
      </c>
      <c r="C22" s="3">
        <v>0.12230000000000001</v>
      </c>
      <c r="D22" s="43"/>
      <c r="E22" s="44"/>
      <c r="F22" s="44"/>
      <c r="G22" s="44"/>
      <c r="H22" s="45"/>
      <c r="I22" s="46"/>
      <c r="J22" s="46"/>
    </row>
    <row r="23" spans="1:10" ht="13.5" x14ac:dyDescent="0.25">
      <c r="A23" s="42" t="s">
        <v>41</v>
      </c>
      <c r="B23" s="42" t="s">
        <v>42</v>
      </c>
      <c r="C23" s="3">
        <v>0.1076</v>
      </c>
      <c r="D23" s="43"/>
      <c r="E23" s="44"/>
      <c r="F23" s="44"/>
      <c r="G23" s="44"/>
      <c r="H23" s="45"/>
      <c r="I23" s="46"/>
      <c r="J23" s="46"/>
    </row>
    <row r="24" spans="1:10" ht="13.5" x14ac:dyDescent="0.25">
      <c r="A24" s="42" t="s">
        <v>43</v>
      </c>
      <c r="B24" s="42" t="s">
        <v>44</v>
      </c>
      <c r="C24" s="3">
        <v>0.10979999999999999</v>
      </c>
      <c r="D24" s="43"/>
      <c r="E24" s="44"/>
      <c r="F24" s="44"/>
      <c r="G24" s="44"/>
      <c r="H24" s="45"/>
      <c r="I24" s="46"/>
      <c r="J24" s="46"/>
    </row>
    <row r="25" spans="1:10" ht="13.5" x14ac:dyDescent="0.25">
      <c r="A25" s="42" t="s">
        <v>45</v>
      </c>
      <c r="B25" s="42" t="s">
        <v>46</v>
      </c>
      <c r="C25" s="3">
        <v>8.8900000000000007E-2</v>
      </c>
      <c r="D25" s="43"/>
      <c r="E25" s="44"/>
      <c r="F25" s="44"/>
      <c r="G25" s="44"/>
      <c r="H25" s="45"/>
      <c r="I25" s="46"/>
      <c r="J25" s="46"/>
    </row>
    <row r="26" spans="1:10" ht="13.5" x14ac:dyDescent="0.25">
      <c r="A26" s="42" t="s">
        <v>47</v>
      </c>
      <c r="B26" s="42" t="s">
        <v>48</v>
      </c>
      <c r="C26" s="3">
        <v>0.1134</v>
      </c>
      <c r="D26" s="43"/>
      <c r="E26" s="44"/>
      <c r="F26" s="44"/>
      <c r="G26" s="44"/>
      <c r="H26" s="45"/>
      <c r="I26" s="46"/>
      <c r="J26" s="46"/>
    </row>
    <row r="27" spans="1:10" ht="13.5" x14ac:dyDescent="0.25">
      <c r="A27" s="42" t="s">
        <v>49</v>
      </c>
      <c r="B27" s="42" t="s">
        <v>50</v>
      </c>
      <c r="C27" s="3">
        <v>0.1069</v>
      </c>
      <c r="D27" s="43"/>
      <c r="E27" s="44"/>
      <c r="F27" s="44"/>
      <c r="G27" s="44"/>
      <c r="H27" s="45"/>
      <c r="I27" s="46"/>
      <c r="J27" s="46"/>
    </row>
    <row r="28" spans="1:10" ht="13.5" x14ac:dyDescent="0.25">
      <c r="A28" s="42" t="s">
        <v>51</v>
      </c>
      <c r="B28" s="42" t="s">
        <v>52</v>
      </c>
      <c r="C28" s="3">
        <v>0.12139999999999999</v>
      </c>
      <c r="D28" s="43"/>
      <c r="E28" s="44"/>
      <c r="F28" s="44"/>
      <c r="G28" s="44"/>
      <c r="H28" s="45"/>
      <c r="I28" s="46"/>
      <c r="J28" s="46"/>
    </row>
    <row r="29" spans="1:10" ht="13.5" x14ac:dyDescent="0.25">
      <c r="A29" s="42" t="s">
        <v>53</v>
      </c>
      <c r="B29" s="42" t="s">
        <v>54</v>
      </c>
      <c r="C29" s="3">
        <v>0.15920000000000001</v>
      </c>
      <c r="D29" s="43"/>
      <c r="E29" s="44"/>
      <c r="F29" s="44"/>
      <c r="G29" s="44"/>
      <c r="H29" s="45"/>
      <c r="I29" s="46"/>
      <c r="J29" s="46"/>
    </row>
    <row r="30" spans="1:10" ht="13.5" x14ac:dyDescent="0.25">
      <c r="A30" s="42" t="s">
        <v>55</v>
      </c>
      <c r="B30" s="42" t="s">
        <v>56</v>
      </c>
      <c r="C30" s="3">
        <v>0.1241</v>
      </c>
      <c r="D30" s="43"/>
      <c r="E30" s="44"/>
      <c r="F30" s="44"/>
      <c r="G30" s="44"/>
      <c r="H30" s="45"/>
      <c r="I30" s="46"/>
      <c r="J30" s="46"/>
    </row>
    <row r="31" spans="1:10" ht="13.5" x14ac:dyDescent="0.25">
      <c r="A31" s="42" t="s">
        <v>57</v>
      </c>
      <c r="B31" s="42" t="s">
        <v>58</v>
      </c>
      <c r="C31" s="3">
        <v>0.11650000000000001</v>
      </c>
      <c r="D31" s="43"/>
      <c r="E31" s="44"/>
      <c r="F31" s="44"/>
      <c r="G31" s="44"/>
      <c r="H31" s="45"/>
      <c r="I31" s="46"/>
      <c r="J31" s="46"/>
    </row>
    <row r="32" spans="1:10" ht="13.5" x14ac:dyDescent="0.25">
      <c r="A32" s="42" t="s">
        <v>59</v>
      </c>
      <c r="B32" s="42" t="s">
        <v>60</v>
      </c>
      <c r="C32" s="3">
        <v>9.9699999999999997E-2</v>
      </c>
      <c r="D32" s="43"/>
      <c r="E32" s="44"/>
      <c r="F32" s="44"/>
      <c r="G32" s="44"/>
      <c r="H32" s="45"/>
      <c r="I32" s="46"/>
      <c r="J32" s="46"/>
    </row>
    <row r="33" spans="1:10" ht="13.5" x14ac:dyDescent="0.25">
      <c r="A33" s="42" t="s">
        <v>61</v>
      </c>
      <c r="B33" s="42" t="s">
        <v>62</v>
      </c>
      <c r="C33" s="3">
        <v>0.10979999999999999</v>
      </c>
      <c r="D33" s="43"/>
      <c r="E33" s="44"/>
      <c r="F33" s="44"/>
      <c r="G33" s="44"/>
      <c r="H33" s="45"/>
      <c r="I33" s="46"/>
      <c r="J33" s="46"/>
    </row>
    <row r="34" spans="1:10" ht="13.5" x14ac:dyDescent="0.25">
      <c r="A34" s="42" t="s">
        <v>63</v>
      </c>
      <c r="B34" s="42" t="s">
        <v>64</v>
      </c>
      <c r="C34" s="3">
        <v>9.2499999999999999E-2</v>
      </c>
      <c r="D34" s="43"/>
      <c r="E34" s="44"/>
      <c r="F34" s="44"/>
      <c r="G34" s="44"/>
      <c r="H34" s="45"/>
      <c r="I34" s="46"/>
      <c r="J34" s="46"/>
    </row>
    <row r="35" spans="1:10" ht="13.5" x14ac:dyDescent="0.25">
      <c r="A35" s="42" t="s">
        <v>65</v>
      </c>
      <c r="B35" s="42" t="s">
        <v>66</v>
      </c>
      <c r="C35" s="3">
        <v>5.5199999999999999E-2</v>
      </c>
      <c r="D35" s="43"/>
      <c r="E35" s="44"/>
      <c r="F35" s="44"/>
      <c r="G35" s="44"/>
      <c r="H35" s="45"/>
      <c r="I35" s="46"/>
      <c r="J35" s="46"/>
    </row>
    <row r="36" spans="1:10" ht="13.5" x14ac:dyDescent="0.25">
      <c r="A36" s="42" t="s">
        <v>67</v>
      </c>
      <c r="B36" s="42" t="s">
        <v>68</v>
      </c>
      <c r="C36" s="3">
        <v>0.1139</v>
      </c>
      <c r="D36" s="43"/>
      <c r="E36" s="44"/>
      <c r="F36" s="44"/>
      <c r="G36" s="44"/>
      <c r="H36" s="45"/>
      <c r="I36" s="46"/>
      <c r="J36" s="46"/>
    </row>
    <row r="37" spans="1:10" ht="13.5" x14ac:dyDescent="0.25">
      <c r="A37" s="42" t="s">
        <v>69</v>
      </c>
      <c r="B37" s="42" t="s">
        <v>70</v>
      </c>
      <c r="C37" s="3">
        <v>0.1313</v>
      </c>
      <c r="D37" s="43"/>
      <c r="E37" s="44"/>
      <c r="F37" s="44"/>
      <c r="G37" s="44"/>
      <c r="H37" s="45"/>
      <c r="I37" s="46"/>
      <c r="J37" s="46"/>
    </row>
    <row r="38" spans="1:10" ht="13.5" x14ac:dyDescent="0.25">
      <c r="A38" s="42" t="s">
        <v>71</v>
      </c>
      <c r="B38" s="42" t="s">
        <v>72</v>
      </c>
      <c r="C38" s="3">
        <v>0.12939999999999999</v>
      </c>
      <c r="D38" s="43"/>
      <c r="E38" s="44"/>
      <c r="F38" s="44"/>
      <c r="G38" s="44"/>
      <c r="H38" s="45"/>
      <c r="I38" s="46"/>
      <c r="J38" s="46"/>
    </row>
    <row r="39" spans="1:10" ht="13.5" x14ac:dyDescent="0.25">
      <c r="A39" s="42" t="s">
        <v>73</v>
      </c>
      <c r="B39" s="42" t="s">
        <v>74</v>
      </c>
      <c r="C39" s="3">
        <v>0.1449</v>
      </c>
      <c r="D39" s="43"/>
      <c r="E39" s="44"/>
      <c r="F39" s="44"/>
      <c r="G39" s="44"/>
      <c r="H39" s="45"/>
      <c r="I39" s="46"/>
      <c r="J39" s="46"/>
    </row>
    <row r="40" spans="1:10" ht="13.5" x14ac:dyDescent="0.25">
      <c r="A40" s="42" t="s">
        <v>75</v>
      </c>
      <c r="B40" s="42" t="s">
        <v>76</v>
      </c>
      <c r="C40" s="3">
        <v>0.12970000000000001</v>
      </c>
      <c r="D40" s="43"/>
      <c r="E40" s="44"/>
      <c r="F40" s="44"/>
      <c r="G40" s="44"/>
      <c r="H40" s="45"/>
      <c r="I40" s="46"/>
      <c r="J40" s="46"/>
    </row>
    <row r="41" spans="1:10" ht="13.5" x14ac:dyDescent="0.25">
      <c r="A41" s="42" t="s">
        <v>77</v>
      </c>
      <c r="B41" s="42" t="s">
        <v>78</v>
      </c>
      <c r="C41" s="3">
        <v>0.1079</v>
      </c>
      <c r="D41" s="43"/>
      <c r="E41" s="44"/>
      <c r="F41" s="44"/>
      <c r="G41" s="44"/>
      <c r="H41" s="45"/>
      <c r="I41" s="46"/>
      <c r="J41" s="46"/>
    </row>
    <row r="42" spans="1:10" ht="13.5" x14ac:dyDescent="0.25">
      <c r="A42" s="42" t="s">
        <v>79</v>
      </c>
      <c r="B42" s="42" t="s">
        <v>80</v>
      </c>
      <c r="C42" s="3">
        <v>0.106</v>
      </c>
      <c r="D42" s="43"/>
      <c r="E42" s="44"/>
      <c r="F42" s="44"/>
      <c r="G42" s="44"/>
      <c r="H42" s="45"/>
      <c r="I42" s="46"/>
      <c r="J42" s="46"/>
    </row>
    <row r="43" spans="1:10" ht="13.5" x14ac:dyDescent="0.25">
      <c r="A43" s="42" t="s">
        <v>81</v>
      </c>
      <c r="B43" s="42" t="s">
        <v>82</v>
      </c>
      <c r="C43" s="3">
        <v>0.12039999999999999</v>
      </c>
      <c r="D43" s="43"/>
      <c r="E43" s="44"/>
      <c r="F43" s="44"/>
      <c r="G43" s="44"/>
      <c r="H43" s="45"/>
      <c r="I43" s="46"/>
      <c r="J43" s="46"/>
    </row>
    <row r="44" spans="1:10" ht="13.5" x14ac:dyDescent="0.25">
      <c r="A44" s="42" t="s">
        <v>83</v>
      </c>
      <c r="B44" s="42" t="s">
        <v>84</v>
      </c>
      <c r="C44" s="3">
        <v>7.0800000000000002E-2</v>
      </c>
      <c r="D44" s="43"/>
      <c r="E44" s="44"/>
      <c r="F44" s="44"/>
      <c r="G44" s="44"/>
      <c r="H44" s="45"/>
      <c r="I44" s="46"/>
      <c r="J44" s="46"/>
    </row>
    <row r="45" spans="1:10" ht="13.5" x14ac:dyDescent="0.25">
      <c r="A45" s="42" t="s">
        <v>85</v>
      </c>
      <c r="B45" s="42" t="s">
        <v>86</v>
      </c>
      <c r="C45" s="3">
        <v>0.1333</v>
      </c>
      <c r="D45" s="43"/>
      <c r="E45" s="44"/>
      <c r="F45" s="44"/>
      <c r="G45" s="44"/>
      <c r="H45" s="45"/>
      <c r="I45" s="46"/>
      <c r="J45" s="46"/>
    </row>
    <row r="46" spans="1:10" ht="13.5" x14ac:dyDescent="0.25">
      <c r="A46" s="42" t="s">
        <v>87</v>
      </c>
      <c r="B46" s="42" t="s">
        <v>88</v>
      </c>
      <c r="C46" s="3">
        <v>0.17</v>
      </c>
      <c r="D46" s="43"/>
      <c r="E46" s="44"/>
      <c r="F46" s="44"/>
      <c r="G46" s="44"/>
      <c r="H46" s="45"/>
      <c r="I46" s="46"/>
      <c r="J46" s="46"/>
    </row>
    <row r="47" spans="1:10" ht="13.5" x14ac:dyDescent="0.25">
      <c r="A47" s="42" t="s">
        <v>89</v>
      </c>
      <c r="B47" s="42" t="s">
        <v>90</v>
      </c>
      <c r="C47" s="3">
        <v>6.0999999999999999E-2</v>
      </c>
      <c r="D47" s="43"/>
      <c r="E47" s="44"/>
      <c r="F47" s="44"/>
      <c r="G47" s="44"/>
      <c r="H47" s="45"/>
      <c r="I47" s="46"/>
      <c r="J47" s="46"/>
    </row>
    <row r="48" spans="1:10" ht="13.5" x14ac:dyDescent="0.25">
      <c r="A48" s="42" t="s">
        <v>91</v>
      </c>
      <c r="B48" s="42" t="s">
        <v>92</v>
      </c>
      <c r="C48" s="3">
        <v>0.11409999999999999</v>
      </c>
      <c r="D48" s="43"/>
      <c r="E48" s="44"/>
      <c r="F48" s="44"/>
      <c r="G48" s="44"/>
      <c r="H48" s="45"/>
      <c r="I48" s="46"/>
      <c r="J48" s="46"/>
    </row>
    <row r="49" spans="1:10" ht="13.5" x14ac:dyDescent="0.25">
      <c r="A49" s="42" t="s">
        <v>93</v>
      </c>
      <c r="B49" s="42" t="s">
        <v>94</v>
      </c>
      <c r="C49" s="3">
        <v>0.14280000000000001</v>
      </c>
      <c r="D49" s="43"/>
      <c r="E49" s="44"/>
      <c r="F49" s="44"/>
      <c r="G49" s="44"/>
      <c r="H49" s="45"/>
      <c r="I49" s="46"/>
      <c r="J49" s="46"/>
    </row>
    <row r="50" spans="1:10" ht="13.5" x14ac:dyDescent="0.25">
      <c r="A50" s="42" t="s">
        <v>95</v>
      </c>
      <c r="B50" s="42" t="s">
        <v>96</v>
      </c>
      <c r="C50" s="3">
        <v>0.15529999999999999</v>
      </c>
      <c r="D50" s="43"/>
      <c r="E50" s="44"/>
      <c r="F50" s="44"/>
      <c r="G50" s="44"/>
      <c r="H50" s="45"/>
      <c r="I50" s="46"/>
      <c r="J50" s="46"/>
    </row>
    <row r="51" spans="1:10" ht="13.5" x14ac:dyDescent="0.25">
      <c r="A51" s="42" t="s">
        <v>97</v>
      </c>
      <c r="B51" s="42" t="s">
        <v>98</v>
      </c>
      <c r="C51" s="3">
        <v>0.1638</v>
      </c>
      <c r="D51" s="43"/>
      <c r="E51" s="44"/>
      <c r="F51" s="44"/>
      <c r="G51" s="44"/>
      <c r="H51" s="45"/>
      <c r="I51" s="46"/>
      <c r="J51" s="46"/>
    </row>
    <row r="52" spans="1:10" ht="13.5" x14ac:dyDescent="0.25">
      <c r="A52" s="42" t="s">
        <v>99</v>
      </c>
      <c r="B52" s="42" t="s">
        <v>100</v>
      </c>
      <c r="C52" s="3">
        <v>0.1043</v>
      </c>
      <c r="D52" s="43"/>
      <c r="E52" s="44"/>
      <c r="F52" s="44"/>
      <c r="G52" s="44"/>
      <c r="H52" s="45"/>
      <c r="I52" s="46"/>
      <c r="J52" s="46"/>
    </row>
    <row r="53" spans="1:10" ht="13.5" x14ac:dyDescent="0.25">
      <c r="A53" s="42" t="s">
        <v>101</v>
      </c>
      <c r="B53" s="42" t="s">
        <v>102</v>
      </c>
      <c r="C53" s="3">
        <v>0.1048</v>
      </c>
      <c r="D53" s="43"/>
      <c r="E53" s="44"/>
      <c r="F53" s="44"/>
      <c r="G53" s="44"/>
      <c r="I53" s="46"/>
      <c r="J53" s="46"/>
    </row>
    <row r="54" spans="1:10" ht="13.5" x14ac:dyDescent="0.25">
      <c r="A54" s="42" t="s">
        <v>103</v>
      </c>
      <c r="B54" s="42" t="s">
        <v>104</v>
      </c>
      <c r="C54" s="3">
        <v>0.11269999999999999</v>
      </c>
      <c r="D54" s="43"/>
      <c r="E54" s="44"/>
      <c r="F54" s="44"/>
      <c r="G54" s="44"/>
      <c r="I54" s="46"/>
      <c r="J54" s="46"/>
    </row>
    <row r="55" spans="1:10" ht="13.5" x14ac:dyDescent="0.25">
      <c r="A55" s="42" t="s">
        <v>105</v>
      </c>
      <c r="B55" s="42" t="s">
        <v>106</v>
      </c>
      <c r="C55" s="3">
        <v>0.12959999999999999</v>
      </c>
      <c r="D55" s="43"/>
      <c r="E55" s="44"/>
      <c r="F55" s="44"/>
      <c r="G55" s="44"/>
      <c r="I55" s="46"/>
      <c r="J55" s="46"/>
    </row>
    <row r="56" spans="1:10" ht="13.5" x14ac:dyDescent="0.25">
      <c r="A56" s="42" t="s">
        <v>107</v>
      </c>
      <c r="B56" s="42" t="s">
        <v>108</v>
      </c>
      <c r="C56" s="3">
        <v>0.1075</v>
      </c>
      <c r="D56" s="43"/>
      <c r="E56" s="44"/>
      <c r="F56" s="44"/>
      <c r="G56" s="44"/>
      <c r="I56" s="46"/>
      <c r="J56" s="46"/>
    </row>
    <row r="57" spans="1:10" ht="13.5" x14ac:dyDescent="0.25">
      <c r="A57" s="42" t="s">
        <v>109</v>
      </c>
      <c r="B57" s="42" t="s">
        <v>110</v>
      </c>
      <c r="C57" s="3">
        <v>0.1371</v>
      </c>
      <c r="D57" s="43"/>
      <c r="E57" s="44"/>
      <c r="F57" s="44"/>
      <c r="G57" s="44"/>
      <c r="I57" s="46"/>
      <c r="J57" s="46"/>
    </row>
    <row r="58" spans="1:10" ht="13.5" x14ac:dyDescent="0.25">
      <c r="A58" s="42" t="s">
        <v>111</v>
      </c>
      <c r="B58" s="42" t="s">
        <v>112</v>
      </c>
      <c r="C58" s="3">
        <v>8.7999999999999995E-2</v>
      </c>
      <c r="D58" s="43"/>
      <c r="E58" s="44"/>
      <c r="F58" s="44"/>
      <c r="G58" s="44"/>
      <c r="I58" s="46"/>
      <c r="J58" s="46"/>
    </row>
    <row r="59" spans="1:10" ht="13.5" x14ac:dyDescent="0.25">
      <c r="A59" s="42" t="s">
        <v>113</v>
      </c>
      <c r="B59" s="42" t="s">
        <v>114</v>
      </c>
      <c r="C59" s="3">
        <v>0.1222</v>
      </c>
      <c r="D59" s="43"/>
      <c r="E59" s="44"/>
      <c r="F59" s="44"/>
      <c r="G59" s="44"/>
      <c r="I59" s="46"/>
      <c r="J59" s="46"/>
    </row>
    <row r="60" spans="1:10" ht="13.5" x14ac:dyDescent="0.25">
      <c r="A60" s="42" t="s">
        <v>115</v>
      </c>
      <c r="B60" s="42" t="s">
        <v>116</v>
      </c>
      <c r="C60" s="3">
        <v>0.1288</v>
      </c>
      <c r="D60" s="43"/>
      <c r="E60" s="44"/>
      <c r="F60" s="44"/>
      <c r="G60" s="44"/>
      <c r="I60" s="46"/>
      <c r="J60" s="46"/>
    </row>
    <row r="61" spans="1:10" ht="13.5" x14ac:dyDescent="0.25">
      <c r="A61" s="42" t="s">
        <v>117</v>
      </c>
      <c r="B61" s="42" t="s">
        <v>118</v>
      </c>
      <c r="C61" s="3">
        <v>0.1072</v>
      </c>
      <c r="D61" s="43"/>
      <c r="E61" s="44"/>
      <c r="F61" s="44"/>
      <c r="G61" s="44"/>
      <c r="I61" s="46"/>
      <c r="J61" s="46"/>
    </row>
    <row r="62" spans="1:10" ht="13.5" x14ac:dyDescent="0.25">
      <c r="A62" s="42" t="s">
        <v>119</v>
      </c>
      <c r="B62" s="42" t="s">
        <v>120</v>
      </c>
      <c r="C62" s="3">
        <v>9.7799999999999998E-2</v>
      </c>
      <c r="D62" s="43"/>
      <c r="E62" s="44"/>
      <c r="F62" s="44"/>
      <c r="G62" s="44"/>
      <c r="I62" s="46"/>
      <c r="J62" s="46"/>
    </row>
    <row r="63" spans="1:10" ht="13.5" x14ac:dyDescent="0.25">
      <c r="A63" s="42" t="s">
        <v>121</v>
      </c>
      <c r="B63" s="42" t="s">
        <v>122</v>
      </c>
      <c r="C63" s="3">
        <v>0.108</v>
      </c>
      <c r="D63" s="43"/>
      <c r="E63" s="44"/>
      <c r="F63" s="44"/>
      <c r="G63" s="44"/>
      <c r="I63" s="46"/>
      <c r="J63" s="46"/>
    </row>
    <row r="64" spans="1:10" ht="13.5" x14ac:dyDescent="0.25">
      <c r="A64" s="42" t="s">
        <v>123</v>
      </c>
      <c r="B64" s="42" t="s">
        <v>124</v>
      </c>
      <c r="C64" s="3">
        <v>0.1119</v>
      </c>
      <c r="D64" s="43"/>
      <c r="E64" s="44"/>
      <c r="F64" s="44"/>
      <c r="G64" s="44"/>
      <c r="I64" s="46"/>
      <c r="J64" s="46"/>
    </row>
    <row r="65" spans="1:10" ht="13.5" x14ac:dyDescent="0.25">
      <c r="A65" s="42" t="s">
        <v>125</v>
      </c>
      <c r="B65" s="42" t="s">
        <v>126</v>
      </c>
      <c r="C65" s="3">
        <v>7.9399999999999998E-2</v>
      </c>
      <c r="D65" s="43"/>
      <c r="E65" s="44"/>
      <c r="F65" s="44"/>
      <c r="G65" s="44"/>
      <c r="I65" s="46"/>
      <c r="J65" s="46"/>
    </row>
    <row r="66" spans="1:10" ht="13.5" x14ac:dyDescent="0.25">
      <c r="A66" s="42" t="s">
        <v>127</v>
      </c>
      <c r="B66" s="42" t="s">
        <v>128</v>
      </c>
      <c r="C66" s="3">
        <v>0.1157</v>
      </c>
      <c r="D66" s="43"/>
      <c r="E66" s="44"/>
      <c r="F66" s="44"/>
      <c r="G66" s="44"/>
      <c r="I66" s="46"/>
      <c r="J66" s="46"/>
    </row>
    <row r="67" spans="1:10" ht="13.5" x14ac:dyDescent="0.25">
      <c r="A67" s="42" t="s">
        <v>129</v>
      </c>
      <c r="B67" s="42" t="s">
        <v>130</v>
      </c>
      <c r="C67" s="3">
        <v>0.1152</v>
      </c>
      <c r="D67" s="43"/>
      <c r="E67" s="44"/>
      <c r="F67" s="44"/>
      <c r="G67" s="44"/>
      <c r="I67" s="46"/>
      <c r="J67" s="46"/>
    </row>
    <row r="68" spans="1:10" ht="13.5" x14ac:dyDescent="0.25">
      <c r="A68" s="42" t="s">
        <v>131</v>
      </c>
      <c r="B68" s="42" t="s">
        <v>132</v>
      </c>
      <c r="C68" s="3">
        <v>8.6199999999999999E-2</v>
      </c>
      <c r="D68" s="43"/>
      <c r="E68" s="44"/>
      <c r="F68" s="44"/>
      <c r="G68" s="44"/>
      <c r="I68" s="46"/>
      <c r="J68" s="46"/>
    </row>
    <row r="69" spans="1:10" ht="13.5" x14ac:dyDescent="0.25">
      <c r="A69" s="42" t="s">
        <v>133</v>
      </c>
      <c r="B69" s="42" t="s">
        <v>134</v>
      </c>
      <c r="C69" s="3">
        <v>9.2700000000000005E-2</v>
      </c>
      <c r="D69" s="43"/>
      <c r="E69" s="44"/>
      <c r="F69" s="44"/>
      <c r="G69" s="44"/>
      <c r="I69" s="46"/>
      <c r="J69" s="46"/>
    </row>
    <row r="70" spans="1:10" ht="13.5" x14ac:dyDescent="0.25">
      <c r="A70" s="42" t="s">
        <v>135</v>
      </c>
      <c r="B70" s="42" t="s">
        <v>136</v>
      </c>
      <c r="C70" s="3">
        <v>9.0999999999999998E-2</v>
      </c>
      <c r="D70" s="43"/>
      <c r="E70" s="44"/>
      <c r="F70" s="44"/>
      <c r="G70" s="44"/>
      <c r="I70" s="46"/>
      <c r="J70" s="46"/>
    </row>
    <row r="71" spans="1:10" ht="13.5" x14ac:dyDescent="0.25">
      <c r="A71" s="42" t="s">
        <v>137</v>
      </c>
      <c r="B71" s="42" t="s">
        <v>138</v>
      </c>
      <c r="C71" s="3">
        <v>5.8400000000000001E-2</v>
      </c>
      <c r="D71" s="43"/>
      <c r="E71" s="44"/>
      <c r="F71" s="44"/>
      <c r="G71" s="44"/>
      <c r="I71" s="46"/>
      <c r="J71" s="46"/>
    </row>
    <row r="72" spans="1:10" ht="13.5" x14ac:dyDescent="0.25">
      <c r="A72" s="42" t="s">
        <v>139</v>
      </c>
      <c r="B72" s="42" t="s">
        <v>140</v>
      </c>
      <c r="C72" s="3">
        <v>0.13739999999999999</v>
      </c>
      <c r="D72" s="43"/>
      <c r="E72" s="44"/>
      <c r="F72" s="44"/>
      <c r="G72" s="44"/>
      <c r="I72" s="46"/>
      <c r="J72" s="46"/>
    </row>
    <row r="73" spans="1:10" ht="13.5" x14ac:dyDescent="0.25">
      <c r="A73" s="42" t="s">
        <v>141</v>
      </c>
      <c r="B73" s="42" t="s">
        <v>142</v>
      </c>
      <c r="C73" s="3">
        <v>0.14000000000000001</v>
      </c>
      <c r="D73" s="43"/>
      <c r="E73" s="44"/>
      <c r="F73" s="44"/>
      <c r="G73" s="44"/>
      <c r="I73" s="46"/>
      <c r="J73" s="46"/>
    </row>
    <row r="74" spans="1:10" ht="13.5" x14ac:dyDescent="0.25">
      <c r="A74" s="42" t="s">
        <v>143</v>
      </c>
      <c r="B74" s="42" t="s">
        <v>144</v>
      </c>
      <c r="C74" s="3">
        <v>0.14460000000000001</v>
      </c>
      <c r="D74" s="43"/>
      <c r="E74" s="44"/>
      <c r="F74" s="44"/>
      <c r="G74" s="44"/>
      <c r="I74" s="46"/>
      <c r="J74" s="46"/>
    </row>
    <row r="75" spans="1:10" ht="13.5" x14ac:dyDescent="0.25">
      <c r="A75" s="42" t="s">
        <v>145</v>
      </c>
      <c r="B75" s="42" t="s">
        <v>146</v>
      </c>
      <c r="C75" s="3">
        <v>0.1207</v>
      </c>
      <c r="D75" s="43"/>
      <c r="E75" s="44"/>
      <c r="F75" s="44"/>
      <c r="G75" s="44"/>
      <c r="I75" s="46"/>
      <c r="J75" s="46"/>
    </row>
    <row r="76" spans="1:10" ht="13.5" x14ac:dyDescent="0.25">
      <c r="A76" s="42" t="s">
        <v>147</v>
      </c>
      <c r="B76" s="42" t="s">
        <v>148</v>
      </c>
      <c r="C76" s="3">
        <v>0.1201</v>
      </c>
      <c r="D76" s="43"/>
      <c r="E76" s="44"/>
      <c r="F76" s="44"/>
      <c r="G76" s="44"/>
      <c r="I76" s="46"/>
      <c r="J76" s="46"/>
    </row>
    <row r="77" spans="1:10" ht="13.5" x14ac:dyDescent="0.25">
      <c r="A77" s="42" t="s">
        <v>149</v>
      </c>
      <c r="B77" s="42" t="s">
        <v>150</v>
      </c>
      <c r="C77" s="3">
        <v>0.1105</v>
      </c>
      <c r="D77" s="43"/>
      <c r="E77" s="44"/>
      <c r="F77" s="44"/>
      <c r="G77" s="44"/>
      <c r="I77" s="46"/>
      <c r="J77" s="46"/>
    </row>
    <row r="78" spans="1:10" ht="13.5" x14ac:dyDescent="0.25">
      <c r="A78" s="42" t="s">
        <v>151</v>
      </c>
      <c r="B78" s="42" t="s">
        <v>152</v>
      </c>
      <c r="C78" s="3">
        <v>9.8199999999999996E-2</v>
      </c>
      <c r="D78" s="43"/>
      <c r="E78" s="44"/>
      <c r="F78" s="44"/>
      <c r="G78" s="44"/>
      <c r="I78" s="46"/>
      <c r="J78" s="46"/>
    </row>
    <row r="79" spans="1:10" ht="13.5" x14ac:dyDescent="0.25">
      <c r="A79" s="42" t="s">
        <v>153</v>
      </c>
      <c r="B79" s="42" t="s">
        <v>154</v>
      </c>
      <c r="C79" s="3">
        <v>0.12529999999999999</v>
      </c>
      <c r="D79" s="43"/>
      <c r="E79" s="44"/>
      <c r="F79" s="44"/>
      <c r="G79" s="44"/>
      <c r="I79" s="46"/>
      <c r="J79" s="46"/>
    </row>
    <row r="80" spans="1:10" ht="13.5" x14ac:dyDescent="0.25">
      <c r="A80" s="42" t="s">
        <v>155</v>
      </c>
      <c r="B80" s="42" t="s">
        <v>156</v>
      </c>
      <c r="C80" s="3">
        <v>0.106</v>
      </c>
      <c r="D80" s="43"/>
      <c r="E80" s="44"/>
      <c r="F80" s="44"/>
      <c r="G80" s="44"/>
      <c r="I80" s="46"/>
      <c r="J80" s="46"/>
    </row>
    <row r="81" spans="1:10" ht="13.5" x14ac:dyDescent="0.25">
      <c r="A81" s="42" t="s">
        <v>157</v>
      </c>
      <c r="B81" s="42" t="s">
        <v>158</v>
      </c>
      <c r="C81" s="3">
        <v>0.1212</v>
      </c>
      <c r="D81" s="43"/>
      <c r="E81" s="44"/>
      <c r="F81" s="44"/>
      <c r="G81" s="44"/>
      <c r="I81" s="46"/>
      <c r="J81" s="46"/>
    </row>
    <row r="82" spans="1:10" ht="13.5" x14ac:dyDescent="0.25">
      <c r="A82" s="42" t="s">
        <v>159</v>
      </c>
      <c r="B82" s="42" t="s">
        <v>160</v>
      </c>
      <c r="C82" s="3">
        <v>0.10970000000000001</v>
      </c>
      <c r="D82" s="43"/>
      <c r="E82" s="44"/>
      <c r="F82" s="44"/>
      <c r="G82" s="44"/>
      <c r="I82" s="46"/>
      <c r="J82" s="46"/>
    </row>
    <row r="83" spans="1:10" ht="13.5" x14ac:dyDescent="0.25">
      <c r="A83" s="42" t="s">
        <v>161</v>
      </c>
      <c r="B83" s="42" t="s">
        <v>162</v>
      </c>
      <c r="C83" s="3">
        <v>0.11169999999999999</v>
      </c>
      <c r="D83" s="43"/>
      <c r="E83" s="44"/>
      <c r="F83" s="44"/>
      <c r="G83" s="44"/>
      <c r="I83" s="46"/>
      <c r="J83" s="46"/>
    </row>
    <row r="84" spans="1:10" ht="13.5" x14ac:dyDescent="0.25">
      <c r="A84" s="42" t="s">
        <v>163</v>
      </c>
      <c r="B84" s="42" t="s">
        <v>164</v>
      </c>
      <c r="C84" s="3">
        <v>0.1221</v>
      </c>
      <c r="D84" s="43"/>
      <c r="E84" s="44"/>
      <c r="F84" s="44"/>
      <c r="G84" s="44"/>
      <c r="I84" s="46"/>
      <c r="J84" s="46"/>
    </row>
    <row r="85" spans="1:10" ht="13.5" x14ac:dyDescent="0.25">
      <c r="A85" s="42" t="s">
        <v>165</v>
      </c>
      <c r="B85" s="42" t="s">
        <v>166</v>
      </c>
      <c r="C85" s="3">
        <v>0.1002</v>
      </c>
      <c r="D85" s="43"/>
      <c r="E85" s="44"/>
      <c r="F85" s="44"/>
      <c r="G85" s="44"/>
      <c r="I85" s="46"/>
      <c r="J85" s="46"/>
    </row>
    <row r="86" spans="1:10" ht="13.5" x14ac:dyDescent="0.25">
      <c r="A86" s="42" t="s">
        <v>167</v>
      </c>
      <c r="B86" s="42" t="s">
        <v>168</v>
      </c>
      <c r="C86" s="3">
        <v>8.8200000000000001E-2</v>
      </c>
      <c r="D86" s="43"/>
      <c r="E86" s="44"/>
      <c r="F86" s="44"/>
      <c r="G86" s="44"/>
      <c r="I86" s="46"/>
      <c r="J86" s="46"/>
    </row>
    <row r="87" spans="1:10" ht="13.5" x14ac:dyDescent="0.25">
      <c r="A87" s="42" t="s">
        <v>169</v>
      </c>
      <c r="B87" s="42" t="s">
        <v>170</v>
      </c>
      <c r="C87" s="3">
        <v>0.1356</v>
      </c>
      <c r="D87" s="43"/>
      <c r="E87" s="44"/>
      <c r="F87" s="44"/>
      <c r="G87" s="44"/>
      <c r="I87" s="46"/>
      <c r="J87" s="46"/>
    </row>
    <row r="88" spans="1:10" ht="13.5" x14ac:dyDescent="0.25">
      <c r="A88" s="42" t="s">
        <v>171</v>
      </c>
      <c r="B88" s="42" t="s">
        <v>172</v>
      </c>
      <c r="C88" s="3">
        <v>0.1148</v>
      </c>
      <c r="D88" s="43"/>
      <c r="E88" s="44"/>
      <c r="F88" s="44"/>
      <c r="G88" s="44"/>
      <c r="I88" s="46"/>
      <c r="J88" s="46"/>
    </row>
    <row r="89" spans="1:10" ht="13.5" x14ac:dyDescent="0.25">
      <c r="A89" s="42" t="s">
        <v>173</v>
      </c>
      <c r="B89" s="42" t="s">
        <v>174</v>
      </c>
      <c r="C89" s="3">
        <v>0.114</v>
      </c>
      <c r="D89" s="43"/>
      <c r="E89" s="44"/>
      <c r="F89" s="44"/>
      <c r="G89" s="44"/>
      <c r="I89" s="46"/>
      <c r="J89" s="46"/>
    </row>
    <row r="90" spans="1:10" ht="13.5" x14ac:dyDescent="0.25">
      <c r="A90" s="42" t="s">
        <v>175</v>
      </c>
      <c r="B90" s="42" t="s">
        <v>176</v>
      </c>
      <c r="C90" s="3">
        <v>0.1106</v>
      </c>
      <c r="D90" s="43"/>
      <c r="E90" s="44"/>
      <c r="F90" s="44"/>
      <c r="G90" s="44"/>
      <c r="I90" s="46"/>
      <c r="J90" s="46"/>
    </row>
    <row r="91" spans="1:10" ht="13.5" x14ac:dyDescent="0.25">
      <c r="A91" s="42" t="s">
        <v>177</v>
      </c>
      <c r="B91" s="42" t="s">
        <v>178</v>
      </c>
      <c r="C91" s="3">
        <v>0.1351</v>
      </c>
      <c r="D91" s="43"/>
      <c r="E91" s="44"/>
      <c r="F91" s="44"/>
      <c r="G91" s="44"/>
      <c r="I91" s="46"/>
      <c r="J91" s="46"/>
    </row>
    <row r="92" spans="1:10" ht="13.5" x14ac:dyDescent="0.25">
      <c r="A92" s="42" t="s">
        <v>179</v>
      </c>
      <c r="B92" s="42" t="s">
        <v>180</v>
      </c>
      <c r="C92" s="3">
        <v>0.12540000000000001</v>
      </c>
      <c r="D92" s="43"/>
      <c r="E92" s="44"/>
      <c r="F92" s="44"/>
      <c r="G92" s="44"/>
      <c r="I92" s="46"/>
      <c r="J92" s="46"/>
    </row>
    <row r="93" spans="1:10" ht="13.5" x14ac:dyDescent="0.25">
      <c r="A93" s="42" t="s">
        <v>181</v>
      </c>
      <c r="B93" s="42" t="s">
        <v>182</v>
      </c>
      <c r="C93" s="3">
        <v>0.1067</v>
      </c>
      <c r="D93" s="43"/>
      <c r="E93" s="44"/>
      <c r="F93" s="44"/>
      <c r="G93" s="44"/>
      <c r="I93" s="46"/>
      <c r="J93" s="46"/>
    </row>
    <row r="94" spans="1:10" ht="13.5" x14ac:dyDescent="0.25">
      <c r="A94" s="42" t="s">
        <v>183</v>
      </c>
      <c r="B94" s="42" t="s">
        <v>184</v>
      </c>
      <c r="C94" s="3">
        <v>0.121</v>
      </c>
      <c r="D94" s="43"/>
      <c r="E94" s="44"/>
      <c r="F94" s="44"/>
      <c r="G94" s="44"/>
      <c r="I94" s="46"/>
      <c r="J94" s="46"/>
    </row>
    <row r="95" spans="1:10" ht="13.5" x14ac:dyDescent="0.25">
      <c r="A95" s="42" t="s">
        <v>185</v>
      </c>
      <c r="B95" s="42" t="s">
        <v>186</v>
      </c>
      <c r="C95" s="3">
        <v>0.1009</v>
      </c>
      <c r="D95" s="43"/>
      <c r="E95" s="44"/>
      <c r="F95" s="44"/>
      <c r="G95" s="44"/>
      <c r="I95" s="46"/>
      <c r="J95" s="46"/>
    </row>
    <row r="96" spans="1:10" ht="13.5" x14ac:dyDescent="0.25">
      <c r="A96" s="42" t="s">
        <v>187</v>
      </c>
      <c r="B96" s="42" t="s">
        <v>188</v>
      </c>
      <c r="C96" s="3">
        <v>0.1095</v>
      </c>
      <c r="D96" s="43"/>
      <c r="E96" s="44"/>
      <c r="F96" s="44"/>
      <c r="G96" s="44"/>
      <c r="I96" s="46"/>
      <c r="J96" s="46"/>
    </row>
    <row r="97" spans="1:10" ht="13.5" x14ac:dyDescent="0.25">
      <c r="A97" s="42" t="s">
        <v>189</v>
      </c>
      <c r="B97" s="42" t="s">
        <v>190</v>
      </c>
      <c r="C97" s="3">
        <v>0.10589999999999999</v>
      </c>
      <c r="D97" s="43"/>
      <c r="E97" s="44"/>
      <c r="F97" s="44"/>
      <c r="G97" s="44"/>
      <c r="I97" s="46"/>
      <c r="J97" s="46"/>
    </row>
    <row r="98" spans="1:10" ht="13.5" x14ac:dyDescent="0.25">
      <c r="A98" s="42" t="s">
        <v>191</v>
      </c>
      <c r="B98" s="42" t="s">
        <v>192</v>
      </c>
      <c r="C98" s="3">
        <v>0.14130000000000001</v>
      </c>
      <c r="D98" s="43"/>
      <c r="E98" s="44"/>
      <c r="F98" s="44"/>
      <c r="G98" s="44"/>
      <c r="I98" s="46"/>
      <c r="J98" s="46"/>
    </row>
    <row r="99" spans="1:10" ht="13.5" x14ac:dyDescent="0.25">
      <c r="A99" s="42" t="s">
        <v>193</v>
      </c>
      <c r="B99" s="42" t="s">
        <v>194</v>
      </c>
      <c r="C99" s="3">
        <v>8.3400000000000002E-2</v>
      </c>
      <c r="D99" s="43"/>
      <c r="E99" s="44"/>
      <c r="F99" s="44"/>
      <c r="G99" s="44"/>
      <c r="I99" s="46"/>
      <c r="J99" s="46"/>
    </row>
    <row r="100" spans="1:10" ht="13.5" x14ac:dyDescent="0.25">
      <c r="A100" s="42" t="s">
        <v>195</v>
      </c>
      <c r="B100" s="42" t="s">
        <v>196</v>
      </c>
      <c r="C100" s="3">
        <v>0.1055</v>
      </c>
      <c r="D100" s="43"/>
      <c r="E100" s="44"/>
      <c r="F100" s="44"/>
      <c r="G100" s="44"/>
      <c r="I100" s="46"/>
      <c r="J100" s="46"/>
    </row>
    <row r="101" spans="1:10" ht="13.5" x14ac:dyDescent="0.25">
      <c r="A101" s="42" t="s">
        <v>197</v>
      </c>
      <c r="B101" s="42" t="s">
        <v>198</v>
      </c>
      <c r="C101" s="3">
        <v>0.10730000000000001</v>
      </c>
      <c r="D101" s="43"/>
      <c r="E101" s="44"/>
      <c r="F101" s="44"/>
      <c r="G101" s="44"/>
      <c r="I101" s="46"/>
      <c r="J101" s="46"/>
    </row>
    <row r="102" spans="1:10" ht="13.5" x14ac:dyDescent="0.25">
      <c r="A102" s="42" t="s">
        <v>199</v>
      </c>
      <c r="B102" s="42" t="s">
        <v>200</v>
      </c>
      <c r="C102" s="3">
        <v>0.10100000000000001</v>
      </c>
      <c r="D102" s="43"/>
      <c r="E102" s="44"/>
      <c r="F102" s="44"/>
      <c r="G102" s="44"/>
      <c r="I102" s="46"/>
      <c r="J102" s="46"/>
    </row>
    <row r="103" spans="1:10" ht="13.5" x14ac:dyDescent="0.25">
      <c r="A103" s="42" t="s">
        <v>201</v>
      </c>
      <c r="B103" s="42" t="s">
        <v>202</v>
      </c>
      <c r="C103" s="3">
        <v>0.15029999999999999</v>
      </c>
      <c r="D103" s="43"/>
      <c r="E103" s="44"/>
      <c r="F103" s="44"/>
      <c r="G103" s="44"/>
      <c r="I103" s="46"/>
      <c r="J103" s="46"/>
    </row>
    <row r="104" spans="1:10" ht="13.5" x14ac:dyDescent="0.25">
      <c r="A104" s="42" t="s">
        <v>203</v>
      </c>
      <c r="B104" s="42" t="s">
        <v>204</v>
      </c>
      <c r="C104" s="3">
        <v>0.12180000000000001</v>
      </c>
      <c r="D104" s="43"/>
      <c r="E104" s="44"/>
      <c r="F104" s="44"/>
      <c r="G104" s="44"/>
      <c r="I104" s="46"/>
      <c r="J104" s="46"/>
    </row>
    <row r="105" spans="1:10" ht="13.5" x14ac:dyDescent="0.25">
      <c r="A105" s="42" t="s">
        <v>205</v>
      </c>
      <c r="B105" s="42" t="s">
        <v>206</v>
      </c>
      <c r="C105" s="3">
        <v>0.13900000000000001</v>
      </c>
      <c r="D105" s="43"/>
      <c r="E105" s="44"/>
      <c r="F105" s="44"/>
      <c r="G105" s="44"/>
      <c r="I105" s="46"/>
      <c r="J105" s="46"/>
    </row>
    <row r="106" spans="1:10" ht="13.5" x14ac:dyDescent="0.25">
      <c r="A106" s="42" t="s">
        <v>207</v>
      </c>
      <c r="B106" s="42" t="s">
        <v>208</v>
      </c>
      <c r="C106" s="3">
        <v>0.1288</v>
      </c>
      <c r="D106" s="43"/>
      <c r="E106" s="44"/>
      <c r="F106" s="44"/>
      <c r="G106" s="44"/>
      <c r="I106" s="46"/>
      <c r="J106" s="46"/>
    </row>
    <row r="107" spans="1:10" ht="13.5" x14ac:dyDescent="0.25">
      <c r="A107" s="42" t="s">
        <v>209</v>
      </c>
      <c r="B107" s="42" t="s">
        <v>210</v>
      </c>
      <c r="C107" s="3">
        <v>0.1482</v>
      </c>
      <c r="D107" s="43"/>
      <c r="E107" s="44"/>
      <c r="F107" s="44"/>
      <c r="G107" s="44"/>
      <c r="I107" s="46"/>
      <c r="J107" s="46"/>
    </row>
    <row r="108" spans="1:10" ht="13.5" x14ac:dyDescent="0.25">
      <c r="A108" s="42" t="s">
        <v>211</v>
      </c>
      <c r="B108" s="42" t="s">
        <v>212</v>
      </c>
      <c r="C108" s="3">
        <v>0.1079</v>
      </c>
      <c r="D108" s="43"/>
      <c r="E108" s="44"/>
      <c r="F108" s="44"/>
      <c r="G108" s="44"/>
      <c r="I108" s="46"/>
      <c r="J108" s="46"/>
    </row>
    <row r="109" spans="1:10" ht="13.5" x14ac:dyDescent="0.25">
      <c r="A109" s="42" t="s">
        <v>213</v>
      </c>
      <c r="B109" s="42" t="s">
        <v>214</v>
      </c>
      <c r="C109" s="3">
        <v>9.0399999999999994E-2</v>
      </c>
      <c r="D109" s="43"/>
      <c r="E109" s="44"/>
      <c r="F109" s="44"/>
      <c r="G109" s="44"/>
      <c r="I109" s="46"/>
      <c r="J109" s="46"/>
    </row>
    <row r="110" spans="1:10" ht="13.5" x14ac:dyDescent="0.25">
      <c r="A110" s="42" t="s">
        <v>215</v>
      </c>
      <c r="B110" s="42" t="s">
        <v>216</v>
      </c>
      <c r="C110" s="3">
        <v>8.77E-2</v>
      </c>
      <c r="D110" s="43"/>
      <c r="E110" s="44"/>
      <c r="F110" s="44"/>
      <c r="G110" s="44"/>
      <c r="I110" s="46"/>
      <c r="J110" s="46"/>
    </row>
    <row r="111" spans="1:10" ht="13.5" x14ac:dyDescent="0.25">
      <c r="A111" s="42" t="s">
        <v>217</v>
      </c>
      <c r="B111" s="42" t="s">
        <v>218</v>
      </c>
      <c r="C111" s="3">
        <v>8.5400000000000004E-2</v>
      </c>
      <c r="D111" s="43"/>
      <c r="E111" s="44"/>
      <c r="F111" s="44"/>
      <c r="G111" s="44"/>
      <c r="I111" s="46"/>
      <c r="J111" s="46"/>
    </row>
    <row r="112" spans="1:10" ht="13.5" x14ac:dyDescent="0.25">
      <c r="A112" s="42" t="s">
        <v>219</v>
      </c>
      <c r="B112" s="42" t="s">
        <v>220</v>
      </c>
      <c r="C112" s="3">
        <v>0.1051</v>
      </c>
      <c r="D112" s="43"/>
      <c r="E112" s="44"/>
      <c r="F112" s="44"/>
      <c r="G112" s="44"/>
      <c r="I112" s="46"/>
      <c r="J112" s="46"/>
    </row>
    <row r="113" spans="1:10" ht="13.5" x14ac:dyDescent="0.25">
      <c r="A113" s="42" t="s">
        <v>221</v>
      </c>
      <c r="B113" s="42" t="s">
        <v>222</v>
      </c>
      <c r="C113" s="3">
        <v>0.1037</v>
      </c>
      <c r="D113" s="43"/>
      <c r="E113" s="44"/>
      <c r="F113" s="44"/>
      <c r="G113" s="44"/>
      <c r="I113" s="46"/>
      <c r="J113" s="46"/>
    </row>
    <row r="114" spans="1:10" ht="13.5" x14ac:dyDescent="0.25">
      <c r="A114" s="42" t="s">
        <v>223</v>
      </c>
      <c r="B114" s="42" t="s">
        <v>224</v>
      </c>
      <c r="C114" s="3">
        <v>0.1216</v>
      </c>
      <c r="D114" s="43"/>
      <c r="E114" s="44"/>
      <c r="F114" s="44"/>
      <c r="G114" s="44"/>
      <c r="I114" s="46"/>
      <c r="J114" s="46"/>
    </row>
    <row r="115" spans="1:10" ht="13.5" x14ac:dyDescent="0.25">
      <c r="A115" s="42" t="s">
        <v>225</v>
      </c>
      <c r="B115" s="42" t="s">
        <v>226</v>
      </c>
      <c r="C115" s="3">
        <v>9.5000000000000001E-2</v>
      </c>
      <c r="D115" s="43"/>
      <c r="E115" s="44"/>
      <c r="F115" s="44"/>
      <c r="G115" s="44"/>
      <c r="I115" s="46"/>
      <c r="J115" s="46"/>
    </row>
    <row r="116" spans="1:10" ht="13.5" x14ac:dyDescent="0.25">
      <c r="A116" s="42" t="s">
        <v>227</v>
      </c>
      <c r="B116" s="42" t="s">
        <v>228</v>
      </c>
      <c r="C116" s="3">
        <v>0.1305</v>
      </c>
      <c r="D116" s="43"/>
      <c r="E116" s="44"/>
      <c r="F116" s="44"/>
      <c r="G116" s="44"/>
      <c r="I116" s="46"/>
      <c r="J116" s="46"/>
    </row>
    <row r="117" spans="1:10" ht="13.5" x14ac:dyDescent="0.25">
      <c r="A117" s="42" t="s">
        <v>229</v>
      </c>
      <c r="B117" s="42" t="s">
        <v>230</v>
      </c>
      <c r="C117" s="3">
        <v>8.6699999999999999E-2</v>
      </c>
      <c r="D117" s="43"/>
      <c r="E117" s="44"/>
      <c r="F117" s="44"/>
      <c r="G117" s="44"/>
      <c r="I117" s="46"/>
      <c r="J117" s="46"/>
    </row>
    <row r="118" spans="1:10" ht="13.5" x14ac:dyDescent="0.25">
      <c r="A118" s="42" t="s">
        <v>231</v>
      </c>
      <c r="B118" s="42" t="s">
        <v>232</v>
      </c>
      <c r="C118" s="3">
        <v>0.13880000000000001</v>
      </c>
      <c r="D118" s="43"/>
      <c r="E118" s="44"/>
      <c r="F118" s="44"/>
      <c r="G118" s="44"/>
      <c r="I118" s="46"/>
      <c r="J118" s="46"/>
    </row>
    <row r="119" spans="1:10" ht="13.5" x14ac:dyDescent="0.25">
      <c r="A119" s="42" t="s">
        <v>233</v>
      </c>
      <c r="B119" s="42" t="s">
        <v>234</v>
      </c>
      <c r="C119" s="3">
        <v>0.10680000000000001</v>
      </c>
      <c r="D119" s="43"/>
      <c r="E119" s="44"/>
      <c r="F119" s="44"/>
      <c r="G119" s="44"/>
      <c r="I119" s="46"/>
      <c r="J119" s="46"/>
    </row>
    <row r="120" spans="1:10" ht="13.5" x14ac:dyDescent="0.25">
      <c r="A120" s="42" t="s">
        <v>235</v>
      </c>
      <c r="B120" s="42" t="s">
        <v>236</v>
      </c>
      <c r="C120" s="3">
        <v>0.1101</v>
      </c>
      <c r="D120" s="43"/>
      <c r="E120" s="44"/>
      <c r="F120" s="44"/>
      <c r="G120" s="44"/>
      <c r="I120" s="46"/>
      <c r="J120" s="46"/>
    </row>
    <row r="121" spans="1:10" ht="13.5" x14ac:dyDescent="0.25">
      <c r="A121" s="42" t="s">
        <v>237</v>
      </c>
      <c r="B121" s="42" t="s">
        <v>238</v>
      </c>
      <c r="C121" s="3">
        <v>0.1062</v>
      </c>
      <c r="D121" s="43"/>
      <c r="E121" s="44"/>
      <c r="F121" s="44"/>
      <c r="G121" s="44"/>
      <c r="I121" s="46"/>
      <c r="J121" s="46"/>
    </row>
    <row r="122" spans="1:10" ht="13.5" x14ac:dyDescent="0.25">
      <c r="A122" s="42" t="s">
        <v>239</v>
      </c>
      <c r="B122" s="42" t="s">
        <v>240</v>
      </c>
      <c r="C122" s="3">
        <v>0.13830000000000001</v>
      </c>
      <c r="D122" s="43"/>
      <c r="E122" s="44"/>
      <c r="F122" s="44"/>
      <c r="G122" s="44"/>
      <c r="I122" s="46"/>
      <c r="J122" s="46"/>
    </row>
    <row r="123" spans="1:10" ht="13.5" x14ac:dyDescent="0.25">
      <c r="A123" s="42" t="s">
        <v>241</v>
      </c>
      <c r="B123" s="42" t="s">
        <v>242</v>
      </c>
      <c r="C123" s="3">
        <v>7.5300000000000006E-2</v>
      </c>
      <c r="D123" s="43"/>
      <c r="E123" s="44"/>
      <c r="F123" s="44"/>
      <c r="G123" s="44"/>
      <c r="I123" s="46"/>
      <c r="J123" s="46"/>
    </row>
    <row r="124" spans="1:10" ht="13.5" x14ac:dyDescent="0.25">
      <c r="A124" s="42" t="s">
        <v>243</v>
      </c>
      <c r="B124" s="42" t="s">
        <v>244</v>
      </c>
      <c r="C124" s="3">
        <v>9.2700000000000005E-2</v>
      </c>
      <c r="D124" s="43"/>
      <c r="E124" s="44"/>
      <c r="F124" s="44"/>
      <c r="G124" s="44"/>
      <c r="I124" s="46"/>
      <c r="J124" s="46"/>
    </row>
    <row r="125" spans="1:10" ht="13.5" x14ac:dyDescent="0.25">
      <c r="A125" s="42" t="s">
        <v>245</v>
      </c>
      <c r="B125" s="42" t="s">
        <v>246</v>
      </c>
      <c r="C125" s="3">
        <v>9.7000000000000003E-2</v>
      </c>
      <c r="D125" s="43"/>
      <c r="E125" s="44"/>
      <c r="F125" s="44"/>
      <c r="G125" s="44"/>
      <c r="I125" s="46"/>
      <c r="J125" s="46"/>
    </row>
    <row r="126" spans="1:10" ht="13.5" x14ac:dyDescent="0.25">
      <c r="A126" s="42" t="s">
        <v>247</v>
      </c>
      <c r="B126" s="42" t="s">
        <v>248</v>
      </c>
      <c r="C126" s="3">
        <v>7.2599999999999998E-2</v>
      </c>
      <c r="D126" s="43"/>
      <c r="E126" s="44"/>
      <c r="F126" s="44"/>
      <c r="G126" s="44"/>
      <c r="I126" s="46"/>
      <c r="J126" s="46"/>
    </row>
    <row r="127" spans="1:10" ht="13.5" x14ac:dyDescent="0.25">
      <c r="A127" s="42" t="s">
        <v>249</v>
      </c>
      <c r="B127" s="42" t="s">
        <v>250</v>
      </c>
      <c r="C127" s="3">
        <v>0.1016</v>
      </c>
      <c r="D127" s="43"/>
      <c r="E127" s="44"/>
      <c r="F127" s="44"/>
      <c r="G127" s="44"/>
      <c r="I127" s="46"/>
      <c r="J127" s="46"/>
    </row>
    <row r="128" spans="1:10" ht="13.5" x14ac:dyDescent="0.25">
      <c r="A128" s="42" t="s">
        <v>251</v>
      </c>
      <c r="B128" s="42" t="s">
        <v>252</v>
      </c>
      <c r="C128" s="3">
        <v>7.7299999999999994E-2</v>
      </c>
      <c r="D128" s="43"/>
      <c r="E128" s="44"/>
      <c r="F128" s="44"/>
      <c r="G128" s="44"/>
      <c r="I128" s="46"/>
      <c r="J128" s="46"/>
    </row>
    <row r="129" spans="1:10" ht="13.5" x14ac:dyDescent="0.25">
      <c r="A129" s="42" t="s">
        <v>253</v>
      </c>
      <c r="B129" s="42" t="s">
        <v>254</v>
      </c>
      <c r="C129" s="3">
        <v>0.14960000000000001</v>
      </c>
      <c r="D129" s="43"/>
      <c r="E129" s="44"/>
      <c r="F129" s="44"/>
      <c r="G129" s="44"/>
      <c r="I129" s="46"/>
      <c r="J129" s="46"/>
    </row>
    <row r="130" spans="1:10" ht="13.5" x14ac:dyDescent="0.25">
      <c r="A130" s="42" t="s">
        <v>255</v>
      </c>
      <c r="B130" s="42" t="s">
        <v>256</v>
      </c>
      <c r="C130" s="3">
        <v>0.12759999999999999</v>
      </c>
      <c r="D130" s="43"/>
      <c r="E130" s="44"/>
      <c r="F130" s="44"/>
      <c r="G130" s="44"/>
      <c r="I130" s="46"/>
      <c r="J130" s="46"/>
    </row>
    <row r="131" spans="1:10" ht="13.5" x14ac:dyDescent="0.25">
      <c r="A131" s="42" t="s">
        <v>257</v>
      </c>
      <c r="B131" s="42" t="s">
        <v>258</v>
      </c>
      <c r="C131" s="3">
        <v>8.2699999999999996E-2</v>
      </c>
      <c r="D131" s="43"/>
      <c r="E131" s="44"/>
      <c r="F131" s="44"/>
      <c r="G131" s="44"/>
      <c r="I131" s="46"/>
      <c r="J131" s="46"/>
    </row>
    <row r="132" spans="1:10" ht="13.5" x14ac:dyDescent="0.25">
      <c r="A132" s="42" t="s">
        <v>259</v>
      </c>
      <c r="B132" s="42" t="s">
        <v>260</v>
      </c>
      <c r="C132" s="3">
        <v>8.0199999999999994E-2</v>
      </c>
      <c r="D132" s="43"/>
      <c r="E132" s="44"/>
      <c r="F132" s="44"/>
      <c r="G132" s="44"/>
      <c r="I132" s="46"/>
      <c r="J132" s="46"/>
    </row>
    <row r="133" spans="1:10" ht="13.5" x14ac:dyDescent="0.25">
      <c r="A133" s="42" t="s">
        <v>261</v>
      </c>
      <c r="B133" s="42" t="s">
        <v>262</v>
      </c>
      <c r="C133" s="3">
        <v>0.1158</v>
      </c>
      <c r="D133" s="43"/>
      <c r="E133" s="44"/>
      <c r="F133" s="44"/>
      <c r="G133" s="44"/>
      <c r="I133" s="46"/>
      <c r="J133" s="46"/>
    </row>
    <row r="134" spans="1:10" ht="13.5" x14ac:dyDescent="0.25">
      <c r="A134" s="42" t="s">
        <v>263</v>
      </c>
      <c r="B134" s="42" t="s">
        <v>264</v>
      </c>
      <c r="C134" s="3">
        <v>0.1076</v>
      </c>
      <c r="D134" s="43"/>
      <c r="E134" s="44"/>
      <c r="F134" s="44"/>
      <c r="G134" s="44"/>
      <c r="I134" s="46"/>
      <c r="J134" s="46"/>
    </row>
    <row r="135" spans="1:10" ht="13.5" x14ac:dyDescent="0.25">
      <c r="A135" s="42" t="s">
        <v>265</v>
      </c>
      <c r="B135" s="42" t="s">
        <v>266</v>
      </c>
      <c r="C135" s="3">
        <v>0.1275</v>
      </c>
      <c r="D135" s="43"/>
      <c r="E135" s="44"/>
      <c r="F135" s="44"/>
      <c r="G135" s="44"/>
      <c r="I135" s="46"/>
      <c r="J135" s="46"/>
    </row>
    <row r="136" spans="1:10" ht="13.5" x14ac:dyDescent="0.25">
      <c r="A136" s="42" t="s">
        <v>267</v>
      </c>
      <c r="B136" s="42" t="s">
        <v>268</v>
      </c>
      <c r="C136" s="3">
        <v>0.1128</v>
      </c>
      <c r="D136" s="43"/>
      <c r="E136" s="44"/>
      <c r="F136" s="44"/>
      <c r="G136" s="44"/>
      <c r="I136" s="46"/>
      <c r="J136" s="46"/>
    </row>
    <row r="137" spans="1:10" ht="13.5" x14ac:dyDescent="0.25">
      <c r="A137" s="42" t="s">
        <v>269</v>
      </c>
      <c r="B137" s="42" t="s">
        <v>270</v>
      </c>
      <c r="C137" s="3">
        <v>9.74E-2</v>
      </c>
      <c r="D137" s="43"/>
      <c r="E137" s="44"/>
      <c r="F137" s="44"/>
      <c r="G137" s="44"/>
      <c r="I137" s="46"/>
      <c r="J137" s="46"/>
    </row>
    <row r="138" spans="1:10" ht="13.5" x14ac:dyDescent="0.25">
      <c r="A138" s="42" t="s">
        <v>271</v>
      </c>
      <c r="B138" s="42" t="s">
        <v>272</v>
      </c>
      <c r="C138" s="3">
        <v>9.7699999999999995E-2</v>
      </c>
      <c r="D138" s="43"/>
      <c r="E138" s="44"/>
      <c r="F138" s="44"/>
      <c r="G138" s="44"/>
      <c r="I138" s="46"/>
      <c r="J138" s="46"/>
    </row>
    <row r="139" spans="1:10" ht="13.5" x14ac:dyDescent="0.25">
      <c r="A139" s="42" t="s">
        <v>273</v>
      </c>
      <c r="B139" s="42" t="s">
        <v>274</v>
      </c>
      <c r="C139" s="3">
        <v>0.1515</v>
      </c>
      <c r="D139" s="43"/>
      <c r="E139" s="44"/>
      <c r="F139" s="44"/>
      <c r="G139" s="44"/>
      <c r="I139" s="46"/>
      <c r="J139" s="46"/>
    </row>
    <row r="140" spans="1:10" ht="13.5" x14ac:dyDescent="0.25">
      <c r="A140" s="42" t="s">
        <v>275</v>
      </c>
      <c r="B140" s="42" t="s">
        <v>276</v>
      </c>
      <c r="C140" s="3">
        <v>9.69E-2</v>
      </c>
      <c r="D140" s="43"/>
      <c r="E140" s="44"/>
      <c r="F140" s="44"/>
      <c r="G140" s="44"/>
      <c r="I140" s="46"/>
      <c r="J140" s="46"/>
    </row>
    <row r="141" spans="1:10" ht="13.5" x14ac:dyDescent="0.25">
      <c r="A141" s="42" t="s">
        <v>277</v>
      </c>
      <c r="B141" s="42" t="s">
        <v>278</v>
      </c>
      <c r="C141" s="3">
        <v>9.6799999999999997E-2</v>
      </c>
      <c r="D141" s="43"/>
      <c r="E141" s="44"/>
      <c r="F141" s="44"/>
      <c r="G141" s="44"/>
      <c r="I141" s="46"/>
      <c r="J141" s="46"/>
    </row>
    <row r="142" spans="1:10" ht="13.5" x14ac:dyDescent="0.25">
      <c r="A142" s="42" t="s">
        <v>279</v>
      </c>
      <c r="B142" s="42" t="s">
        <v>280</v>
      </c>
      <c r="C142" s="3">
        <v>0.1077</v>
      </c>
      <c r="D142" s="43"/>
      <c r="E142" s="44"/>
      <c r="F142" s="44"/>
      <c r="G142" s="44"/>
      <c r="I142" s="46"/>
      <c r="J142" s="46"/>
    </row>
    <row r="143" spans="1:10" ht="13.5" x14ac:dyDescent="0.25">
      <c r="A143" s="42" t="s">
        <v>281</v>
      </c>
      <c r="B143" s="42" t="s">
        <v>282</v>
      </c>
      <c r="C143" s="3">
        <v>9.5200000000000007E-2</v>
      </c>
      <c r="D143" s="43"/>
      <c r="E143" s="44"/>
      <c r="F143" s="44"/>
      <c r="G143" s="44"/>
      <c r="I143" s="46"/>
      <c r="J143" s="46"/>
    </row>
    <row r="144" spans="1:10" ht="13.5" x14ac:dyDescent="0.25">
      <c r="A144" s="42" t="s">
        <v>283</v>
      </c>
      <c r="B144" s="42" t="s">
        <v>284</v>
      </c>
      <c r="C144" s="3">
        <v>0.14549999999999999</v>
      </c>
      <c r="D144" s="43"/>
      <c r="E144" s="44"/>
      <c r="F144" s="44"/>
      <c r="G144" s="44"/>
      <c r="I144" s="46"/>
      <c r="J144" s="46"/>
    </row>
    <row r="145" spans="1:10" ht="13.5" x14ac:dyDescent="0.25">
      <c r="A145" s="42" t="s">
        <v>285</v>
      </c>
      <c r="B145" s="42" t="s">
        <v>286</v>
      </c>
      <c r="C145" s="3">
        <v>9.11E-2</v>
      </c>
      <c r="D145" s="43"/>
      <c r="E145" s="44"/>
      <c r="F145" s="44"/>
      <c r="G145" s="44"/>
      <c r="I145" s="46"/>
      <c r="J145" s="46"/>
    </row>
    <row r="146" spans="1:10" ht="13.5" x14ac:dyDescent="0.25">
      <c r="A146" s="42" t="s">
        <v>287</v>
      </c>
      <c r="B146" s="42" t="s">
        <v>288</v>
      </c>
      <c r="C146" s="3">
        <v>8.4900000000000003E-2</v>
      </c>
      <c r="D146" s="43"/>
      <c r="E146" s="44"/>
      <c r="F146" s="44"/>
      <c r="G146" s="44"/>
      <c r="I146" s="46"/>
      <c r="J146" s="46"/>
    </row>
    <row r="147" spans="1:10" ht="13.5" x14ac:dyDescent="0.25">
      <c r="A147" s="42" t="s">
        <v>289</v>
      </c>
      <c r="B147" s="42" t="s">
        <v>290</v>
      </c>
      <c r="C147" s="3">
        <v>0.1101</v>
      </c>
      <c r="D147" s="43"/>
      <c r="E147" s="44"/>
      <c r="F147" s="44"/>
      <c r="G147" s="44"/>
      <c r="I147" s="46"/>
      <c r="J147" s="46"/>
    </row>
    <row r="148" spans="1:10" ht="13.5" x14ac:dyDescent="0.25">
      <c r="A148" s="42" t="s">
        <v>291</v>
      </c>
      <c r="B148" s="42" t="s">
        <v>292</v>
      </c>
      <c r="C148" s="3">
        <v>0.17</v>
      </c>
      <c r="D148" s="43"/>
      <c r="E148" s="44"/>
      <c r="F148" s="44"/>
      <c r="G148" s="44"/>
      <c r="I148" s="46"/>
      <c r="J148" s="46"/>
    </row>
    <row r="149" spans="1:10" ht="13.5" x14ac:dyDescent="0.25">
      <c r="A149" s="42" t="s">
        <v>293</v>
      </c>
      <c r="B149" s="42" t="s">
        <v>294</v>
      </c>
      <c r="C149" s="3">
        <v>0.1178</v>
      </c>
      <c r="D149" s="43"/>
      <c r="E149" s="44"/>
      <c r="F149" s="44"/>
      <c r="G149" s="44"/>
      <c r="I149" s="46"/>
      <c r="J149" s="46"/>
    </row>
    <row r="150" spans="1:10" ht="13.5" x14ac:dyDescent="0.25">
      <c r="A150" s="42" t="s">
        <v>295</v>
      </c>
      <c r="B150" s="42" t="s">
        <v>296</v>
      </c>
      <c r="C150" s="3">
        <v>0.11210000000000001</v>
      </c>
      <c r="D150" s="43"/>
      <c r="E150" s="44"/>
      <c r="F150" s="44"/>
      <c r="G150" s="44"/>
      <c r="I150" s="46"/>
      <c r="J150" s="46"/>
    </row>
    <row r="151" spans="1:10" ht="13.5" x14ac:dyDescent="0.25">
      <c r="A151" s="42" t="s">
        <v>297</v>
      </c>
      <c r="B151" s="42" t="s">
        <v>298</v>
      </c>
      <c r="C151" s="3">
        <v>0.1105</v>
      </c>
      <c r="D151" s="43"/>
      <c r="E151" s="44"/>
      <c r="F151" s="44"/>
      <c r="G151" s="44"/>
      <c r="I151" s="46"/>
      <c r="J151" s="46"/>
    </row>
    <row r="152" spans="1:10" ht="13.5" x14ac:dyDescent="0.25">
      <c r="A152" s="42" t="s">
        <v>299</v>
      </c>
      <c r="B152" s="42" t="s">
        <v>300</v>
      </c>
      <c r="C152" s="3">
        <v>0.1179</v>
      </c>
      <c r="D152" s="43"/>
      <c r="E152" s="44"/>
      <c r="F152" s="44"/>
      <c r="G152" s="44"/>
      <c r="I152" s="46"/>
      <c r="J152" s="46"/>
    </row>
    <row r="153" spans="1:10" ht="13.5" x14ac:dyDescent="0.25">
      <c r="A153" s="42" t="s">
        <v>301</v>
      </c>
      <c r="B153" s="42" t="s">
        <v>302</v>
      </c>
      <c r="C153" s="3">
        <v>0.10009999999999999</v>
      </c>
      <c r="D153" s="43"/>
      <c r="E153" s="44"/>
      <c r="F153" s="44"/>
      <c r="G153" s="44"/>
      <c r="I153" s="46"/>
      <c r="J153" s="46"/>
    </row>
    <row r="154" spans="1:10" ht="13.5" x14ac:dyDescent="0.25">
      <c r="A154" s="42" t="s">
        <v>303</v>
      </c>
      <c r="B154" s="42" t="s">
        <v>304</v>
      </c>
      <c r="C154" s="3">
        <v>8.8099999999999998E-2</v>
      </c>
      <c r="D154" s="43"/>
      <c r="E154" s="44"/>
      <c r="F154" s="44"/>
      <c r="G154" s="44"/>
      <c r="I154" s="46"/>
      <c r="J154" s="46"/>
    </row>
    <row r="155" spans="1:10" ht="13.5" x14ac:dyDescent="0.25">
      <c r="A155" s="42" t="s">
        <v>305</v>
      </c>
      <c r="B155" s="42" t="s">
        <v>306</v>
      </c>
      <c r="C155" s="3">
        <v>0.10199999999999999</v>
      </c>
      <c r="D155" s="43"/>
      <c r="E155" s="44"/>
      <c r="F155" s="44"/>
      <c r="G155" s="44"/>
      <c r="I155" s="46"/>
      <c r="J155" s="46"/>
    </row>
    <row r="156" spans="1:10" ht="13.5" x14ac:dyDescent="0.25">
      <c r="A156" s="42" t="s">
        <v>307</v>
      </c>
      <c r="B156" s="42" t="s">
        <v>308</v>
      </c>
      <c r="C156" s="3">
        <v>0.11119999999999999</v>
      </c>
      <c r="D156" s="43"/>
      <c r="E156" s="44"/>
      <c r="F156" s="44"/>
      <c r="G156" s="44"/>
      <c r="I156" s="46"/>
      <c r="J156" s="46"/>
    </row>
    <row r="157" spans="1:10" ht="13.5" x14ac:dyDescent="0.25">
      <c r="A157" s="42" t="s">
        <v>309</v>
      </c>
      <c r="B157" s="42" t="s">
        <v>310</v>
      </c>
      <c r="C157" s="3">
        <v>0.1241</v>
      </c>
      <c r="D157" s="43"/>
      <c r="E157" s="44"/>
      <c r="F157" s="44"/>
      <c r="G157" s="44"/>
      <c r="I157" s="46"/>
      <c r="J157" s="46"/>
    </row>
    <row r="158" spans="1:10" ht="13.5" x14ac:dyDescent="0.25">
      <c r="A158" s="42" t="s">
        <v>311</v>
      </c>
      <c r="B158" s="42" t="s">
        <v>312</v>
      </c>
      <c r="C158" s="3">
        <v>0.1069</v>
      </c>
      <c r="D158" s="43"/>
      <c r="E158" s="44"/>
      <c r="F158" s="44"/>
      <c r="G158" s="44"/>
      <c r="I158" s="46"/>
      <c r="J158" s="46"/>
    </row>
    <row r="159" spans="1:10" ht="13.5" x14ac:dyDescent="0.25">
      <c r="A159" s="42" t="s">
        <v>313</v>
      </c>
      <c r="B159" s="42" t="s">
        <v>314</v>
      </c>
      <c r="C159" s="3">
        <v>9.0399999999999994E-2</v>
      </c>
      <c r="D159" s="43"/>
      <c r="E159" s="44"/>
      <c r="F159" s="44"/>
      <c r="G159" s="44"/>
      <c r="I159" s="46"/>
      <c r="J159" s="46"/>
    </row>
    <row r="160" spans="1:10" ht="13.5" x14ac:dyDescent="0.25">
      <c r="A160" s="42" t="s">
        <v>315</v>
      </c>
      <c r="B160" s="42" t="s">
        <v>316</v>
      </c>
      <c r="C160" s="3">
        <v>0.12820000000000001</v>
      </c>
      <c r="D160" s="43"/>
      <c r="E160" s="44"/>
      <c r="F160" s="44"/>
      <c r="G160" s="44"/>
      <c r="I160" s="46"/>
      <c r="J160" s="46"/>
    </row>
    <row r="161" spans="1:10" ht="13.5" x14ac:dyDescent="0.25">
      <c r="A161" s="42" t="s">
        <v>317</v>
      </c>
      <c r="B161" s="42" t="s">
        <v>318</v>
      </c>
      <c r="C161" s="3">
        <v>0.12189999999999999</v>
      </c>
      <c r="D161" s="43"/>
      <c r="E161" s="44"/>
      <c r="F161" s="44"/>
      <c r="G161" s="44"/>
      <c r="I161" s="46"/>
      <c r="J161" s="46"/>
    </row>
    <row r="162" spans="1:10" ht="13.5" x14ac:dyDescent="0.25">
      <c r="A162" s="42" t="s">
        <v>319</v>
      </c>
      <c r="B162" s="42" t="s">
        <v>320</v>
      </c>
      <c r="C162" s="3">
        <v>0.1109</v>
      </c>
      <c r="D162" s="43"/>
      <c r="E162" s="44"/>
      <c r="F162" s="44"/>
      <c r="G162" s="44"/>
      <c r="I162" s="46"/>
      <c r="J162" s="46"/>
    </row>
    <row r="163" spans="1:10" ht="13.5" x14ac:dyDescent="0.25">
      <c r="A163" s="42" t="s">
        <v>321</v>
      </c>
      <c r="B163" s="42" t="s">
        <v>322</v>
      </c>
      <c r="C163" s="3">
        <v>0.1183</v>
      </c>
      <c r="D163" s="43"/>
      <c r="E163" s="44"/>
      <c r="F163" s="44"/>
      <c r="G163" s="44"/>
      <c r="I163" s="46"/>
      <c r="J163" s="46"/>
    </row>
    <row r="164" spans="1:10" ht="13.5" x14ac:dyDescent="0.25">
      <c r="A164" s="42" t="s">
        <v>323</v>
      </c>
      <c r="B164" s="42" t="s">
        <v>324</v>
      </c>
      <c r="C164" s="3">
        <v>6.9000000000000006E-2</v>
      </c>
      <c r="D164" s="43"/>
      <c r="E164" s="44"/>
      <c r="F164" s="44"/>
      <c r="G164" s="44"/>
      <c r="I164" s="46"/>
      <c r="J164" s="46"/>
    </row>
    <row r="165" spans="1:10" ht="13.5" x14ac:dyDescent="0.25">
      <c r="A165" s="42" t="s">
        <v>325</v>
      </c>
      <c r="B165" s="42" t="s">
        <v>326</v>
      </c>
      <c r="C165" s="3">
        <v>0.12479999999999999</v>
      </c>
      <c r="D165" s="43"/>
      <c r="E165" s="44"/>
      <c r="F165" s="44"/>
      <c r="G165" s="44"/>
      <c r="I165" s="46"/>
      <c r="J165" s="46"/>
    </row>
    <row r="166" spans="1:10" ht="13.5" x14ac:dyDescent="0.25">
      <c r="A166" s="42" t="s">
        <v>327</v>
      </c>
      <c r="B166" s="42" t="s">
        <v>328</v>
      </c>
      <c r="C166" s="3">
        <v>7.2599999999999998E-2</v>
      </c>
      <c r="D166" s="43"/>
      <c r="E166" s="44"/>
      <c r="F166" s="44"/>
      <c r="G166" s="44"/>
      <c r="I166" s="46"/>
      <c r="J166" s="46"/>
    </row>
    <row r="167" spans="1:10" ht="13.5" x14ac:dyDescent="0.25">
      <c r="A167" s="42" t="s">
        <v>329</v>
      </c>
      <c r="B167" s="42" t="s">
        <v>330</v>
      </c>
      <c r="C167" s="3">
        <v>0.1042</v>
      </c>
      <c r="D167" s="43"/>
      <c r="E167" s="44"/>
      <c r="F167" s="44"/>
      <c r="G167" s="44"/>
      <c r="I167" s="46"/>
      <c r="J167" s="46"/>
    </row>
    <row r="168" spans="1:10" ht="13.5" x14ac:dyDescent="0.25">
      <c r="A168" s="42" t="s">
        <v>331</v>
      </c>
      <c r="B168" s="42" t="s">
        <v>332</v>
      </c>
      <c r="C168" s="3">
        <v>0.11550000000000001</v>
      </c>
      <c r="D168" s="43"/>
      <c r="E168" s="44"/>
      <c r="F168" s="44"/>
      <c r="G168" s="44"/>
      <c r="I168" s="46"/>
      <c r="J168" s="46"/>
    </row>
    <row r="169" spans="1:10" ht="13.5" x14ac:dyDescent="0.25">
      <c r="A169" s="42" t="s">
        <v>333</v>
      </c>
      <c r="B169" s="42" t="s">
        <v>334</v>
      </c>
      <c r="C169" s="3">
        <v>0.1241</v>
      </c>
      <c r="D169" s="43"/>
      <c r="E169" s="44"/>
      <c r="F169" s="44"/>
      <c r="G169" s="44"/>
      <c r="I169" s="46"/>
      <c r="J169" s="46"/>
    </row>
    <row r="170" spans="1:10" ht="13.5" x14ac:dyDescent="0.25">
      <c r="A170" s="42" t="s">
        <v>335</v>
      </c>
      <c r="B170" s="42" t="s">
        <v>336</v>
      </c>
      <c r="C170" s="3">
        <v>0.10440000000000001</v>
      </c>
      <c r="D170" s="43"/>
      <c r="E170" s="44"/>
      <c r="F170" s="44"/>
      <c r="G170" s="44"/>
      <c r="I170" s="46"/>
      <c r="J170" s="46"/>
    </row>
    <row r="171" spans="1:10" ht="13.5" x14ac:dyDescent="0.25">
      <c r="A171" s="42" t="s">
        <v>337</v>
      </c>
      <c r="B171" s="42" t="s">
        <v>338</v>
      </c>
      <c r="C171" s="3">
        <v>0.14369999999999999</v>
      </c>
      <c r="D171" s="43"/>
      <c r="E171" s="44"/>
      <c r="F171" s="44"/>
      <c r="G171" s="44"/>
      <c r="I171" s="46"/>
      <c r="J171" s="46"/>
    </row>
    <row r="172" spans="1:10" ht="13.5" x14ac:dyDescent="0.25">
      <c r="A172" s="42" t="s">
        <v>339</v>
      </c>
      <c r="B172" s="42" t="s">
        <v>340</v>
      </c>
      <c r="C172" s="3">
        <v>0.11269999999999999</v>
      </c>
      <c r="D172" s="43"/>
      <c r="E172" s="44"/>
      <c r="F172" s="44"/>
      <c r="G172" s="44"/>
      <c r="I172" s="46"/>
      <c r="J172" s="46"/>
    </row>
    <row r="173" spans="1:10" ht="13.5" x14ac:dyDescent="0.25">
      <c r="A173" s="42" t="s">
        <v>341</v>
      </c>
      <c r="B173" s="42" t="s">
        <v>342</v>
      </c>
      <c r="C173" s="3">
        <v>0.17</v>
      </c>
      <c r="D173" s="43"/>
      <c r="E173" s="44"/>
      <c r="F173" s="44"/>
      <c r="G173" s="44"/>
      <c r="I173" s="46"/>
      <c r="J173" s="46"/>
    </row>
    <row r="174" spans="1:10" ht="13.5" x14ac:dyDescent="0.25">
      <c r="A174" s="42" t="s">
        <v>343</v>
      </c>
      <c r="B174" s="42" t="s">
        <v>344</v>
      </c>
      <c r="C174" s="3">
        <v>0.1101</v>
      </c>
      <c r="D174" s="43"/>
      <c r="E174" s="44"/>
      <c r="F174" s="44"/>
      <c r="G174" s="44"/>
      <c r="I174" s="46"/>
      <c r="J174" s="46"/>
    </row>
    <row r="175" spans="1:10" ht="13.5" x14ac:dyDescent="0.25">
      <c r="A175" s="47">
        <v>3906</v>
      </c>
      <c r="B175" s="42" t="s">
        <v>345</v>
      </c>
      <c r="C175" s="3">
        <v>0.13350000000000001</v>
      </c>
      <c r="D175" s="43"/>
      <c r="E175" s="44"/>
      <c r="F175" s="44"/>
      <c r="G175" s="44"/>
      <c r="I175" s="46"/>
      <c r="J175" s="46"/>
    </row>
    <row r="176" spans="1:10" ht="13.5" x14ac:dyDescent="0.25">
      <c r="A176" s="47">
        <v>3942</v>
      </c>
      <c r="B176" s="42" t="s">
        <v>346</v>
      </c>
      <c r="C176" s="3">
        <v>0.11559999999999999</v>
      </c>
      <c r="D176" s="43"/>
      <c r="E176" s="44"/>
      <c r="F176" s="44"/>
      <c r="G176" s="44"/>
      <c r="I176" s="46"/>
      <c r="J176" s="46"/>
    </row>
    <row r="177" spans="1:10" ht="13.5" x14ac:dyDescent="0.25">
      <c r="A177" s="47">
        <v>3978</v>
      </c>
      <c r="B177" s="42" t="s">
        <v>347</v>
      </c>
      <c r="C177" s="3">
        <v>8.6800000000000002E-2</v>
      </c>
      <c r="D177" s="43"/>
      <c r="E177" s="44"/>
      <c r="F177" s="44"/>
      <c r="G177" s="44"/>
      <c r="I177" s="46"/>
      <c r="J177" s="46"/>
    </row>
    <row r="178" spans="1:10" ht="13.5" x14ac:dyDescent="0.25">
      <c r="A178" s="47">
        <v>4023</v>
      </c>
      <c r="B178" s="42" t="s">
        <v>348</v>
      </c>
      <c r="C178" s="3">
        <v>0.1203</v>
      </c>
      <c r="D178" s="43"/>
      <c r="E178" s="44"/>
      <c r="F178" s="44"/>
      <c r="G178" s="44"/>
      <c r="I178" s="46"/>
      <c r="J178" s="46"/>
    </row>
    <row r="179" spans="1:10" ht="13.5" x14ac:dyDescent="0.25">
      <c r="A179" s="47">
        <v>4033</v>
      </c>
      <c r="B179" s="42" t="s">
        <v>349</v>
      </c>
      <c r="C179" s="3">
        <v>9.7900000000000001E-2</v>
      </c>
      <c r="D179" s="43"/>
      <c r="E179" s="44"/>
      <c r="F179" s="44"/>
      <c r="G179" s="44"/>
      <c r="I179" s="46"/>
      <c r="J179" s="46"/>
    </row>
    <row r="180" spans="1:10" ht="13.5" x14ac:dyDescent="0.25">
      <c r="A180" s="47">
        <v>4041</v>
      </c>
      <c r="B180" s="42" t="s">
        <v>350</v>
      </c>
      <c r="C180" s="3">
        <v>9.8400000000000001E-2</v>
      </c>
      <c r="D180" s="43"/>
      <c r="E180" s="44"/>
      <c r="F180" s="44"/>
      <c r="G180" s="44"/>
      <c r="I180" s="46"/>
      <c r="J180" s="46"/>
    </row>
    <row r="181" spans="1:10" ht="13.5" x14ac:dyDescent="0.25">
      <c r="A181" s="47">
        <v>4043</v>
      </c>
      <c r="B181" s="42" t="s">
        <v>351</v>
      </c>
      <c r="C181" s="3">
        <v>0.1012</v>
      </c>
      <c r="D181" s="43"/>
      <c r="E181" s="44"/>
      <c r="F181" s="44"/>
      <c r="G181" s="44"/>
      <c r="I181" s="46"/>
      <c r="J181" s="46"/>
    </row>
    <row r="182" spans="1:10" ht="13.5" x14ac:dyDescent="0.25">
      <c r="A182" s="47">
        <v>4068</v>
      </c>
      <c r="B182" s="42" t="s">
        <v>352</v>
      </c>
      <c r="C182" s="3">
        <v>9.2799999999999994E-2</v>
      </c>
      <c r="D182" s="43"/>
      <c r="E182" s="44"/>
      <c r="F182" s="44"/>
      <c r="G182" s="44"/>
      <c r="I182" s="46"/>
      <c r="J182" s="46"/>
    </row>
    <row r="183" spans="1:10" ht="13.5" x14ac:dyDescent="0.25">
      <c r="A183" s="47">
        <v>4086</v>
      </c>
      <c r="B183" s="42" t="s">
        <v>353</v>
      </c>
      <c r="C183" s="3">
        <v>0.14449999999999999</v>
      </c>
      <c r="D183" s="43"/>
      <c r="E183" s="44"/>
      <c r="F183" s="44"/>
      <c r="G183" s="44"/>
      <c r="I183" s="46"/>
      <c r="J183" s="46"/>
    </row>
    <row r="184" spans="1:10" ht="13.5" x14ac:dyDescent="0.25">
      <c r="A184" s="47">
        <v>4104</v>
      </c>
      <c r="B184" s="42" t="s">
        <v>354</v>
      </c>
      <c r="C184" s="3">
        <v>0.1048</v>
      </c>
      <c r="D184" s="43"/>
      <c r="E184" s="44"/>
      <c r="F184" s="44"/>
      <c r="G184" s="44"/>
      <c r="I184" s="46"/>
      <c r="J184" s="46"/>
    </row>
    <row r="185" spans="1:10" ht="13.5" x14ac:dyDescent="0.25">
      <c r="A185" s="47">
        <v>4122</v>
      </c>
      <c r="B185" s="42" t="s">
        <v>355</v>
      </c>
      <c r="C185" s="3">
        <v>0.1487</v>
      </c>
      <c r="D185" s="43"/>
      <c r="E185" s="44"/>
      <c r="F185" s="44"/>
      <c r="G185" s="44"/>
      <c r="I185" s="46"/>
      <c r="J185" s="46"/>
    </row>
    <row r="186" spans="1:10" ht="13.5" x14ac:dyDescent="0.25">
      <c r="A186" s="47">
        <v>4131</v>
      </c>
      <c r="B186" s="42" t="s">
        <v>356</v>
      </c>
      <c r="C186" s="3">
        <v>9.9599999999999994E-2</v>
      </c>
      <c r="D186" s="43"/>
      <c r="E186" s="44"/>
      <c r="F186" s="44"/>
      <c r="G186" s="44"/>
      <c r="I186" s="46"/>
      <c r="J186" s="46"/>
    </row>
    <row r="187" spans="1:10" ht="13.5" x14ac:dyDescent="0.25">
      <c r="A187" s="47">
        <v>4149</v>
      </c>
      <c r="B187" s="42" t="s">
        <v>357</v>
      </c>
      <c r="C187" s="3">
        <v>8.3799999999999999E-2</v>
      </c>
      <c r="D187" s="43"/>
      <c r="E187" s="44"/>
      <c r="F187" s="44"/>
      <c r="G187" s="44"/>
      <c r="I187" s="46"/>
      <c r="J187" s="46"/>
    </row>
    <row r="188" spans="1:10" ht="13.5" x14ac:dyDescent="0.25">
      <c r="A188" s="47">
        <v>4203</v>
      </c>
      <c r="B188" s="42" t="s">
        <v>358</v>
      </c>
      <c r="C188" s="3">
        <v>0.1225</v>
      </c>
      <c r="D188" s="43"/>
      <c r="E188" s="44"/>
      <c r="F188" s="44"/>
      <c r="G188" s="44"/>
      <c r="I188" s="46"/>
      <c r="J188" s="46"/>
    </row>
    <row r="189" spans="1:10" ht="13.5" x14ac:dyDescent="0.25">
      <c r="A189" s="47">
        <v>4212</v>
      </c>
      <c r="B189" s="42" t="s">
        <v>359</v>
      </c>
      <c r="C189" s="3">
        <v>0.1017</v>
      </c>
      <c r="D189" s="43"/>
      <c r="E189" s="44"/>
      <c r="F189" s="44"/>
      <c r="G189" s="44"/>
      <c r="I189" s="46"/>
      <c r="J189" s="46"/>
    </row>
    <row r="190" spans="1:10" ht="13.5" x14ac:dyDescent="0.25">
      <c r="A190" s="47">
        <v>4269</v>
      </c>
      <c r="B190" s="42" t="s">
        <v>360</v>
      </c>
      <c r="C190" s="3">
        <v>0.1331</v>
      </c>
      <c r="D190" s="43"/>
      <c r="E190" s="44"/>
      <c r="F190" s="44"/>
      <c r="G190" s="44"/>
      <c r="I190" s="46"/>
      <c r="J190" s="46"/>
    </row>
    <row r="191" spans="1:10" ht="13.5" x14ac:dyDescent="0.25">
      <c r="A191" s="47">
        <v>4271</v>
      </c>
      <c r="B191" s="42" t="s">
        <v>361</v>
      </c>
      <c r="C191" s="3">
        <v>0.1168</v>
      </c>
      <c r="D191" s="43"/>
      <c r="E191" s="44"/>
      <c r="F191" s="44"/>
      <c r="G191" s="44"/>
      <c r="I191" s="46"/>
      <c r="J191" s="46"/>
    </row>
    <row r="192" spans="1:10" ht="13.5" x14ac:dyDescent="0.25">
      <c r="A192" s="47">
        <v>4356</v>
      </c>
      <c r="B192" s="42" t="s">
        <v>362</v>
      </c>
      <c r="C192" s="3">
        <v>0.1114</v>
      </c>
      <c r="D192" s="43"/>
      <c r="E192" s="44"/>
      <c r="F192" s="44"/>
      <c r="G192" s="44"/>
      <c r="I192" s="46"/>
      <c r="J192" s="46"/>
    </row>
    <row r="193" spans="1:10" ht="13.5" x14ac:dyDescent="0.25">
      <c r="A193" s="47">
        <v>4419</v>
      </c>
      <c r="B193" s="42" t="s">
        <v>363</v>
      </c>
      <c r="C193" s="3">
        <v>8.3000000000000004E-2</v>
      </c>
      <c r="D193" s="43"/>
      <c r="E193" s="44"/>
      <c r="F193" s="44"/>
      <c r="G193" s="44"/>
      <c r="I193" s="46"/>
      <c r="J193" s="46"/>
    </row>
    <row r="194" spans="1:10" ht="13.5" x14ac:dyDescent="0.25">
      <c r="A194" s="47">
        <v>4437</v>
      </c>
      <c r="B194" s="42" t="s">
        <v>364</v>
      </c>
      <c r="C194" s="3">
        <v>9.6100000000000005E-2</v>
      </c>
      <c r="D194" s="43"/>
      <c r="E194" s="44"/>
      <c r="F194" s="44"/>
      <c r="G194" s="44"/>
      <c r="I194" s="46"/>
      <c r="J194" s="46"/>
    </row>
    <row r="195" spans="1:10" ht="13.5" x14ac:dyDescent="0.25">
      <c r="A195" s="47">
        <v>4446</v>
      </c>
      <c r="B195" s="42" t="s">
        <v>365</v>
      </c>
      <c r="C195" s="3">
        <v>0.1119</v>
      </c>
      <c r="D195" s="43"/>
      <c r="E195" s="44"/>
      <c r="F195" s="44"/>
      <c r="G195" s="44"/>
      <c r="I195" s="46"/>
      <c r="J195" s="46"/>
    </row>
    <row r="196" spans="1:10" ht="13.5" x14ac:dyDescent="0.25">
      <c r="A196" s="47">
        <v>4491</v>
      </c>
      <c r="B196" s="42" t="s">
        <v>366</v>
      </c>
      <c r="C196" s="3">
        <v>8.0100000000000005E-2</v>
      </c>
      <c r="D196" s="43"/>
      <c r="E196" s="44"/>
      <c r="F196" s="44"/>
      <c r="G196" s="44"/>
      <c r="I196" s="46"/>
      <c r="J196" s="46"/>
    </row>
    <row r="197" spans="1:10" ht="13.5" x14ac:dyDescent="0.25">
      <c r="A197" s="47">
        <v>4505</v>
      </c>
      <c r="B197" s="42" t="s">
        <v>367</v>
      </c>
      <c r="C197" s="3">
        <v>9.7600000000000006E-2</v>
      </c>
      <c r="D197" s="43"/>
      <c r="E197" s="44"/>
      <c r="F197" s="44"/>
      <c r="G197" s="44"/>
      <c r="I197" s="46"/>
      <c r="J197" s="46"/>
    </row>
    <row r="198" spans="1:10" ht="13.5" x14ac:dyDescent="0.25">
      <c r="A198" s="47">
        <v>4509</v>
      </c>
      <c r="B198" s="42" t="s">
        <v>368</v>
      </c>
      <c r="C198" s="3">
        <v>8.8700000000000001E-2</v>
      </c>
      <c r="D198" s="43"/>
      <c r="E198" s="44"/>
      <c r="F198" s="44"/>
      <c r="G198" s="44"/>
      <c r="I198" s="46"/>
      <c r="J198" s="46"/>
    </row>
    <row r="199" spans="1:10" ht="13.5" x14ac:dyDescent="0.25">
      <c r="A199" s="47">
        <v>4518</v>
      </c>
      <c r="B199" s="42" t="s">
        <v>369</v>
      </c>
      <c r="C199" s="3">
        <v>0.14499999999999999</v>
      </c>
      <c r="D199" s="43"/>
      <c r="E199" s="44"/>
      <c r="F199" s="44"/>
      <c r="G199" s="44"/>
      <c r="I199" s="46"/>
      <c r="J199" s="46"/>
    </row>
    <row r="200" spans="1:10" ht="13.5" x14ac:dyDescent="0.25">
      <c r="A200" s="47">
        <v>4527</v>
      </c>
      <c r="B200" s="42" t="s">
        <v>370</v>
      </c>
      <c r="C200" s="3">
        <v>0.12520000000000001</v>
      </c>
      <c r="D200" s="43"/>
      <c r="E200" s="44"/>
      <c r="F200" s="44"/>
      <c r="G200" s="44"/>
      <c r="I200" s="46"/>
      <c r="J200" s="46"/>
    </row>
    <row r="201" spans="1:10" ht="13.5" x14ac:dyDescent="0.25">
      <c r="A201" s="47">
        <v>4536</v>
      </c>
      <c r="B201" s="42" t="s">
        <v>371</v>
      </c>
      <c r="C201" s="3">
        <v>0.1072</v>
      </c>
      <c r="D201" s="43"/>
      <c r="E201" s="44"/>
      <c r="F201" s="44"/>
      <c r="G201" s="44"/>
      <c r="I201" s="46"/>
      <c r="J201" s="46"/>
    </row>
    <row r="202" spans="1:10" ht="13.5" x14ac:dyDescent="0.25">
      <c r="A202" s="47">
        <v>4554</v>
      </c>
      <c r="B202" s="42" t="s">
        <v>372</v>
      </c>
      <c r="C202" s="3">
        <v>9.9900000000000003E-2</v>
      </c>
      <c r="D202" s="43"/>
      <c r="E202" s="44"/>
      <c r="F202" s="44"/>
      <c r="G202" s="44"/>
      <c r="I202" s="46"/>
      <c r="J202" s="46"/>
    </row>
    <row r="203" spans="1:10" ht="13.5" x14ac:dyDescent="0.25">
      <c r="A203" s="47">
        <v>4572</v>
      </c>
      <c r="B203" s="42" t="s">
        <v>373</v>
      </c>
      <c r="C203" s="3">
        <v>0.17</v>
      </c>
      <c r="D203" s="43"/>
      <c r="E203" s="44"/>
      <c r="F203" s="44"/>
      <c r="G203" s="44"/>
      <c r="I203" s="46"/>
      <c r="J203" s="46"/>
    </row>
    <row r="204" spans="1:10" ht="13.5" x14ac:dyDescent="0.25">
      <c r="A204" s="47">
        <v>4581</v>
      </c>
      <c r="B204" s="42" t="s">
        <v>374</v>
      </c>
      <c r="C204" s="3">
        <v>0.1305</v>
      </c>
      <c r="D204" s="43"/>
      <c r="E204" s="44"/>
      <c r="F204" s="44"/>
      <c r="G204" s="44"/>
      <c r="I204" s="46"/>
      <c r="J204" s="46"/>
    </row>
    <row r="205" spans="1:10" ht="13.5" x14ac:dyDescent="0.25">
      <c r="A205" s="47">
        <v>4599</v>
      </c>
      <c r="B205" s="42" t="s">
        <v>375</v>
      </c>
      <c r="C205" s="3">
        <v>9.0200000000000002E-2</v>
      </c>
      <c r="D205" s="43"/>
      <c r="E205" s="44"/>
      <c r="F205" s="44"/>
      <c r="G205" s="44"/>
      <c r="I205" s="46"/>
      <c r="J205" s="46"/>
    </row>
    <row r="206" spans="1:10" ht="13.5" x14ac:dyDescent="0.25">
      <c r="A206" s="47">
        <v>4617</v>
      </c>
      <c r="B206" s="42" t="s">
        <v>376</v>
      </c>
      <c r="C206" s="3">
        <v>9.8900000000000002E-2</v>
      </c>
      <c r="D206" s="43"/>
      <c r="E206" s="44"/>
      <c r="F206" s="44"/>
      <c r="G206" s="44"/>
      <c r="I206" s="46"/>
      <c r="J206" s="46"/>
    </row>
    <row r="207" spans="1:10" ht="13.5" x14ac:dyDescent="0.25">
      <c r="A207" s="47">
        <v>4644</v>
      </c>
      <c r="B207" s="42" t="s">
        <v>377</v>
      </c>
      <c r="C207" s="3">
        <v>0.1077</v>
      </c>
      <c r="D207" s="43"/>
      <c r="E207" s="44"/>
      <c r="F207" s="44"/>
      <c r="G207" s="44"/>
      <c r="I207" s="46"/>
      <c r="J207" s="46"/>
    </row>
    <row r="208" spans="1:10" ht="13.5" x14ac:dyDescent="0.25">
      <c r="A208" s="47">
        <v>4662</v>
      </c>
      <c r="B208" s="42" t="s">
        <v>378</v>
      </c>
      <c r="C208" s="3">
        <v>7.9399999999999998E-2</v>
      </c>
      <c r="D208" s="43"/>
      <c r="E208" s="44"/>
      <c r="F208" s="44"/>
      <c r="G208" s="44"/>
      <c r="I208" s="46"/>
      <c r="J208" s="46"/>
    </row>
    <row r="209" spans="1:10" ht="13.5" x14ac:dyDescent="0.25">
      <c r="A209" s="47">
        <v>4689</v>
      </c>
      <c r="B209" s="42" t="s">
        <v>379</v>
      </c>
      <c r="C209" s="3">
        <v>8.8499999999999995E-2</v>
      </c>
      <c r="D209" s="43"/>
      <c r="E209" s="44"/>
      <c r="F209" s="44"/>
      <c r="G209" s="44"/>
      <c r="I209" s="46"/>
      <c r="J209" s="46"/>
    </row>
    <row r="210" spans="1:10" ht="13.5" x14ac:dyDescent="0.25">
      <c r="A210" s="47">
        <v>4725</v>
      </c>
      <c r="B210" s="42" t="s">
        <v>380</v>
      </c>
      <c r="C210" s="3">
        <v>0.10299999999999999</v>
      </c>
      <c r="D210" s="43"/>
      <c r="E210" s="44"/>
      <c r="F210" s="44"/>
      <c r="G210" s="44"/>
      <c r="I210" s="46"/>
      <c r="J210" s="46"/>
    </row>
    <row r="211" spans="1:10" ht="13.5" x14ac:dyDescent="0.25">
      <c r="A211" s="47">
        <v>4772</v>
      </c>
      <c r="B211" s="42" t="s">
        <v>381</v>
      </c>
      <c r="C211" s="3">
        <v>6.88E-2</v>
      </c>
      <c r="D211" s="43"/>
      <c r="E211" s="44"/>
      <c r="F211" s="44"/>
      <c r="G211" s="44"/>
      <c r="I211" s="46"/>
      <c r="J211" s="46"/>
    </row>
    <row r="212" spans="1:10" ht="13.5" x14ac:dyDescent="0.25">
      <c r="A212" s="47">
        <v>4773</v>
      </c>
      <c r="B212" s="42" t="s">
        <v>382</v>
      </c>
      <c r="C212" s="3">
        <v>0.15770000000000001</v>
      </c>
      <c r="D212" s="43"/>
      <c r="E212" s="44"/>
      <c r="F212" s="44"/>
      <c r="G212" s="44"/>
      <c r="I212" s="46"/>
      <c r="J212" s="46"/>
    </row>
    <row r="213" spans="1:10" ht="13.5" x14ac:dyDescent="0.25">
      <c r="A213" s="47">
        <v>4774</v>
      </c>
      <c r="B213" s="42" t="s">
        <v>383</v>
      </c>
      <c r="C213" s="3">
        <v>8.48E-2</v>
      </c>
      <c r="D213" s="43"/>
      <c r="E213" s="44"/>
      <c r="F213" s="44"/>
      <c r="G213" s="44"/>
      <c r="I213" s="46"/>
      <c r="J213" s="46"/>
    </row>
    <row r="214" spans="1:10" ht="13.5" x14ac:dyDescent="0.25">
      <c r="A214" s="47">
        <v>4776</v>
      </c>
      <c r="B214" s="42" t="s">
        <v>384</v>
      </c>
      <c r="C214" s="3">
        <v>0.1454</v>
      </c>
      <c r="D214" s="43"/>
      <c r="E214" s="44"/>
      <c r="F214" s="44"/>
      <c r="G214" s="44"/>
      <c r="I214" s="46"/>
      <c r="J214" s="46"/>
    </row>
    <row r="215" spans="1:10" ht="13.5" x14ac:dyDescent="0.25">
      <c r="A215" s="47">
        <v>4777</v>
      </c>
      <c r="B215" s="42" t="s">
        <v>385</v>
      </c>
      <c r="C215" s="3">
        <v>0.12230000000000001</v>
      </c>
      <c r="D215" s="43"/>
      <c r="E215" s="44"/>
      <c r="F215" s="44"/>
      <c r="G215" s="44"/>
      <c r="I215" s="46"/>
      <c r="J215" s="46"/>
    </row>
    <row r="216" spans="1:10" ht="13.5" x14ac:dyDescent="0.25">
      <c r="A216" s="47">
        <v>4778</v>
      </c>
      <c r="B216" s="42" t="s">
        <v>386</v>
      </c>
      <c r="C216" s="3">
        <v>7.1499999999999994E-2</v>
      </c>
      <c r="D216" s="43"/>
      <c r="E216" s="44"/>
      <c r="F216" s="44"/>
      <c r="G216" s="44"/>
      <c r="I216" s="46"/>
      <c r="J216" s="46"/>
    </row>
    <row r="217" spans="1:10" ht="13.5" x14ac:dyDescent="0.25">
      <c r="A217" s="47">
        <v>4779</v>
      </c>
      <c r="B217" s="42" t="s">
        <v>387</v>
      </c>
      <c r="C217" s="3">
        <v>0.13289999999999999</v>
      </c>
      <c r="D217" s="43"/>
      <c r="E217" s="44"/>
      <c r="F217" s="44"/>
      <c r="G217" s="44"/>
      <c r="I217" s="46"/>
      <c r="J217" s="46"/>
    </row>
    <row r="218" spans="1:10" ht="13.5" x14ac:dyDescent="0.25">
      <c r="A218" s="47">
        <v>4784</v>
      </c>
      <c r="B218" s="42" t="s">
        <v>388</v>
      </c>
      <c r="C218" s="3">
        <v>0.1085</v>
      </c>
      <c r="D218" s="43"/>
      <c r="E218" s="44"/>
      <c r="F218" s="44"/>
      <c r="G218" s="44"/>
      <c r="I218" s="46"/>
      <c r="J218" s="46"/>
    </row>
    <row r="219" spans="1:10" ht="13.5" x14ac:dyDescent="0.25">
      <c r="A219" s="47">
        <v>4785</v>
      </c>
      <c r="B219" s="42" t="s">
        <v>389</v>
      </c>
      <c r="C219" s="3">
        <v>7.0699999999999999E-2</v>
      </c>
      <c r="D219" s="43"/>
      <c r="E219" s="44"/>
      <c r="F219" s="44"/>
      <c r="G219" s="44"/>
      <c r="I219" s="46"/>
      <c r="J219" s="46"/>
    </row>
    <row r="220" spans="1:10" ht="13.5" x14ac:dyDescent="0.25">
      <c r="A220" s="47">
        <v>4788</v>
      </c>
      <c r="B220" s="42" t="s">
        <v>390</v>
      </c>
      <c r="C220" s="3">
        <v>0.1056</v>
      </c>
      <c r="D220" s="43"/>
      <c r="E220" s="44"/>
      <c r="F220" s="44"/>
      <c r="G220" s="44"/>
      <c r="I220" s="46"/>
      <c r="J220" s="46"/>
    </row>
    <row r="221" spans="1:10" ht="13.5" x14ac:dyDescent="0.25">
      <c r="A221" s="47">
        <v>4797</v>
      </c>
      <c r="B221" s="42" t="s">
        <v>391</v>
      </c>
      <c r="C221" s="3">
        <v>0.11899999999999999</v>
      </c>
      <c r="D221" s="43"/>
      <c r="E221" s="44"/>
      <c r="F221" s="44"/>
      <c r="G221" s="44"/>
      <c r="I221" s="46"/>
      <c r="J221" s="46"/>
    </row>
    <row r="222" spans="1:10" ht="13.5" x14ac:dyDescent="0.25">
      <c r="A222" s="47">
        <v>4860</v>
      </c>
      <c r="B222" s="42" t="s">
        <v>392</v>
      </c>
      <c r="C222" s="3">
        <v>0.1009</v>
      </c>
      <c r="D222" s="43"/>
      <c r="E222" s="44"/>
      <c r="F222" s="44"/>
      <c r="G222" s="44"/>
      <c r="I222" s="46"/>
      <c r="J222" s="46"/>
    </row>
    <row r="223" spans="1:10" ht="13.5" x14ac:dyDescent="0.25">
      <c r="A223" s="47">
        <v>4869</v>
      </c>
      <c r="B223" s="42" t="s">
        <v>393</v>
      </c>
      <c r="C223" s="3">
        <v>9.1399999999999995E-2</v>
      </c>
      <c r="D223" s="43"/>
      <c r="E223" s="44"/>
      <c r="F223" s="44"/>
      <c r="G223" s="44"/>
      <c r="I223" s="46"/>
      <c r="J223" s="46"/>
    </row>
    <row r="224" spans="1:10" ht="13.5" x14ac:dyDescent="0.25">
      <c r="A224" s="47">
        <v>4878</v>
      </c>
      <c r="B224" s="42" t="s">
        <v>394</v>
      </c>
      <c r="C224" s="3">
        <v>0.1245</v>
      </c>
      <c r="D224" s="43"/>
      <c r="E224" s="44"/>
      <c r="F224" s="44"/>
      <c r="G224" s="44"/>
      <c r="I224" s="46"/>
      <c r="J224" s="46"/>
    </row>
    <row r="225" spans="1:10" ht="13.5" x14ac:dyDescent="0.25">
      <c r="A225" s="47">
        <v>4890</v>
      </c>
      <c r="B225" s="42" t="s">
        <v>395</v>
      </c>
      <c r="C225" s="3">
        <v>0.13200000000000001</v>
      </c>
      <c r="D225" s="43"/>
      <c r="E225" s="44"/>
      <c r="F225" s="44"/>
      <c r="G225" s="44"/>
      <c r="I225" s="46"/>
      <c r="J225" s="46"/>
    </row>
    <row r="226" spans="1:10" ht="13.5" x14ac:dyDescent="0.25">
      <c r="A226" s="47">
        <v>4905</v>
      </c>
      <c r="B226" s="42" t="s">
        <v>396</v>
      </c>
      <c r="C226" s="3">
        <v>7.4200000000000002E-2</v>
      </c>
      <c r="D226" s="43"/>
      <c r="E226" s="44"/>
      <c r="F226" s="44"/>
      <c r="G226" s="44"/>
      <c r="I226" s="46"/>
      <c r="J226" s="46"/>
    </row>
    <row r="227" spans="1:10" ht="13.5" x14ac:dyDescent="0.25">
      <c r="A227" s="47">
        <v>4978</v>
      </c>
      <c r="B227" s="42" t="s">
        <v>397</v>
      </c>
      <c r="C227" s="3">
        <v>0.11849999999999999</v>
      </c>
      <c r="D227" s="43"/>
      <c r="E227" s="44"/>
      <c r="F227" s="44"/>
      <c r="G227" s="44"/>
      <c r="I227" s="46"/>
      <c r="J227" s="46"/>
    </row>
    <row r="228" spans="1:10" ht="13.5" x14ac:dyDescent="0.25">
      <c r="A228" s="47">
        <v>4995</v>
      </c>
      <c r="B228" s="42" t="s">
        <v>398</v>
      </c>
      <c r="C228" s="3">
        <v>6.5799999999999997E-2</v>
      </c>
      <c r="D228" s="43"/>
      <c r="E228" s="44"/>
      <c r="F228" s="44"/>
      <c r="G228" s="44"/>
      <c r="I228" s="46"/>
      <c r="J228" s="46"/>
    </row>
    <row r="229" spans="1:10" ht="13.5" x14ac:dyDescent="0.25">
      <c r="A229" s="47">
        <v>5013</v>
      </c>
      <c r="B229" s="42" t="s">
        <v>399</v>
      </c>
      <c r="C229" s="3">
        <v>0.113</v>
      </c>
      <c r="D229" s="43"/>
      <c r="E229" s="44"/>
      <c r="F229" s="44"/>
      <c r="G229" s="44"/>
      <c r="I229" s="46"/>
      <c r="J229" s="46"/>
    </row>
    <row r="230" spans="1:10" ht="13.5" x14ac:dyDescent="0.25">
      <c r="A230" s="47">
        <v>5049</v>
      </c>
      <c r="B230" s="42" t="s">
        <v>400</v>
      </c>
      <c r="C230" s="3">
        <v>9.7900000000000001E-2</v>
      </c>
      <c r="D230" s="43"/>
      <c r="E230" s="44"/>
      <c r="F230" s="44"/>
      <c r="G230" s="44"/>
      <c r="I230" s="46"/>
      <c r="J230" s="46"/>
    </row>
    <row r="231" spans="1:10" ht="13.5" x14ac:dyDescent="0.25">
      <c r="A231" s="47">
        <v>5121</v>
      </c>
      <c r="B231" s="42" t="s">
        <v>401</v>
      </c>
      <c r="C231" s="3">
        <v>9.1300000000000006E-2</v>
      </c>
      <c r="D231" s="43"/>
      <c r="E231" s="44"/>
      <c r="F231" s="44"/>
      <c r="G231" s="44"/>
      <c r="I231" s="46"/>
      <c r="J231" s="46"/>
    </row>
    <row r="232" spans="1:10" ht="13.5" x14ac:dyDescent="0.25">
      <c r="A232" s="47">
        <v>5139</v>
      </c>
      <c r="B232" s="42" t="s">
        <v>402</v>
      </c>
      <c r="C232" s="3">
        <v>0.10290000000000001</v>
      </c>
      <c r="D232" s="43"/>
      <c r="E232" s="44"/>
      <c r="F232" s="44"/>
      <c r="G232" s="44"/>
      <c r="I232" s="46"/>
      <c r="J232" s="46"/>
    </row>
    <row r="233" spans="1:10" ht="13.5" x14ac:dyDescent="0.25">
      <c r="A233" s="47">
        <v>5160</v>
      </c>
      <c r="B233" s="42" t="s">
        <v>403</v>
      </c>
      <c r="C233" s="3">
        <v>0.1603</v>
      </c>
      <c r="D233" s="43"/>
      <c r="E233" s="44"/>
      <c r="F233" s="44"/>
      <c r="G233" s="44"/>
      <c r="I233" s="46"/>
      <c r="J233" s="46"/>
    </row>
    <row r="234" spans="1:10" ht="13.5" x14ac:dyDescent="0.25">
      <c r="A234" s="47">
        <v>5163</v>
      </c>
      <c r="B234" s="42" t="s">
        <v>404</v>
      </c>
      <c r="C234" s="3">
        <v>0.1138</v>
      </c>
      <c r="D234" s="43"/>
      <c r="E234" s="44"/>
      <c r="F234" s="44"/>
      <c r="G234" s="44"/>
      <c r="I234" s="46"/>
      <c r="J234" s="46"/>
    </row>
    <row r="235" spans="1:10" ht="13.5" x14ac:dyDescent="0.25">
      <c r="A235" s="47">
        <v>5166</v>
      </c>
      <c r="B235" s="42" t="s">
        <v>405</v>
      </c>
      <c r="C235" s="3">
        <v>0.14410000000000001</v>
      </c>
      <c r="D235" s="43"/>
      <c r="E235" s="44"/>
      <c r="F235" s="44"/>
      <c r="G235" s="44"/>
      <c r="I235" s="46"/>
      <c r="J235" s="46"/>
    </row>
    <row r="236" spans="1:10" ht="13.5" x14ac:dyDescent="0.25">
      <c r="A236" s="47">
        <v>5184</v>
      </c>
      <c r="B236" s="42" t="s">
        <v>406</v>
      </c>
      <c r="C236" s="3">
        <v>9.74E-2</v>
      </c>
      <c r="D236" s="43"/>
      <c r="E236" s="44"/>
      <c r="F236" s="44"/>
      <c r="G236" s="44"/>
      <c r="I236" s="46"/>
      <c r="J236" s="46"/>
    </row>
    <row r="237" spans="1:10" ht="13.5" x14ac:dyDescent="0.25">
      <c r="A237" s="47">
        <v>5250</v>
      </c>
      <c r="B237" s="42" t="s">
        <v>407</v>
      </c>
      <c r="C237" s="3">
        <v>7.5700000000000003E-2</v>
      </c>
      <c r="D237" s="43"/>
      <c r="E237" s="44"/>
      <c r="F237" s="44"/>
      <c r="G237" s="44"/>
      <c r="I237" s="46"/>
      <c r="J237" s="46"/>
    </row>
    <row r="238" spans="1:10" ht="13.5" x14ac:dyDescent="0.25">
      <c r="A238" s="47">
        <v>5256</v>
      </c>
      <c r="B238" s="42" t="s">
        <v>408</v>
      </c>
      <c r="C238" s="3">
        <v>0.1331</v>
      </c>
      <c r="D238" s="43"/>
      <c r="E238" s="44"/>
      <c r="F238" s="44"/>
      <c r="G238" s="44"/>
      <c r="I238" s="46"/>
      <c r="J238" s="46"/>
    </row>
    <row r="239" spans="1:10" ht="13.5" x14ac:dyDescent="0.25">
      <c r="A239" s="47">
        <v>5283</v>
      </c>
      <c r="B239" s="42" t="s">
        <v>409</v>
      </c>
      <c r="C239" s="3">
        <v>8.2199999999999995E-2</v>
      </c>
      <c r="D239" s="43"/>
      <c r="E239" s="44"/>
      <c r="F239" s="44"/>
      <c r="G239" s="44"/>
      <c r="I239" s="46"/>
      <c r="J239" s="46"/>
    </row>
    <row r="240" spans="1:10" ht="13.5" x14ac:dyDescent="0.25">
      <c r="A240" s="47">
        <v>5310</v>
      </c>
      <c r="B240" s="42" t="s">
        <v>410</v>
      </c>
      <c r="C240" s="3">
        <v>0.1009</v>
      </c>
      <c r="D240" s="43"/>
      <c r="E240" s="44"/>
      <c r="F240" s="44"/>
      <c r="G240" s="44"/>
      <c r="I240" s="46"/>
      <c r="J240" s="46"/>
    </row>
    <row r="241" spans="1:10" ht="13.5" x14ac:dyDescent="0.25">
      <c r="A241" s="47">
        <v>5463</v>
      </c>
      <c r="B241" s="42" t="s">
        <v>411</v>
      </c>
      <c r="C241" s="3">
        <v>0.1394</v>
      </c>
      <c r="D241" s="43"/>
      <c r="E241" s="44"/>
      <c r="F241" s="44"/>
      <c r="G241" s="44"/>
      <c r="I241" s="46"/>
      <c r="J241" s="46"/>
    </row>
    <row r="242" spans="1:10" ht="13.5" x14ac:dyDescent="0.25">
      <c r="A242" s="47">
        <v>5486</v>
      </c>
      <c r="B242" s="42" t="s">
        <v>412</v>
      </c>
      <c r="C242" s="3">
        <v>9.4600000000000004E-2</v>
      </c>
      <c r="D242" s="43"/>
      <c r="E242" s="44"/>
      <c r="F242" s="44"/>
      <c r="G242" s="44"/>
      <c r="I242" s="46"/>
      <c r="J242" s="46"/>
    </row>
    <row r="243" spans="1:10" ht="13.5" x14ac:dyDescent="0.25">
      <c r="A243" s="47">
        <v>5508</v>
      </c>
      <c r="B243" s="42" t="s">
        <v>413</v>
      </c>
      <c r="C243" s="3">
        <v>0.1198</v>
      </c>
      <c r="D243" s="43"/>
      <c r="E243" s="44"/>
      <c r="F243" s="44"/>
      <c r="G243" s="44"/>
      <c r="I243" s="46"/>
      <c r="J243" s="46"/>
    </row>
    <row r="244" spans="1:10" ht="13.5" x14ac:dyDescent="0.25">
      <c r="A244" s="47">
        <v>5510</v>
      </c>
      <c r="B244" s="42" t="s">
        <v>414</v>
      </c>
      <c r="C244" s="3">
        <v>8.9599999999999999E-2</v>
      </c>
      <c r="D244" s="43"/>
      <c r="E244" s="44"/>
      <c r="F244" s="44"/>
      <c r="G244" s="44"/>
      <c r="I244" s="46"/>
      <c r="J244" s="46"/>
    </row>
    <row r="245" spans="1:10" ht="13.5" x14ac:dyDescent="0.25">
      <c r="A245" s="47">
        <v>5607</v>
      </c>
      <c r="B245" s="42" t="s">
        <v>415</v>
      </c>
      <c r="C245" s="3">
        <v>8.4000000000000005E-2</v>
      </c>
      <c r="D245" s="43"/>
      <c r="E245" s="44"/>
      <c r="F245" s="44"/>
      <c r="G245" s="44"/>
      <c r="I245" s="46"/>
      <c r="J245" s="46"/>
    </row>
    <row r="246" spans="1:10" ht="13.5" x14ac:dyDescent="0.25">
      <c r="A246" s="47">
        <v>5643</v>
      </c>
      <c r="B246" s="42" t="s">
        <v>416</v>
      </c>
      <c r="C246" s="3">
        <v>8.5599999999999996E-2</v>
      </c>
      <c r="D246" s="43"/>
      <c r="E246" s="44"/>
      <c r="F246" s="44"/>
      <c r="G246" s="44"/>
      <c r="I246" s="46"/>
      <c r="J246" s="46"/>
    </row>
    <row r="247" spans="1:10" ht="13.5" x14ac:dyDescent="0.25">
      <c r="A247" s="47">
        <v>5697</v>
      </c>
      <c r="B247" s="42" t="s">
        <v>417</v>
      </c>
      <c r="C247" s="3">
        <v>0.11269999999999999</v>
      </c>
      <c r="D247" s="43"/>
      <c r="E247" s="44"/>
      <c r="F247" s="44"/>
      <c r="G247" s="44"/>
      <c r="I247" s="46"/>
      <c r="J247" s="46"/>
    </row>
    <row r="248" spans="1:10" ht="13.5" x14ac:dyDescent="0.25">
      <c r="A248" s="47">
        <v>5724</v>
      </c>
      <c r="B248" s="42" t="s">
        <v>418</v>
      </c>
      <c r="C248" s="3">
        <v>9.9099999999999994E-2</v>
      </c>
      <c r="D248" s="43"/>
      <c r="E248" s="44"/>
      <c r="F248" s="44"/>
      <c r="G248" s="44"/>
      <c r="I248" s="46"/>
      <c r="J248" s="46"/>
    </row>
    <row r="249" spans="1:10" ht="13.5" x14ac:dyDescent="0.25">
      <c r="A249" s="47">
        <v>5751</v>
      </c>
      <c r="B249" s="42" t="s">
        <v>419</v>
      </c>
      <c r="C249" s="3">
        <v>8.1100000000000005E-2</v>
      </c>
      <c r="D249" s="43"/>
      <c r="E249" s="44"/>
      <c r="F249" s="44"/>
      <c r="G249" s="44"/>
      <c r="I249" s="46"/>
      <c r="J249" s="46"/>
    </row>
    <row r="250" spans="1:10" ht="13.5" x14ac:dyDescent="0.25">
      <c r="A250" s="47">
        <v>5805</v>
      </c>
      <c r="B250" s="42" t="s">
        <v>420</v>
      </c>
      <c r="C250" s="3">
        <v>0.1555</v>
      </c>
      <c r="D250" s="43"/>
      <c r="E250" s="44"/>
      <c r="F250" s="44"/>
      <c r="G250" s="44"/>
      <c r="I250" s="46"/>
      <c r="J250" s="46"/>
    </row>
    <row r="251" spans="1:10" ht="13.5" x14ac:dyDescent="0.25">
      <c r="A251" s="47">
        <v>5823</v>
      </c>
      <c r="B251" s="42" t="s">
        <v>421</v>
      </c>
      <c r="C251" s="3">
        <v>7.8799999999999995E-2</v>
      </c>
      <c r="D251" s="43"/>
      <c r="E251" s="44"/>
      <c r="F251" s="44"/>
      <c r="G251" s="44"/>
      <c r="I251" s="46"/>
      <c r="J251" s="46"/>
    </row>
    <row r="252" spans="1:10" ht="13.5" x14ac:dyDescent="0.25">
      <c r="A252" s="47">
        <v>5832</v>
      </c>
      <c r="B252" s="42" t="s">
        <v>422</v>
      </c>
      <c r="C252" s="3">
        <v>0.124</v>
      </c>
      <c r="D252" s="43"/>
      <c r="E252" s="44"/>
      <c r="F252" s="44"/>
      <c r="G252" s="44"/>
      <c r="I252" s="46"/>
      <c r="J252" s="46"/>
    </row>
    <row r="253" spans="1:10" ht="13.5" x14ac:dyDescent="0.25">
      <c r="A253" s="47">
        <v>5877</v>
      </c>
      <c r="B253" s="42" t="s">
        <v>423</v>
      </c>
      <c r="C253" s="3">
        <v>0.1055</v>
      </c>
      <c r="D253" s="43"/>
      <c r="E253" s="44"/>
      <c r="F253" s="44"/>
      <c r="G253" s="44"/>
      <c r="I253" s="46"/>
      <c r="J253" s="46"/>
    </row>
    <row r="254" spans="1:10" ht="13.5" x14ac:dyDescent="0.25">
      <c r="A254" s="47">
        <v>5895</v>
      </c>
      <c r="B254" s="42" t="s">
        <v>424</v>
      </c>
      <c r="C254" s="3">
        <v>8.4400000000000003E-2</v>
      </c>
      <c r="D254" s="43"/>
      <c r="E254" s="44"/>
      <c r="F254" s="44"/>
      <c r="G254" s="44"/>
      <c r="I254" s="46"/>
      <c r="J254" s="46"/>
    </row>
    <row r="255" spans="1:10" ht="13.5" x14ac:dyDescent="0.25">
      <c r="A255" s="47">
        <v>5922</v>
      </c>
      <c r="B255" s="42" t="s">
        <v>425</v>
      </c>
      <c r="C255" s="3">
        <v>8.3400000000000002E-2</v>
      </c>
      <c r="D255" s="43"/>
      <c r="E255" s="44"/>
      <c r="F255" s="44"/>
      <c r="G255" s="44"/>
      <c r="I255" s="46"/>
      <c r="J255" s="46"/>
    </row>
    <row r="256" spans="1:10" ht="13.5" x14ac:dyDescent="0.25">
      <c r="A256" s="47">
        <v>5949</v>
      </c>
      <c r="B256" s="42" t="s">
        <v>426</v>
      </c>
      <c r="C256" s="3">
        <v>9.5200000000000007E-2</v>
      </c>
      <c r="D256" s="43"/>
      <c r="E256" s="44"/>
      <c r="F256" s="44"/>
      <c r="G256" s="44"/>
      <c r="I256" s="46"/>
      <c r="J256" s="46"/>
    </row>
    <row r="257" spans="1:10" ht="13.5" x14ac:dyDescent="0.25">
      <c r="A257" s="47">
        <v>5976</v>
      </c>
      <c r="B257" s="42" t="s">
        <v>427</v>
      </c>
      <c r="C257" s="3">
        <v>0.1144</v>
      </c>
      <c r="D257" s="43"/>
      <c r="E257" s="44"/>
      <c r="F257" s="44"/>
      <c r="G257" s="44"/>
      <c r="I257" s="46"/>
      <c r="J257" s="46"/>
    </row>
    <row r="258" spans="1:10" ht="13.5" x14ac:dyDescent="0.25">
      <c r="A258" s="47">
        <v>5994</v>
      </c>
      <c r="B258" s="42" t="s">
        <v>428</v>
      </c>
      <c r="C258" s="3">
        <v>0.1</v>
      </c>
      <c r="D258" s="43"/>
      <c r="E258" s="44"/>
      <c r="F258" s="44"/>
      <c r="G258" s="44"/>
      <c r="I258" s="46"/>
      <c r="J258" s="46"/>
    </row>
    <row r="259" spans="1:10" ht="13.5" x14ac:dyDescent="0.25">
      <c r="A259" s="42" t="s">
        <v>429</v>
      </c>
      <c r="B259" s="42" t="s">
        <v>430</v>
      </c>
      <c r="C259" s="3">
        <v>0.152</v>
      </c>
      <c r="D259" s="43"/>
      <c r="E259" s="44"/>
      <c r="F259" s="44"/>
      <c r="G259" s="44"/>
      <c r="I259" s="46"/>
      <c r="J259" s="46"/>
    </row>
    <row r="260" spans="1:10" ht="13.5" x14ac:dyDescent="0.25">
      <c r="A260" s="42" t="s">
        <v>431</v>
      </c>
      <c r="B260" s="42" t="s">
        <v>432</v>
      </c>
      <c r="C260" s="3">
        <v>0.1169</v>
      </c>
      <c r="D260" s="43"/>
      <c r="E260" s="44"/>
      <c r="F260" s="44"/>
      <c r="G260" s="44"/>
      <c r="I260" s="46"/>
      <c r="J260" s="46"/>
    </row>
    <row r="261" spans="1:10" ht="13.5" x14ac:dyDescent="0.25">
      <c r="A261" s="42" t="s">
        <v>433</v>
      </c>
      <c r="B261" s="42" t="s">
        <v>434</v>
      </c>
      <c r="C261" s="3">
        <v>9.6799999999999997E-2</v>
      </c>
      <c r="D261" s="43"/>
      <c r="E261" s="44"/>
      <c r="F261" s="44"/>
      <c r="G261" s="44"/>
      <c r="I261" s="46"/>
      <c r="J261" s="46"/>
    </row>
    <row r="262" spans="1:10" ht="13.5" x14ac:dyDescent="0.25">
      <c r="A262" s="42" t="s">
        <v>435</v>
      </c>
      <c r="B262" s="42" t="s">
        <v>436</v>
      </c>
      <c r="C262" s="3">
        <v>0.12690000000000001</v>
      </c>
      <c r="D262" s="43"/>
      <c r="E262" s="44"/>
      <c r="F262" s="44"/>
      <c r="G262" s="44"/>
      <c r="I262" s="46"/>
      <c r="J262" s="46"/>
    </row>
    <row r="263" spans="1:10" ht="13.5" x14ac:dyDescent="0.25">
      <c r="A263" s="42" t="s">
        <v>437</v>
      </c>
      <c r="B263" s="42" t="s">
        <v>438</v>
      </c>
      <c r="C263" s="3">
        <v>8.8200000000000001E-2</v>
      </c>
      <c r="D263" s="43"/>
      <c r="E263" s="44"/>
      <c r="F263" s="44"/>
      <c r="G263" s="44"/>
      <c r="I263" s="46"/>
      <c r="J263" s="46"/>
    </row>
    <row r="264" spans="1:10" ht="13.5" x14ac:dyDescent="0.25">
      <c r="A264" s="42" t="s">
        <v>439</v>
      </c>
      <c r="B264" s="42" t="s">
        <v>440</v>
      </c>
      <c r="C264" s="3">
        <v>9.6799999999999997E-2</v>
      </c>
      <c r="D264" s="43"/>
      <c r="E264" s="44"/>
      <c r="F264" s="44"/>
      <c r="G264" s="44"/>
      <c r="I264" s="46"/>
      <c r="J264" s="46"/>
    </row>
    <row r="265" spans="1:10" ht="13.5" x14ac:dyDescent="0.25">
      <c r="A265" s="42" t="s">
        <v>441</v>
      </c>
      <c r="B265" s="42" t="s">
        <v>442</v>
      </c>
      <c r="C265" s="3">
        <v>0.1542</v>
      </c>
      <c r="D265" s="43"/>
      <c r="E265" s="44"/>
      <c r="F265" s="44"/>
      <c r="G265" s="44"/>
      <c r="I265" s="46"/>
      <c r="J265" s="46"/>
    </row>
    <row r="266" spans="1:10" ht="13.5" x14ac:dyDescent="0.25">
      <c r="A266" s="42" t="s">
        <v>443</v>
      </c>
      <c r="B266" s="42" t="s">
        <v>444</v>
      </c>
      <c r="C266" s="3">
        <v>0.1114</v>
      </c>
      <c r="D266" s="43"/>
      <c r="E266" s="44"/>
      <c r="F266" s="44"/>
      <c r="G266" s="44"/>
      <c r="I266" s="46"/>
      <c r="J266" s="46"/>
    </row>
    <row r="267" spans="1:10" ht="13.5" x14ac:dyDescent="0.25">
      <c r="A267" s="42" t="s">
        <v>445</v>
      </c>
      <c r="B267" s="42" t="s">
        <v>446</v>
      </c>
      <c r="C267" s="3">
        <v>0.11</v>
      </c>
      <c r="D267" s="43"/>
      <c r="E267" s="44"/>
      <c r="F267" s="44"/>
      <c r="G267" s="44"/>
      <c r="I267" s="46"/>
      <c r="J267" s="46"/>
    </row>
    <row r="268" spans="1:10" ht="13.5" x14ac:dyDescent="0.25">
      <c r="A268" s="42" t="s">
        <v>447</v>
      </c>
      <c r="B268" s="42" t="s">
        <v>448</v>
      </c>
      <c r="C268" s="3">
        <v>0.1069</v>
      </c>
      <c r="D268" s="43"/>
      <c r="E268" s="44"/>
      <c r="F268" s="44"/>
      <c r="G268" s="44"/>
      <c r="I268" s="46"/>
      <c r="J268" s="46"/>
    </row>
    <row r="269" spans="1:10" ht="13.5" x14ac:dyDescent="0.25">
      <c r="A269" s="42" t="s">
        <v>449</v>
      </c>
      <c r="B269" s="42" t="s">
        <v>450</v>
      </c>
      <c r="C269" s="3">
        <v>6.3299999999999995E-2</v>
      </c>
      <c r="D269" s="43"/>
      <c r="E269" s="44"/>
      <c r="F269" s="44"/>
      <c r="G269" s="44"/>
      <c r="I269" s="46"/>
      <c r="J269" s="46"/>
    </row>
    <row r="270" spans="1:10" ht="13.5" x14ac:dyDescent="0.25">
      <c r="A270" s="42" t="s">
        <v>451</v>
      </c>
      <c r="B270" s="42" t="s">
        <v>452</v>
      </c>
      <c r="C270" s="3">
        <v>0.1215</v>
      </c>
      <c r="D270" s="43"/>
      <c r="E270" s="44"/>
      <c r="F270" s="44"/>
      <c r="G270" s="44"/>
      <c r="I270" s="46"/>
      <c r="J270" s="46"/>
    </row>
    <row r="271" spans="1:10" ht="13.5" x14ac:dyDescent="0.25">
      <c r="A271" s="42" t="s">
        <v>453</v>
      </c>
      <c r="B271" s="42" t="s">
        <v>454</v>
      </c>
      <c r="C271" s="3">
        <v>0.1031</v>
      </c>
      <c r="D271" s="43"/>
      <c r="E271" s="44"/>
      <c r="F271" s="44"/>
      <c r="G271" s="44"/>
      <c r="I271" s="46"/>
      <c r="J271" s="46"/>
    </row>
    <row r="272" spans="1:10" ht="13.5" x14ac:dyDescent="0.25">
      <c r="A272" s="42" t="s">
        <v>455</v>
      </c>
      <c r="B272" s="42" t="s">
        <v>456</v>
      </c>
      <c r="C272" s="3">
        <v>9.1700000000000004E-2</v>
      </c>
      <c r="D272" s="43"/>
      <c r="E272" s="44"/>
      <c r="F272" s="44"/>
      <c r="G272" s="44"/>
      <c r="I272" s="46"/>
      <c r="J272" s="46"/>
    </row>
    <row r="273" spans="1:10" ht="13.5" x14ac:dyDescent="0.25">
      <c r="A273" s="42" t="s">
        <v>457</v>
      </c>
      <c r="B273" s="42" t="s">
        <v>458</v>
      </c>
      <c r="C273" s="3">
        <v>0.1406</v>
      </c>
      <c r="D273" s="43"/>
      <c r="E273" s="44"/>
      <c r="F273" s="44"/>
      <c r="G273" s="44"/>
      <c r="I273" s="46"/>
      <c r="J273" s="46"/>
    </row>
    <row r="274" spans="1:10" ht="13.5" x14ac:dyDescent="0.25">
      <c r="A274" s="42" t="s">
        <v>459</v>
      </c>
      <c r="B274" s="42" t="s">
        <v>460</v>
      </c>
      <c r="C274" s="3">
        <v>0.1431</v>
      </c>
      <c r="D274" s="43"/>
      <c r="E274" s="44"/>
      <c r="F274" s="44"/>
      <c r="G274" s="44"/>
      <c r="I274" s="46"/>
      <c r="J274" s="46"/>
    </row>
    <row r="275" spans="1:10" ht="13.5" x14ac:dyDescent="0.25">
      <c r="A275" s="42" t="s">
        <v>461</v>
      </c>
      <c r="B275" s="42" t="s">
        <v>462</v>
      </c>
      <c r="C275" s="3">
        <v>0.15279999999999999</v>
      </c>
      <c r="D275" s="43"/>
      <c r="E275" s="44"/>
      <c r="F275" s="44"/>
      <c r="G275" s="44"/>
      <c r="I275" s="46"/>
      <c r="J275" s="46"/>
    </row>
    <row r="276" spans="1:10" ht="13.5" x14ac:dyDescent="0.25">
      <c r="A276" s="42" t="s">
        <v>463</v>
      </c>
      <c r="B276" s="42" t="s">
        <v>464</v>
      </c>
      <c r="C276" s="3">
        <v>0.17</v>
      </c>
      <c r="D276" s="43"/>
      <c r="E276" s="44"/>
      <c r="F276" s="44"/>
      <c r="G276" s="44"/>
      <c r="I276" s="46"/>
      <c r="J276" s="46"/>
    </row>
    <row r="277" spans="1:10" ht="13.5" x14ac:dyDescent="0.25">
      <c r="A277" s="42" t="s">
        <v>465</v>
      </c>
      <c r="B277" s="42" t="s">
        <v>466</v>
      </c>
      <c r="C277" s="3">
        <v>0.17</v>
      </c>
      <c r="D277" s="43"/>
      <c r="E277" s="44"/>
      <c r="F277" s="44"/>
      <c r="G277" s="44"/>
      <c r="I277" s="46"/>
      <c r="J277" s="46"/>
    </row>
    <row r="278" spans="1:10" ht="13.5" x14ac:dyDescent="0.25">
      <c r="A278" s="42" t="s">
        <v>467</v>
      </c>
      <c r="B278" s="42" t="s">
        <v>468</v>
      </c>
      <c r="C278" s="3">
        <v>9.3399999999999997E-2</v>
      </c>
      <c r="D278" s="43"/>
      <c r="E278" s="44"/>
      <c r="F278" s="44"/>
      <c r="G278" s="44"/>
      <c r="I278" s="46"/>
      <c r="J278" s="46"/>
    </row>
    <row r="279" spans="1:10" ht="13.5" x14ac:dyDescent="0.25">
      <c r="A279" s="42" t="s">
        <v>469</v>
      </c>
      <c r="B279" s="42" t="s">
        <v>470</v>
      </c>
      <c r="C279" s="3">
        <v>8.7499999999999994E-2</v>
      </c>
      <c r="D279" s="43"/>
      <c r="E279" s="44"/>
      <c r="F279" s="44"/>
      <c r="G279" s="44"/>
      <c r="I279" s="46"/>
      <c r="J279" s="46"/>
    </row>
    <row r="280" spans="1:10" ht="13.5" x14ac:dyDescent="0.25">
      <c r="A280" s="42" t="s">
        <v>471</v>
      </c>
      <c r="B280" s="42" t="s">
        <v>472</v>
      </c>
      <c r="C280" s="3">
        <v>0.11990000000000001</v>
      </c>
      <c r="D280" s="43"/>
      <c r="E280" s="44"/>
      <c r="F280" s="44"/>
      <c r="G280" s="44"/>
      <c r="I280" s="46"/>
      <c r="J280" s="46"/>
    </row>
    <row r="281" spans="1:10" ht="13.5" x14ac:dyDescent="0.25">
      <c r="A281" s="42" t="s">
        <v>473</v>
      </c>
      <c r="B281" s="42" t="s">
        <v>474</v>
      </c>
      <c r="C281" s="3">
        <v>0.12470000000000001</v>
      </c>
      <c r="D281" s="43"/>
      <c r="E281" s="44"/>
      <c r="F281" s="44"/>
      <c r="G281" s="44"/>
      <c r="I281" s="46"/>
      <c r="J281" s="46"/>
    </row>
    <row r="282" spans="1:10" ht="13.5" x14ac:dyDescent="0.25">
      <c r="A282" s="42" t="s">
        <v>475</v>
      </c>
      <c r="B282" s="42" t="s">
        <v>476</v>
      </c>
      <c r="C282" s="3">
        <v>0.1125</v>
      </c>
      <c r="D282" s="43"/>
      <c r="E282" s="44"/>
      <c r="F282" s="44"/>
      <c r="G282" s="44"/>
      <c r="I282" s="46"/>
      <c r="J282" s="46"/>
    </row>
    <row r="283" spans="1:10" ht="13.5" x14ac:dyDescent="0.25">
      <c r="A283" s="42" t="s">
        <v>477</v>
      </c>
      <c r="B283" s="42" t="s">
        <v>478</v>
      </c>
      <c r="C283" s="3">
        <v>0.11210000000000001</v>
      </c>
      <c r="D283" s="43"/>
      <c r="E283" s="44"/>
      <c r="F283" s="44"/>
      <c r="G283" s="44"/>
      <c r="I283" s="46"/>
      <c r="J283" s="46"/>
    </row>
    <row r="284" spans="1:10" ht="13.5" x14ac:dyDescent="0.25">
      <c r="A284" s="42" t="s">
        <v>479</v>
      </c>
      <c r="B284" s="42" t="s">
        <v>480</v>
      </c>
      <c r="C284" s="3">
        <v>0.1321</v>
      </c>
      <c r="D284" s="43"/>
      <c r="E284" s="44"/>
      <c r="F284" s="44"/>
      <c r="G284" s="44"/>
      <c r="I284" s="46"/>
      <c r="J284" s="46"/>
    </row>
    <row r="285" spans="1:10" ht="13.5" x14ac:dyDescent="0.25">
      <c r="A285" s="42" t="s">
        <v>481</v>
      </c>
      <c r="B285" s="42" t="s">
        <v>482</v>
      </c>
      <c r="C285" s="3">
        <v>0.10489999999999999</v>
      </c>
      <c r="D285" s="43"/>
      <c r="E285" s="44"/>
      <c r="F285" s="44"/>
      <c r="G285" s="44"/>
      <c r="I285" s="46"/>
      <c r="J285" s="46"/>
    </row>
    <row r="286" spans="1:10" ht="13.5" x14ac:dyDescent="0.25">
      <c r="A286" s="42" t="s">
        <v>483</v>
      </c>
      <c r="B286" s="42" t="s">
        <v>484</v>
      </c>
      <c r="C286" s="3">
        <v>5.7099999999999998E-2</v>
      </c>
      <c r="D286" s="43"/>
      <c r="E286" s="44"/>
      <c r="F286" s="44"/>
      <c r="G286" s="44"/>
      <c r="I286" s="46"/>
      <c r="J286" s="46"/>
    </row>
    <row r="287" spans="1:10" ht="13.5" x14ac:dyDescent="0.25">
      <c r="A287" s="42" t="s">
        <v>485</v>
      </c>
      <c r="B287" s="42" t="s">
        <v>486</v>
      </c>
      <c r="C287" s="3">
        <v>0.1077</v>
      </c>
      <c r="D287" s="43"/>
      <c r="E287" s="44"/>
      <c r="F287" s="44"/>
      <c r="G287" s="44"/>
      <c r="I287" s="46"/>
      <c r="J287" s="46"/>
    </row>
    <row r="288" spans="1:10" ht="13.5" x14ac:dyDescent="0.25">
      <c r="A288" s="42" t="s">
        <v>487</v>
      </c>
      <c r="B288" s="42" t="s">
        <v>488</v>
      </c>
      <c r="C288" s="3">
        <v>8.9800000000000005E-2</v>
      </c>
      <c r="D288" s="43"/>
      <c r="E288" s="44"/>
      <c r="F288" s="44"/>
      <c r="G288" s="44"/>
      <c r="I288" s="46"/>
      <c r="J288" s="46"/>
    </row>
    <row r="289" spans="1:10" ht="13.5" x14ac:dyDescent="0.25">
      <c r="A289" s="42" t="s">
        <v>489</v>
      </c>
      <c r="B289" s="42" t="s">
        <v>490</v>
      </c>
      <c r="C289" s="3">
        <v>7.3700000000000002E-2</v>
      </c>
      <c r="D289" s="43"/>
      <c r="E289" s="44"/>
      <c r="F289" s="44"/>
      <c r="G289" s="44"/>
      <c r="I289" s="46"/>
      <c r="J289" s="46"/>
    </row>
    <row r="290" spans="1:10" ht="13.5" x14ac:dyDescent="0.25">
      <c r="A290" s="42" t="s">
        <v>491</v>
      </c>
      <c r="B290" s="42" t="s">
        <v>492</v>
      </c>
      <c r="C290" s="3">
        <v>0.1051</v>
      </c>
      <c r="D290" s="43"/>
      <c r="E290" s="44"/>
      <c r="F290" s="44"/>
      <c r="G290" s="44"/>
      <c r="I290" s="46"/>
      <c r="J290" s="46"/>
    </row>
    <row r="291" spans="1:10" ht="13.5" x14ac:dyDescent="0.25">
      <c r="A291" s="42" t="s">
        <v>493</v>
      </c>
      <c r="B291" s="42" t="s">
        <v>494</v>
      </c>
      <c r="C291" s="3">
        <v>0.14630000000000001</v>
      </c>
      <c r="D291" s="43"/>
      <c r="E291" s="44"/>
      <c r="F291" s="44"/>
      <c r="G291" s="44"/>
      <c r="I291" s="46"/>
      <c r="J291" s="46"/>
    </row>
    <row r="292" spans="1:10" ht="13.5" x14ac:dyDescent="0.25">
      <c r="A292" s="42" t="s">
        <v>495</v>
      </c>
      <c r="B292" s="42" t="s">
        <v>496</v>
      </c>
      <c r="C292" s="3">
        <v>0.1017</v>
      </c>
      <c r="D292" s="43"/>
      <c r="E292" s="44"/>
      <c r="F292" s="44"/>
      <c r="G292" s="44"/>
      <c r="I292" s="46"/>
      <c r="J292" s="46"/>
    </row>
    <row r="293" spans="1:10" ht="13.5" x14ac:dyDescent="0.25">
      <c r="A293" s="42" t="s">
        <v>497</v>
      </c>
      <c r="B293" s="42" t="s">
        <v>498</v>
      </c>
      <c r="C293" s="3">
        <v>9.1700000000000004E-2</v>
      </c>
      <c r="D293" s="43"/>
      <c r="E293" s="44"/>
      <c r="F293" s="44"/>
      <c r="G293" s="44"/>
      <c r="I293" s="46"/>
      <c r="J293" s="46"/>
    </row>
    <row r="294" spans="1:10" ht="13.5" x14ac:dyDescent="0.25">
      <c r="A294" s="42" t="s">
        <v>499</v>
      </c>
      <c r="B294" s="42" t="s">
        <v>500</v>
      </c>
      <c r="C294" s="3">
        <v>0.15129999999999999</v>
      </c>
      <c r="D294" s="43"/>
      <c r="E294" s="44"/>
      <c r="F294" s="44"/>
      <c r="G294" s="44"/>
      <c r="I294" s="46"/>
      <c r="J294" s="46"/>
    </row>
    <row r="295" spans="1:10" ht="13.5" x14ac:dyDescent="0.25">
      <c r="A295" s="42" t="s">
        <v>501</v>
      </c>
      <c r="B295" s="42" t="s">
        <v>502</v>
      </c>
      <c r="C295" s="3">
        <v>7.46E-2</v>
      </c>
      <c r="D295" s="43"/>
      <c r="E295" s="44"/>
      <c r="F295" s="44"/>
      <c r="G295" s="44"/>
      <c r="I295" s="46"/>
      <c r="J295" s="46"/>
    </row>
    <row r="296" spans="1:10" ht="13.5" x14ac:dyDescent="0.25">
      <c r="A296" s="42" t="s">
        <v>503</v>
      </c>
      <c r="B296" s="42" t="s">
        <v>504</v>
      </c>
      <c r="C296" s="3">
        <v>0.1467</v>
      </c>
      <c r="D296" s="43"/>
      <c r="E296" s="44"/>
      <c r="F296" s="44"/>
      <c r="G296" s="44"/>
      <c r="I296" s="46"/>
      <c r="J296" s="46"/>
    </row>
    <row r="297" spans="1:10" ht="13.5" x14ac:dyDescent="0.25">
      <c r="A297" s="42" t="s">
        <v>505</v>
      </c>
      <c r="B297" s="42" t="s">
        <v>506</v>
      </c>
      <c r="C297" s="3">
        <v>9.2100000000000001E-2</v>
      </c>
      <c r="D297" s="43"/>
      <c r="E297" s="44"/>
      <c r="F297" s="44"/>
      <c r="G297" s="44"/>
      <c r="I297" s="46"/>
      <c r="J297" s="46"/>
    </row>
    <row r="298" spans="1:10" ht="13.5" x14ac:dyDescent="0.25">
      <c r="A298" s="42" t="s">
        <v>507</v>
      </c>
      <c r="B298" s="42" t="s">
        <v>508</v>
      </c>
      <c r="C298" s="3">
        <v>9.4100000000000003E-2</v>
      </c>
      <c r="D298" s="43"/>
      <c r="E298" s="44"/>
      <c r="F298" s="44"/>
      <c r="G298" s="44"/>
      <c r="I298" s="46"/>
      <c r="J298" s="46"/>
    </row>
    <row r="299" spans="1:10" ht="13.5" x14ac:dyDescent="0.25">
      <c r="A299" s="42" t="s">
        <v>509</v>
      </c>
      <c r="B299" s="42" t="s">
        <v>510</v>
      </c>
      <c r="C299" s="3">
        <v>8.6999999999999994E-2</v>
      </c>
      <c r="D299" s="43"/>
      <c r="E299" s="44"/>
      <c r="F299" s="44"/>
      <c r="G299" s="44"/>
      <c r="I299" s="46"/>
      <c r="J299" s="46"/>
    </row>
    <row r="300" spans="1:10" ht="13.5" x14ac:dyDescent="0.25">
      <c r="A300" s="42" t="s">
        <v>511</v>
      </c>
      <c r="B300" s="42" t="s">
        <v>512</v>
      </c>
      <c r="C300" s="3">
        <v>7.2599999999999998E-2</v>
      </c>
      <c r="D300" s="43"/>
      <c r="E300" s="44"/>
      <c r="F300" s="44"/>
      <c r="G300" s="44"/>
      <c r="I300" s="46"/>
      <c r="J300" s="46"/>
    </row>
    <row r="301" spans="1:10" ht="13.5" x14ac:dyDescent="0.25">
      <c r="A301" s="42" t="s">
        <v>513</v>
      </c>
      <c r="B301" s="42" t="s">
        <v>514</v>
      </c>
      <c r="C301" s="3">
        <v>9.7600000000000006E-2</v>
      </c>
      <c r="D301" s="43"/>
      <c r="E301" s="44"/>
      <c r="F301" s="44"/>
      <c r="G301" s="44"/>
      <c r="I301" s="46"/>
      <c r="J301" s="46"/>
    </row>
    <row r="302" spans="1:10" ht="13.5" x14ac:dyDescent="0.25">
      <c r="A302" s="42" t="s">
        <v>515</v>
      </c>
      <c r="B302" s="42" t="s">
        <v>516</v>
      </c>
      <c r="C302" s="3">
        <v>9.9699999999999997E-2</v>
      </c>
      <c r="D302" s="43"/>
      <c r="E302" s="44"/>
      <c r="F302" s="44"/>
      <c r="G302" s="44"/>
      <c r="I302" s="46"/>
      <c r="J302" s="46"/>
    </row>
    <row r="303" spans="1:10" ht="13.5" x14ac:dyDescent="0.25">
      <c r="A303" s="42" t="s">
        <v>517</v>
      </c>
      <c r="B303" s="42" t="s">
        <v>518</v>
      </c>
      <c r="C303" s="3">
        <v>0.11459999999999999</v>
      </c>
      <c r="D303" s="43"/>
      <c r="E303" s="44"/>
      <c r="F303" s="44"/>
      <c r="G303" s="44"/>
      <c r="I303" s="46"/>
      <c r="J303" s="46"/>
    </row>
    <row r="304" spans="1:10" ht="13.5" x14ac:dyDescent="0.25">
      <c r="A304" s="42" t="s">
        <v>519</v>
      </c>
      <c r="B304" s="42" t="s">
        <v>520</v>
      </c>
      <c r="C304" s="3">
        <v>0.1176</v>
      </c>
      <c r="D304" s="43"/>
      <c r="E304" s="44"/>
      <c r="F304" s="44"/>
      <c r="G304" s="44"/>
      <c r="I304" s="46"/>
      <c r="J304" s="46"/>
    </row>
    <row r="305" spans="1:10" ht="13.5" x14ac:dyDescent="0.25">
      <c r="A305" s="42" t="s">
        <v>521</v>
      </c>
      <c r="B305" s="42" t="s">
        <v>522</v>
      </c>
      <c r="C305" s="3">
        <v>0.1062</v>
      </c>
      <c r="D305" s="43"/>
      <c r="E305" s="44"/>
      <c r="F305" s="44"/>
      <c r="G305" s="44"/>
      <c r="I305" s="46"/>
      <c r="J305" s="46"/>
    </row>
    <row r="306" spans="1:10" ht="13.5" x14ac:dyDescent="0.25">
      <c r="A306" s="42" t="s">
        <v>523</v>
      </c>
      <c r="B306" s="42" t="s">
        <v>524</v>
      </c>
      <c r="C306" s="3">
        <v>0.105</v>
      </c>
      <c r="D306" s="43"/>
      <c r="E306" s="44"/>
      <c r="F306" s="44"/>
      <c r="G306" s="44"/>
      <c r="I306" s="46"/>
      <c r="J306" s="46"/>
    </row>
    <row r="307" spans="1:10" ht="13.5" x14ac:dyDescent="0.25">
      <c r="A307" s="42" t="s">
        <v>525</v>
      </c>
      <c r="B307" s="42" t="s">
        <v>526</v>
      </c>
      <c r="C307" s="3">
        <v>0.13089999999999999</v>
      </c>
      <c r="D307" s="43"/>
      <c r="E307" s="44"/>
      <c r="F307" s="44"/>
      <c r="G307" s="44"/>
      <c r="I307" s="46"/>
      <c r="J307" s="46"/>
    </row>
    <row r="308" spans="1:10" ht="13.5" x14ac:dyDescent="0.25">
      <c r="A308" s="42" t="s">
        <v>527</v>
      </c>
      <c r="B308" s="42" t="s">
        <v>528</v>
      </c>
      <c r="C308" s="3">
        <v>9.9599999999999994E-2</v>
      </c>
      <c r="D308" s="43"/>
      <c r="E308" s="44"/>
      <c r="F308" s="44"/>
      <c r="G308" s="44"/>
      <c r="I308" s="46"/>
      <c r="J308" s="46"/>
    </row>
    <row r="309" spans="1:10" ht="13.5" x14ac:dyDescent="0.25">
      <c r="A309" s="42" t="s">
        <v>529</v>
      </c>
      <c r="B309" s="42" t="s">
        <v>530</v>
      </c>
      <c r="C309" s="3">
        <v>0.1206</v>
      </c>
      <c r="D309" s="43"/>
      <c r="E309" s="44"/>
      <c r="F309" s="44"/>
      <c r="G309" s="44"/>
      <c r="I309" s="46"/>
      <c r="J309" s="46"/>
    </row>
    <row r="310" spans="1:10" ht="13.5" x14ac:dyDescent="0.25">
      <c r="A310" s="42" t="s">
        <v>531</v>
      </c>
      <c r="B310" s="42" t="s">
        <v>532</v>
      </c>
      <c r="C310" s="3">
        <v>0.12920000000000001</v>
      </c>
      <c r="D310" s="43"/>
      <c r="E310" s="44"/>
      <c r="F310" s="44"/>
      <c r="G310" s="44"/>
      <c r="I310" s="46"/>
      <c r="J310" s="46"/>
    </row>
    <row r="311" spans="1:10" ht="13.5" x14ac:dyDescent="0.25">
      <c r="A311" s="42" t="s">
        <v>533</v>
      </c>
      <c r="B311" s="42" t="s">
        <v>534</v>
      </c>
      <c r="C311" s="3">
        <v>0.17</v>
      </c>
      <c r="D311" s="43"/>
      <c r="E311" s="44"/>
      <c r="F311" s="44"/>
      <c r="G311" s="44"/>
      <c r="I311" s="46"/>
      <c r="J311" s="46"/>
    </row>
    <row r="312" spans="1:10" ht="13.5" x14ac:dyDescent="0.25">
      <c r="A312" s="42" t="s">
        <v>535</v>
      </c>
      <c r="B312" s="42" t="s">
        <v>536</v>
      </c>
      <c r="C312" s="3">
        <v>0.14000000000000001</v>
      </c>
      <c r="D312" s="43"/>
      <c r="E312" s="44"/>
      <c r="F312" s="44"/>
      <c r="G312" s="44"/>
      <c r="I312" s="46"/>
      <c r="J312" s="46"/>
    </row>
    <row r="313" spans="1:10" ht="13.5" x14ac:dyDescent="0.25">
      <c r="A313" s="42" t="s">
        <v>537</v>
      </c>
      <c r="B313" s="42" t="s">
        <v>538</v>
      </c>
      <c r="C313" s="3">
        <v>0.12180000000000001</v>
      </c>
      <c r="D313" s="43"/>
      <c r="E313" s="44"/>
      <c r="F313" s="44"/>
      <c r="G313" s="44"/>
      <c r="I313" s="46"/>
      <c r="J313" s="46"/>
    </row>
    <row r="314" spans="1:10" ht="13.5" x14ac:dyDescent="0.25">
      <c r="A314" s="42" t="s">
        <v>539</v>
      </c>
      <c r="B314" s="42" t="s">
        <v>540</v>
      </c>
      <c r="C314" s="3">
        <v>0.12859999999999999</v>
      </c>
      <c r="D314" s="43"/>
      <c r="E314" s="44"/>
      <c r="F314" s="44"/>
      <c r="G314" s="44"/>
      <c r="I314" s="46"/>
      <c r="J314" s="46"/>
    </row>
    <row r="315" spans="1:10" ht="13.5" x14ac:dyDescent="0.25">
      <c r="A315" s="42" t="s">
        <v>541</v>
      </c>
      <c r="B315" s="42" t="s">
        <v>542</v>
      </c>
      <c r="C315" s="3">
        <v>0.10639999999999999</v>
      </c>
      <c r="D315" s="43"/>
      <c r="E315" s="44"/>
      <c r="F315" s="44"/>
      <c r="G315" s="44"/>
      <c r="I315" s="46"/>
      <c r="J315" s="46"/>
    </row>
    <row r="316" spans="1:10" ht="13.5" x14ac:dyDescent="0.25">
      <c r="A316" s="42" t="s">
        <v>543</v>
      </c>
      <c r="B316" s="42" t="s">
        <v>544</v>
      </c>
      <c r="C316" s="3">
        <v>0.11550000000000001</v>
      </c>
      <c r="D316" s="43"/>
      <c r="E316" s="44"/>
      <c r="F316" s="44"/>
      <c r="G316" s="44"/>
      <c r="I316" s="46"/>
      <c r="J316" s="46"/>
    </row>
    <row r="317" spans="1:10" ht="13.5" x14ac:dyDescent="0.25">
      <c r="A317" s="42" t="s">
        <v>545</v>
      </c>
      <c r="B317" s="42" t="s">
        <v>546</v>
      </c>
      <c r="C317" s="3">
        <v>8.5699999999999998E-2</v>
      </c>
      <c r="D317" s="43"/>
      <c r="E317" s="44"/>
      <c r="F317" s="44"/>
      <c r="G317" s="44"/>
      <c r="I317" s="46"/>
      <c r="J317" s="46"/>
    </row>
    <row r="318" spans="1:10" ht="13.5" x14ac:dyDescent="0.25">
      <c r="A318" s="42" t="s">
        <v>547</v>
      </c>
      <c r="B318" s="42" t="s">
        <v>548</v>
      </c>
      <c r="C318" s="3">
        <v>9.3799999999999994E-2</v>
      </c>
      <c r="D318" s="43"/>
      <c r="E318" s="44"/>
      <c r="F318" s="44"/>
      <c r="G318" s="44"/>
      <c r="I318" s="46"/>
      <c r="J318" s="46"/>
    </row>
    <row r="319" spans="1:10" ht="13.5" x14ac:dyDescent="0.25">
      <c r="A319" s="42" t="s">
        <v>549</v>
      </c>
      <c r="B319" s="42" t="s">
        <v>550</v>
      </c>
      <c r="C319" s="3">
        <v>0.13800000000000001</v>
      </c>
      <c r="D319" s="43"/>
      <c r="E319" s="44"/>
      <c r="F319" s="44"/>
      <c r="G319" s="44"/>
      <c r="I319" s="46"/>
      <c r="J319" s="46"/>
    </row>
    <row r="320" spans="1:10" ht="13.5" x14ac:dyDescent="0.25">
      <c r="A320" s="42" t="s">
        <v>551</v>
      </c>
      <c r="B320" s="42" t="s">
        <v>552</v>
      </c>
      <c r="C320" s="3">
        <v>0.1239</v>
      </c>
      <c r="D320" s="43"/>
      <c r="E320" s="44"/>
      <c r="F320" s="44"/>
      <c r="G320" s="44"/>
      <c r="I320" s="46"/>
      <c r="J320" s="46"/>
    </row>
    <row r="321" spans="1:10" ht="13.5" x14ac:dyDescent="0.25">
      <c r="A321" s="42" t="s">
        <v>553</v>
      </c>
      <c r="B321" s="42" t="s">
        <v>554</v>
      </c>
      <c r="C321" s="3">
        <v>8.09E-2</v>
      </c>
      <c r="D321" s="43"/>
      <c r="E321" s="44"/>
      <c r="F321" s="44"/>
      <c r="G321" s="44"/>
      <c r="I321" s="46"/>
      <c r="J321" s="46"/>
    </row>
    <row r="322" spans="1:10" ht="13.5" x14ac:dyDescent="0.25">
      <c r="A322" s="42" t="s">
        <v>555</v>
      </c>
      <c r="B322" s="42" t="s">
        <v>556</v>
      </c>
      <c r="C322" s="3">
        <v>0.1077</v>
      </c>
      <c r="D322" s="43"/>
      <c r="E322" s="44"/>
      <c r="F322" s="44"/>
      <c r="G322" s="44"/>
      <c r="I322" s="46"/>
      <c r="J322" s="46"/>
    </row>
    <row r="323" spans="1:10" ht="13.5" x14ac:dyDescent="0.25">
      <c r="A323" s="42" t="s">
        <v>557</v>
      </c>
      <c r="B323" s="42" t="s">
        <v>558</v>
      </c>
      <c r="C323" s="3">
        <v>9.2600000000000002E-2</v>
      </c>
      <c r="D323" s="43"/>
      <c r="E323" s="44"/>
      <c r="F323" s="44"/>
      <c r="G323" s="44"/>
      <c r="I323" s="46"/>
      <c r="J323" s="46"/>
    </row>
    <row r="324" spans="1:10" ht="13.5" x14ac:dyDescent="0.25">
      <c r="A324" s="42" t="s">
        <v>559</v>
      </c>
      <c r="B324" s="42" t="s">
        <v>560</v>
      </c>
      <c r="C324" s="3">
        <v>0.1217</v>
      </c>
      <c r="D324" s="43"/>
      <c r="E324" s="44"/>
      <c r="F324" s="44"/>
      <c r="G324" s="44"/>
      <c r="I324" s="46"/>
      <c r="J324" s="46"/>
    </row>
    <row r="325" spans="1:10" ht="13.5" x14ac:dyDescent="0.25">
      <c r="A325" s="42" t="s">
        <v>561</v>
      </c>
      <c r="B325" s="42" t="s">
        <v>562</v>
      </c>
      <c r="C325" s="3">
        <v>0.12670000000000001</v>
      </c>
      <c r="D325" s="43"/>
      <c r="E325" s="44"/>
      <c r="F325" s="44"/>
      <c r="G325" s="44"/>
      <c r="I325" s="46"/>
      <c r="J325" s="46"/>
    </row>
    <row r="326" spans="1:10" ht="13.5" x14ac:dyDescent="0.25">
      <c r="A326" s="42" t="s">
        <v>563</v>
      </c>
      <c r="B326" s="42" t="s">
        <v>564</v>
      </c>
      <c r="C326" s="3">
        <v>0.15609999999999999</v>
      </c>
      <c r="D326" s="43"/>
      <c r="E326" s="44"/>
      <c r="F326" s="44"/>
      <c r="G326" s="44"/>
      <c r="I326" s="46"/>
      <c r="J326" s="46"/>
    </row>
    <row r="327" spans="1:10" ht="13.5" x14ac:dyDescent="0.25">
      <c r="A327" s="42" t="s">
        <v>565</v>
      </c>
      <c r="B327" s="42" t="s">
        <v>566</v>
      </c>
      <c r="C327" s="3">
        <v>0.12989999999999999</v>
      </c>
      <c r="D327" s="43"/>
      <c r="E327" s="44"/>
      <c r="F327" s="44"/>
      <c r="G327" s="44"/>
      <c r="I327" s="46"/>
      <c r="J327" s="46"/>
    </row>
    <row r="328" spans="1:10" ht="13.5" x14ac:dyDescent="0.25">
      <c r="A328" s="42" t="s">
        <v>567</v>
      </c>
      <c r="B328" s="42" t="s">
        <v>568</v>
      </c>
      <c r="C328" s="3">
        <v>8.2600000000000007E-2</v>
      </c>
      <c r="D328" s="43"/>
      <c r="E328" s="44"/>
      <c r="F328" s="44"/>
      <c r="G328" s="44"/>
      <c r="I328" s="46"/>
      <c r="J328" s="46"/>
    </row>
    <row r="329" spans="1:10" ht="13.5" x14ac:dyDescent="0.25">
      <c r="A329" s="42" t="s">
        <v>569</v>
      </c>
      <c r="B329" s="42" t="s">
        <v>570</v>
      </c>
      <c r="C329" s="3">
        <v>0.13730000000000001</v>
      </c>
      <c r="D329" s="43"/>
      <c r="E329" s="44"/>
      <c r="F329" s="44"/>
      <c r="G329" s="44"/>
      <c r="I329" s="46"/>
      <c r="J329" s="46"/>
    </row>
    <row r="330" spans="1:10" ht="13.5" x14ac:dyDescent="0.25">
      <c r="A330" s="42" t="s">
        <v>571</v>
      </c>
      <c r="B330" s="42" t="s">
        <v>572</v>
      </c>
      <c r="C330" s="3">
        <v>0.1225</v>
      </c>
      <c r="D330" s="43"/>
      <c r="E330" s="44"/>
      <c r="F330" s="44"/>
      <c r="G330" s="44"/>
      <c r="I330" s="46"/>
      <c r="J330" s="46"/>
    </row>
    <row r="331" spans="1:10" x14ac:dyDescent="0.2">
      <c r="A331" s="42"/>
      <c r="B331" s="42"/>
      <c r="C331" s="3"/>
      <c r="D331" s="44"/>
      <c r="E331" s="44"/>
      <c r="F331" s="44"/>
      <c r="G331" s="39"/>
    </row>
  </sheetData>
  <sheetProtection algorithmName="SHA-512" hashValue="6MSC4zDUJTrSpfU8Tvk82WnyOIhx73uAsgMe03oPHRGBuM4QcLeGZGsLKz+VWA2MeViVWtZtY1OGVmaMxEdEzA==" saltValue="RokJ0KTVeMv6xqeDEjwrVA==" spinCount="100000" sheet="1" objects="1" scenarios="1" formatRows="0"/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FY25 Nutrition MIDCR Calculator</vt:lpstr>
      <vt:lpstr>2024-25 Unrestricted IDC Rates</vt:lpstr>
      <vt:lpstr>'FY25 Nutrition MIDCR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Luong, Song [IDOE]</dc:creator>
  <cp:lastModifiedBy>Luong, Song [IDOE]</cp:lastModifiedBy>
  <cp:lastPrinted>2025-01-16T18:58:24Z</cp:lastPrinted>
  <dcterms:created xsi:type="dcterms:W3CDTF">2024-09-23T14:01:31Z</dcterms:created>
  <dcterms:modified xsi:type="dcterms:W3CDTF">2025-03-06T15:45:13Z</dcterms:modified>
</cp:coreProperties>
</file>