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0286AF6B-6252-4785-A4D5-64606EA47671}" xr6:coauthVersionLast="47" xr6:coauthVersionMax="47" xr10:uidLastSave="{00000000-0000-0000-0000-000000000000}"/>
  <bookViews>
    <workbookView xWindow="286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56" i="5" l="1"/>
  <c r="T197" i="5"/>
  <c r="T102" i="5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1" i="3"/>
  <c r="G81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K61" i="3" s="1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K280" i="3" s="1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K145" i="3" s="1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K237" i="3" s="1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K189" i="3" s="1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I69" i="3"/>
  <c r="I81" i="3"/>
  <c r="I96" i="3"/>
  <c r="I112" i="3"/>
  <c r="I125" i="3"/>
  <c r="I137" i="3"/>
  <c r="I152" i="3"/>
  <c r="K152" i="3" s="1"/>
  <c r="I157" i="3"/>
  <c r="I165" i="3"/>
  <c r="I177" i="3"/>
  <c r="I185" i="3"/>
  <c r="I191" i="3"/>
  <c r="I199" i="3"/>
  <c r="I204" i="3"/>
  <c r="I212" i="3"/>
  <c r="K212" i="3" s="1"/>
  <c r="I218" i="3"/>
  <c r="I226" i="3"/>
  <c r="I233" i="3"/>
  <c r="I241" i="3"/>
  <c r="I247" i="3"/>
  <c r="I253" i="3"/>
  <c r="I261" i="3"/>
  <c r="I268" i="3"/>
  <c r="K268" i="3" s="1"/>
  <c r="I276" i="3"/>
  <c r="I282" i="3"/>
  <c r="I290" i="3"/>
  <c r="I296" i="3"/>
  <c r="I304" i="3"/>
  <c r="I309" i="3"/>
  <c r="I316" i="3"/>
  <c r="I324" i="3"/>
  <c r="K324" i="3" s="1"/>
  <c r="I329" i="3"/>
  <c r="I16" i="3"/>
  <c r="I29" i="3"/>
  <c r="I41" i="3"/>
  <c r="I57" i="3"/>
  <c r="I72" i="3"/>
  <c r="I85" i="3"/>
  <c r="I101" i="3"/>
  <c r="K101" i="3" s="1"/>
  <c r="I113" i="3"/>
  <c r="I128" i="3"/>
  <c r="I144" i="3"/>
  <c r="I153" i="3"/>
  <c r="I159" i="3"/>
  <c r="I167" i="3"/>
  <c r="I172" i="3"/>
  <c r="I180" i="3"/>
  <c r="K180" i="3" s="1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K292" i="3" s="1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T322" i="5" s="1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K266" i="3" s="1"/>
  <c r="I252" i="3"/>
  <c r="I239" i="3"/>
  <c r="I224" i="3"/>
  <c r="I209" i="3"/>
  <c r="I197" i="3"/>
  <c r="I184" i="3"/>
  <c r="I170" i="3"/>
  <c r="I156" i="3"/>
  <c r="K156" i="3" s="1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I12" i="3"/>
  <c r="K12" i="3" s="1"/>
  <c r="I20" i="3"/>
  <c r="I28" i="3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K140" i="3" s="1"/>
  <c r="I148" i="3"/>
  <c r="H275" i="1"/>
  <c r="I327" i="3"/>
  <c r="K327" i="3" s="1"/>
  <c r="I322" i="3"/>
  <c r="I317" i="3"/>
  <c r="K317" i="3" s="1"/>
  <c r="I312" i="3"/>
  <c r="I303" i="3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I264" i="3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I229" i="3"/>
  <c r="K229" i="3" s="1"/>
  <c r="I225" i="3"/>
  <c r="K225" i="3" s="1"/>
  <c r="I220" i="3"/>
  <c r="K220" i="3" s="1"/>
  <c r="I215" i="3"/>
  <c r="I210" i="3"/>
  <c r="K210" i="3" s="1"/>
  <c r="I205" i="3"/>
  <c r="K205" i="3" s="1"/>
  <c r="I201" i="3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I151" i="3"/>
  <c r="K151" i="3" s="1"/>
  <c r="I141" i="3"/>
  <c r="I129" i="3"/>
  <c r="K129" i="3" s="1"/>
  <c r="I120" i="3"/>
  <c r="K120" i="3" s="1"/>
  <c r="I109" i="3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I26" i="3"/>
  <c r="K26" i="3" s="1"/>
  <c r="I23" i="3"/>
  <c r="K23" i="3" s="1"/>
  <c r="I18" i="3"/>
  <c r="K18" i="3" s="1"/>
  <c r="I15" i="3"/>
  <c r="K15" i="3" s="1"/>
  <c r="I10" i="3"/>
  <c r="K10" i="3" s="1"/>
  <c r="I7" i="3"/>
  <c r="I6" i="3"/>
  <c r="I326" i="3"/>
  <c r="I323" i="3"/>
  <c r="K323" i="3" s="1"/>
  <c r="I318" i="3"/>
  <c r="K318" i="3" s="1"/>
  <c r="I315" i="3"/>
  <c r="I310" i="3"/>
  <c r="K310" i="3" s="1"/>
  <c r="I307" i="3"/>
  <c r="K307" i="3" s="1"/>
  <c r="I302" i="3"/>
  <c r="K302" i="3" s="1"/>
  <c r="I299" i="3"/>
  <c r="I294" i="3"/>
  <c r="I291" i="3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I227" i="3"/>
  <c r="I222" i="3"/>
  <c r="I219" i="3"/>
  <c r="I214" i="3"/>
  <c r="K214" i="3" s="1"/>
  <c r="I211" i="3"/>
  <c r="K211" i="3" s="1"/>
  <c r="I206" i="3"/>
  <c r="K206" i="3" s="1"/>
  <c r="I203" i="3"/>
  <c r="I198" i="3"/>
  <c r="I195" i="3"/>
  <c r="I190" i="3"/>
  <c r="K190" i="3" s="1"/>
  <c r="I187" i="3"/>
  <c r="I182" i="3"/>
  <c r="K182" i="3" s="1"/>
  <c r="I179" i="3"/>
  <c r="K179" i="3" s="1"/>
  <c r="I174" i="3"/>
  <c r="K174" i="3" s="1"/>
  <c r="I171" i="3"/>
  <c r="I166" i="3"/>
  <c r="I163" i="3"/>
  <c r="K163" i="3" s="1"/>
  <c r="I158" i="3"/>
  <c r="I155" i="3"/>
  <c r="I150" i="3"/>
  <c r="K150" i="3" s="1"/>
  <c r="I147" i="3"/>
  <c r="I142" i="3"/>
  <c r="K142" i="3" s="1"/>
  <c r="I139" i="3"/>
  <c r="I134" i="3"/>
  <c r="K134" i="3" s="1"/>
  <c r="I131" i="3"/>
  <c r="K131" i="3" s="1"/>
  <c r="I126" i="3"/>
  <c r="K126" i="3" s="1"/>
  <c r="I123" i="3"/>
  <c r="I118" i="3"/>
  <c r="I115" i="3"/>
  <c r="K115" i="3" s="1"/>
  <c r="I110" i="3"/>
  <c r="K110" i="3" s="1"/>
  <c r="I107" i="3"/>
  <c r="I102" i="3"/>
  <c r="K102" i="3" s="1"/>
  <c r="I99" i="3"/>
  <c r="I94" i="3"/>
  <c r="K94" i="3" s="1"/>
  <c r="I91" i="3"/>
  <c r="I86" i="3"/>
  <c r="K86" i="3" s="1"/>
  <c r="I83" i="3"/>
  <c r="K83" i="3" s="1"/>
  <c r="I78" i="3"/>
  <c r="K78" i="3" s="1"/>
  <c r="I75" i="3"/>
  <c r="I70" i="3"/>
  <c r="K70" i="3" s="1"/>
  <c r="I67" i="3"/>
  <c r="K67" i="3" s="1"/>
  <c r="I62" i="3"/>
  <c r="K62" i="3" s="1"/>
  <c r="I59" i="3"/>
  <c r="I54" i="3"/>
  <c r="K54" i="3" s="1"/>
  <c r="I51" i="3"/>
  <c r="I46" i="3"/>
  <c r="K46" i="3" s="1"/>
  <c r="I43" i="3"/>
  <c r="I38" i="3"/>
  <c r="K38" i="3" s="1"/>
  <c r="I35" i="3"/>
  <c r="I30" i="3"/>
  <c r="K30" i="3" s="1"/>
  <c r="I27" i="3"/>
  <c r="I22" i="3"/>
  <c r="I19" i="3"/>
  <c r="I14" i="3"/>
  <c r="K14" i="3" s="1"/>
  <c r="H34" i="1"/>
  <c r="H293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35" i="3" l="1"/>
  <c r="K208" i="3"/>
  <c r="K89" i="3"/>
  <c r="K99" i="3"/>
  <c r="K166" i="3"/>
  <c r="K230" i="3"/>
  <c r="K269" i="3"/>
  <c r="K312" i="3"/>
  <c r="K299" i="3"/>
  <c r="K21" i="3"/>
  <c r="K330" i="3"/>
  <c r="K19" i="3"/>
  <c r="K80" i="3"/>
  <c r="K224" i="3"/>
  <c r="K256" i="3"/>
  <c r="K200" i="3"/>
  <c r="K144" i="3"/>
  <c r="K29" i="3"/>
  <c r="K290" i="3"/>
  <c r="K233" i="3"/>
  <c r="K177" i="3"/>
  <c r="K81" i="3"/>
  <c r="K104" i="3"/>
  <c r="K37" i="3"/>
  <c r="K257" i="3"/>
  <c r="K320" i="3"/>
  <c r="K287" i="3"/>
  <c r="K217" i="3"/>
  <c r="K51" i="3"/>
  <c r="K239" i="3"/>
  <c r="K147" i="3"/>
  <c r="K27" i="3"/>
  <c r="K59" i="3"/>
  <c r="K91" i="3"/>
  <c r="K123" i="3"/>
  <c r="K215" i="3"/>
  <c r="K20" i="3"/>
  <c r="K158" i="3"/>
  <c r="K291" i="3"/>
  <c r="K264" i="3"/>
  <c r="K303" i="3"/>
  <c r="K132" i="3"/>
  <c r="K11" i="3"/>
  <c r="K170" i="3"/>
  <c r="K281" i="3"/>
  <c r="K285" i="3"/>
  <c r="K228" i="3"/>
  <c r="K172" i="3"/>
  <c r="K85" i="3"/>
  <c r="K316" i="3"/>
  <c r="K261" i="3"/>
  <c r="K204" i="3"/>
  <c r="K137" i="3"/>
  <c r="K25" i="3"/>
  <c r="K272" i="3"/>
  <c r="K149" i="3"/>
  <c r="K258" i="3"/>
  <c r="K175" i="3"/>
  <c r="K216" i="3"/>
  <c r="K195" i="3"/>
  <c r="K227" i="3"/>
  <c r="K198" i="3"/>
  <c r="K262" i="3"/>
  <c r="K294" i="3"/>
  <c r="K326" i="3"/>
  <c r="K31" i="3"/>
  <c r="K95" i="3"/>
  <c r="K141" i="3"/>
  <c r="K192" i="3"/>
  <c r="K60" i="3"/>
  <c r="K184" i="3"/>
  <c r="K295" i="3"/>
  <c r="K277" i="3"/>
  <c r="K221" i="3"/>
  <c r="K167" i="3"/>
  <c r="K72" i="3"/>
  <c r="K309" i="3"/>
  <c r="K253" i="3"/>
  <c r="K199" i="3"/>
  <c r="K125" i="3"/>
  <c r="K9" i="3"/>
  <c r="K306" i="3"/>
  <c r="K288" i="3"/>
  <c r="K161" i="3"/>
  <c r="K154" i="3"/>
  <c r="K301" i="3"/>
  <c r="K121" i="3"/>
  <c r="T7" i="5"/>
  <c r="K311" i="3"/>
  <c r="K222" i="3"/>
  <c r="K236" i="3"/>
  <c r="K75" i="3"/>
  <c r="K139" i="3"/>
  <c r="K203" i="3"/>
  <c r="K6" i="3"/>
  <c r="K66" i="3"/>
  <c r="K130" i="3"/>
  <c r="K197" i="3"/>
  <c r="K308" i="3"/>
  <c r="K271" i="3"/>
  <c r="K213" i="3"/>
  <c r="K159" i="3"/>
  <c r="K57" i="3"/>
  <c r="K304" i="3"/>
  <c r="K247" i="3"/>
  <c r="K191" i="3"/>
  <c r="K112" i="3"/>
  <c r="K32" i="3"/>
  <c r="K181" i="3"/>
  <c r="K202" i="3"/>
  <c r="K223" i="3"/>
  <c r="K8" i="3"/>
  <c r="K43" i="3"/>
  <c r="K107" i="3"/>
  <c r="K171" i="3"/>
  <c r="K234" i="3"/>
  <c r="K7" i="3"/>
  <c r="K160" i="3"/>
  <c r="K201" i="3"/>
  <c r="K322" i="3"/>
  <c r="K49" i="3"/>
  <c r="K209" i="3"/>
  <c r="K321" i="3"/>
  <c r="K319" i="3"/>
  <c r="K263" i="3"/>
  <c r="K207" i="3"/>
  <c r="K153" i="3"/>
  <c r="K41" i="3"/>
  <c r="K296" i="3"/>
  <c r="K241" i="3"/>
  <c r="K185" i="3"/>
  <c r="K96" i="3"/>
  <c r="K64" i="3"/>
  <c r="K17" i="3"/>
  <c r="K245" i="3"/>
  <c r="K313" i="3"/>
  <c r="K231" i="3"/>
  <c r="K300" i="3"/>
  <c r="K176" i="3"/>
  <c r="K118" i="3"/>
  <c r="K79" i="3"/>
  <c r="K169" i="3"/>
  <c r="K28" i="3"/>
  <c r="K105" i="3"/>
  <c r="K305" i="3"/>
  <c r="K248" i="3"/>
  <c r="K193" i="3"/>
  <c r="K128" i="3"/>
  <c r="K16" i="3"/>
  <c r="K282" i="3"/>
  <c r="K226" i="3"/>
  <c r="K165" i="3"/>
  <c r="K69" i="3"/>
  <c r="K93" i="3"/>
  <c r="K162" i="3"/>
  <c r="K168" i="3"/>
  <c r="K73" i="3"/>
  <c r="K265" i="3"/>
  <c r="K328" i="3"/>
  <c r="K325" i="3"/>
  <c r="K133" i="3"/>
  <c r="K314" i="3"/>
  <c r="K22" i="3"/>
  <c r="K155" i="3"/>
  <c r="K187" i="3"/>
  <c r="K219" i="3"/>
  <c r="K283" i="3"/>
  <c r="K315" i="3"/>
  <c r="K109" i="3"/>
  <c r="K148" i="3"/>
  <c r="K84" i="3"/>
  <c r="K136" i="3"/>
  <c r="K252" i="3"/>
  <c r="K297" i="3"/>
  <c r="K242" i="3"/>
  <c r="K186" i="3"/>
  <c r="K113" i="3"/>
  <c r="K329" i="3"/>
  <c r="K276" i="3"/>
  <c r="K218" i="3"/>
  <c r="K157" i="3"/>
  <c r="K53" i="3"/>
  <c r="K194" i="3"/>
  <c r="K250" i="3"/>
  <c r="K188" i="3"/>
  <c r="K117" i="3"/>
  <c r="K273" i="3"/>
  <c r="K48" i="3"/>
  <c r="K232" i="3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N7" i="5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<sst xmlns="http://schemas.openxmlformats.org/spreadsheetml/2006/main" count="4467" uniqueCount="1156">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</sst>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4340427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1996722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16730189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4032818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1020105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8591286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3711708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1849117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8723582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7795278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3583751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5244192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26489950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9502495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1679510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87703050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6101976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1834051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1544293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11272701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3275898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4332302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13542121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2826541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2737794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3531282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3752001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4241125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5302984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1012074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9585301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28121583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4707685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19278274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16519002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4439217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3717767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3643409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2436265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32204697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2144599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2093115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2550521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6094904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4793286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16867878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10505479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40671289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125586627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9111117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11500406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5596996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3545448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11137119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3291727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5837613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5565986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10685279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11604270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1777407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8191397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7265554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6178355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12167867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2394799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975172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21244695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4929228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32197743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5391407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33785247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3406606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2598668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6374588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3142527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1958411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78452919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10653504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24888758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3426906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109871582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8307159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9751130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1434952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17383540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6909557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273283323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861110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6755168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79355307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2743124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2292541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3298984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6716627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8017963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4427713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4075626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4227326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3519341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1871378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2498977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2919486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4262461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4073945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3138556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1364591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9258169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2800011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10177083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7843178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29398598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15719697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3318821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2877462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4557777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2949102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10553088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1116369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4235141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13652322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2142062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2094915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5052534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1736753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11192304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3180085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5082952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2872559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3984445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2221983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1085194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8303448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9739317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1383752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3584859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3829515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3966486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7899769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2252057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6000688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8541331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10655864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27262962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6312065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95992015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7364343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4034892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4104633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3450593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7730271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6831100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49222005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16836849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2507399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3361617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13974242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3716324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2728649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2358427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4406686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3529395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16204943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3634441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15979358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5179778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56626697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5668936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4444401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2109263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4958672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3016692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5278986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3569400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3903615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3188695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10574946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4083973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2380660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14943215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48094252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3577307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25709355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10217031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6142112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2530269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3323930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8320290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5237895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6330795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2222979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7085100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2570398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1919544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1688918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1552851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4185637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13294427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8184170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2038318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35420691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4222670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10242260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3021196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6426788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4557497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24203700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5257737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3787299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8296290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3250690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3686923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982252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16083297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20326590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3082411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3499616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27350278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4755747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5636747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11576497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3348311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358280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1475833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716856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6284957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17730900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47077762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3475158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1133647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1881714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3273506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14727588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17494582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38897011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5917125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2618802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6850195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7504048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7784959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1666338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1978938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6325601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6964115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3063268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1166973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3319349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1720579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2273882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1338870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8481311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1802092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4785025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8775341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7756837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4517307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2715524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4309387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12337527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134122550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2825705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5370883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9797874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3886745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3672997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6943007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1392291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12109741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4174018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56478563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16435160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2083640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3164269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1509046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4263286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24073079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1116936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5645505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5692727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5985794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3639082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4933489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1901463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3158617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2485498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2713547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783684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5330047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1634860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24917704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6522209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6754550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1997009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12028950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3941839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5363451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3760580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4943693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13594015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98520572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92603559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16502973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4186543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12660283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2151647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5057332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2780872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1876902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8970704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52584030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21649868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2056881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10763476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5866802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5173033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4031808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6289855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3039423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1244143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8248918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6721163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2550503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12347420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3845442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3872571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7875061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0</v>
      </c>
      <c r="G331" s="23">
        <f t="shared" si="0"/>
        <v>0</v>
      </c>
      <c r="H331" s="23">
        <f t="shared" si="0"/>
        <v>3641994374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1 State Foundation Aid (Code 3111)</v>
      </c>
      <c r="I4" s="17" t="str">
        <f>Notes!B3</f>
        <v>Pay 1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3196066</v>
      </c>
      <c r="I6" s="21">
        <f>INDEX(Data[],MATCH($A6,Data[Dist],0),MATCH(I$4,Data[#Headers],0))</f>
        <v>4340427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1440743</v>
      </c>
      <c r="I7" s="21">
        <f>INDEX(Data[],MATCH($A7,Data[Dist],0),MATCH(I$4,Data[#Headers],0))</f>
        <v>1996722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13628436</v>
      </c>
      <c r="I8" s="21">
        <f>INDEX(Data[],MATCH($A8,Data[Dist],0),MATCH(I$4,Data[#Headers],0))</f>
        <v>16730189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3144999</v>
      </c>
      <c r="I9" s="21">
        <f>INDEX(Data[],MATCH($A9,Data[Dist],0),MATCH(I$4,Data[#Headers],0))</f>
        <v>4032818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634220</v>
      </c>
      <c r="I10" s="21">
        <f>INDEX(Data[],MATCH($A10,Data[Dist],0),MATCH(I$4,Data[#Headers],0))</f>
        <v>1020105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6919538</v>
      </c>
      <c r="I11" s="21">
        <f>INDEX(Data[],MATCH($A11,Data[Dist],0),MATCH(I$4,Data[#Headers],0))</f>
        <v>8591286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2762894</v>
      </c>
      <c r="I12" s="21">
        <f>INDEX(Data[],MATCH($A12,Data[Dist],0),MATCH(I$4,Data[#Headers],0))</f>
        <v>3711708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1302142</v>
      </c>
      <c r="I13" s="21">
        <f>INDEX(Data[],MATCH($A13,Data[Dist],0),MATCH(I$4,Data[#Headers],0))</f>
        <v>1849117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6250355</v>
      </c>
      <c r="I14" s="21">
        <f>INDEX(Data[],MATCH($A14,Data[Dist],0),MATCH(I$4,Data[#Headers],0))</f>
        <v>8723582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5857449</v>
      </c>
      <c r="I15" s="21">
        <f>INDEX(Data[],MATCH($A15,Data[Dist],0),MATCH(I$4,Data[#Headers],0))</f>
        <v>7795278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2698080</v>
      </c>
      <c r="I16" s="21">
        <f>INDEX(Data[],MATCH($A16,Data[Dist],0),MATCH(I$4,Data[#Headers],0))</f>
        <v>3583751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3749100</v>
      </c>
      <c r="I17" s="21">
        <f>INDEX(Data[],MATCH($A17,Data[Dist],0),MATCH(I$4,Data[#Headers],0))</f>
        <v>5244192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19714155</v>
      </c>
      <c r="I18" s="21">
        <f>INDEX(Data[],MATCH($A18,Data[Dist],0),MATCH(I$4,Data[#Headers],0))</f>
        <v>26489950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7382487</v>
      </c>
      <c r="I19" s="21">
        <f>INDEX(Data[],MATCH($A19,Data[Dist],0),MATCH(I$4,Data[#Headers],0))</f>
        <v>9502495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1191821</v>
      </c>
      <c r="I20" s="21">
        <f>INDEX(Data[],MATCH($A20,Data[Dist],0),MATCH(I$4,Data[#Headers],0))</f>
        <v>1679510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70775938</v>
      </c>
      <c r="I21" s="21">
        <f>INDEX(Data[],MATCH($A21,Data[Dist],0),MATCH(I$4,Data[#Headers],0))</f>
        <v>87703050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4776914</v>
      </c>
      <c r="I22" s="21">
        <f>INDEX(Data[],MATCH($A22,Data[Dist],0),MATCH(I$4,Data[#Headers],0))</f>
        <v>6101976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1083212</v>
      </c>
      <c r="I23" s="21">
        <f>INDEX(Data[],MATCH($A23,Data[Dist],0),MATCH(I$4,Data[#Headers],0))</f>
        <v>1834051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938103</v>
      </c>
      <c r="I24" s="21">
        <f>INDEX(Data[],MATCH($A24,Data[Dist],0),MATCH(I$4,Data[#Headers],0))</f>
        <v>1544293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9085916</v>
      </c>
      <c r="I25" s="21">
        <f>INDEX(Data[],MATCH($A25,Data[Dist],0),MATCH(I$4,Data[#Headers],0))</f>
        <v>11272701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2358346</v>
      </c>
      <c r="I26" s="21">
        <f>INDEX(Data[],MATCH($A26,Data[Dist],0),MATCH(I$4,Data[#Headers],0))</f>
        <v>3275898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3068532</v>
      </c>
      <c r="I27" s="21">
        <f>INDEX(Data[],MATCH($A27,Data[Dist],0),MATCH(I$4,Data[#Headers],0))</f>
        <v>4332302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10834261</v>
      </c>
      <c r="I28" s="21">
        <f>INDEX(Data[],MATCH($A28,Data[Dist],0),MATCH(I$4,Data[#Headers],0))</f>
        <v>13542121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2080704</v>
      </c>
      <c r="I29" s="21">
        <f>INDEX(Data[],MATCH($A29,Data[Dist],0),MATCH(I$4,Data[#Headers],0))</f>
        <v>2826541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1894079</v>
      </c>
      <c r="I30" s="21">
        <f>INDEX(Data[],MATCH($A30,Data[Dist],0),MATCH(I$4,Data[#Headers],0))</f>
        <v>2737794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2663899</v>
      </c>
      <c r="I31" s="21">
        <f>INDEX(Data[],MATCH($A31,Data[Dist],0),MATCH(I$4,Data[#Headers],0))</f>
        <v>3531282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2863748</v>
      </c>
      <c r="I32" s="21">
        <f>INDEX(Data[],MATCH($A32,Data[Dist],0),MATCH(I$4,Data[#Headers],0))</f>
        <v>3752001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3036390</v>
      </c>
      <c r="I33" s="21">
        <f>INDEX(Data[],MATCH($A33,Data[Dist],0),MATCH(I$4,Data[#Headers],0))</f>
        <v>4241125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4156652</v>
      </c>
      <c r="I34" s="21">
        <f>INDEX(Data[],MATCH($A34,Data[Dist],0),MATCH(I$4,Data[#Headers],0))</f>
        <v>5302984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701681</v>
      </c>
      <c r="I35" s="21">
        <f>INDEX(Data[],MATCH($A35,Data[Dist],0),MATCH(I$4,Data[#Headers],0))</f>
        <v>1012074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7167280</v>
      </c>
      <c r="I36" s="21">
        <f>INDEX(Data[],MATCH($A36,Data[Dist],0),MATCH(I$4,Data[#Headers],0))</f>
        <v>9585301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22187269</v>
      </c>
      <c r="I37" s="21">
        <f>INDEX(Data[],MATCH($A37,Data[Dist],0),MATCH(I$4,Data[#Headers],0))</f>
        <v>28121583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3174939</v>
      </c>
      <c r="I38" s="21">
        <f>INDEX(Data[],MATCH($A38,Data[Dist],0),MATCH(I$4,Data[#Headers],0))</f>
        <v>4707685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15638283</v>
      </c>
      <c r="I39" s="21">
        <f>INDEX(Data[],MATCH($A39,Data[Dist],0),MATCH(I$4,Data[#Headers],0))</f>
        <v>19278274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13523709</v>
      </c>
      <c r="I40" s="21">
        <f>INDEX(Data[],MATCH($A40,Data[Dist],0),MATCH(I$4,Data[#Headers],0))</f>
        <v>16519002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3045877</v>
      </c>
      <c r="I41" s="21">
        <f>INDEX(Data[],MATCH($A41,Data[Dist],0),MATCH(I$4,Data[#Headers],0))</f>
        <v>4439217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2725842</v>
      </c>
      <c r="I42" s="21">
        <f>INDEX(Data[],MATCH($A42,Data[Dist],0),MATCH(I$4,Data[#Headers],0))</f>
        <v>3717767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2782973</v>
      </c>
      <c r="I43" s="21">
        <f>INDEX(Data[],MATCH($A43,Data[Dist],0),MATCH(I$4,Data[#Headers],0))</f>
        <v>3643409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1630656</v>
      </c>
      <c r="I44" s="21">
        <f>INDEX(Data[],MATCH($A44,Data[Dist],0),MATCH(I$4,Data[#Headers],0))</f>
        <v>2436265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26494794</v>
      </c>
      <c r="I45" s="21">
        <f>INDEX(Data[],MATCH($A45,Data[Dist],0),MATCH(I$4,Data[#Headers],0))</f>
        <v>32204697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1118589</v>
      </c>
      <c r="I46" s="21">
        <f>INDEX(Data[],MATCH($A46,Data[Dist],0),MATCH(I$4,Data[#Headers],0))</f>
        <v>2144599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1516506</v>
      </c>
      <c r="I47" s="21">
        <f>INDEX(Data[],MATCH($A47,Data[Dist],0),MATCH(I$4,Data[#Headers],0))</f>
        <v>2093115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1875236</v>
      </c>
      <c r="I48" s="21">
        <f>INDEX(Data[],MATCH($A48,Data[Dist],0),MATCH(I$4,Data[#Headers],0))</f>
        <v>2550521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4533012</v>
      </c>
      <c r="I49" s="21">
        <f>INDEX(Data[],MATCH($A49,Data[Dist],0),MATCH(I$4,Data[#Headers],0))</f>
        <v>6094904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3452163</v>
      </c>
      <c r="I50" s="21">
        <f>INDEX(Data[],MATCH($A50,Data[Dist],0),MATCH(I$4,Data[#Headers],0))</f>
        <v>4793286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13979796</v>
      </c>
      <c r="I51" s="21">
        <f>INDEX(Data[],MATCH($A51,Data[Dist],0),MATCH(I$4,Data[#Headers],0))</f>
        <v>16867878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7380143</v>
      </c>
      <c r="I52" s="21">
        <f>INDEX(Data[],MATCH($A52,Data[Dist],0),MATCH(I$4,Data[#Headers],0))</f>
        <v>10505479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32965909</v>
      </c>
      <c r="I53" s="21">
        <f>INDEX(Data[],MATCH($A53,Data[Dist],0),MATCH(I$4,Data[#Headers],0))</f>
        <v>40671289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101941573</v>
      </c>
      <c r="I54" s="21">
        <f>INDEX(Data[],MATCH($A54,Data[Dist],0),MATCH(I$4,Data[#Headers],0))</f>
        <v>125586627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7251470</v>
      </c>
      <c r="I55" s="21">
        <f>INDEX(Data[],MATCH($A55,Data[Dist],0),MATCH(I$4,Data[#Headers],0))</f>
        <v>9111117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9496028</v>
      </c>
      <c r="I56" s="21">
        <f>INDEX(Data[],MATCH($A56,Data[Dist],0),MATCH(I$4,Data[#Headers],0))</f>
        <v>11500406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4146322</v>
      </c>
      <c r="I57" s="21">
        <f>INDEX(Data[],MATCH($A57,Data[Dist],0),MATCH(I$4,Data[#Headers],0))</f>
        <v>5596996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2712193</v>
      </c>
      <c r="I58" s="21">
        <f>INDEX(Data[],MATCH($A58,Data[Dist],0),MATCH(I$4,Data[#Headers],0))</f>
        <v>3545448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8526353</v>
      </c>
      <c r="I59" s="21">
        <f>INDEX(Data[],MATCH($A59,Data[Dist],0),MATCH(I$4,Data[#Headers],0))</f>
        <v>11137119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2461351</v>
      </c>
      <c r="I60" s="21">
        <f>INDEX(Data[],MATCH($A60,Data[Dist],0),MATCH(I$4,Data[#Headers],0))</f>
        <v>3291727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4743478</v>
      </c>
      <c r="I61" s="21">
        <f>INDEX(Data[],MATCH($A61,Data[Dist],0),MATCH(I$4,Data[#Headers],0))</f>
        <v>5837613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4052154</v>
      </c>
      <c r="I62" s="21">
        <f>INDEX(Data[],MATCH($A62,Data[Dist],0),MATCH(I$4,Data[#Headers],0))</f>
        <v>5565986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8765112</v>
      </c>
      <c r="I63" s="21">
        <f>INDEX(Data[],MATCH($A63,Data[Dist],0),MATCH(I$4,Data[#Headers],0))</f>
        <v>10685279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9351476</v>
      </c>
      <c r="I64" s="21">
        <f>INDEX(Data[],MATCH($A64,Data[Dist],0),MATCH(I$4,Data[#Headers],0))</f>
        <v>11604270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1255606</v>
      </c>
      <c r="I65" s="21">
        <f>INDEX(Data[],MATCH($A65,Data[Dist],0),MATCH(I$4,Data[#Headers],0))</f>
        <v>1777407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6665851</v>
      </c>
      <c r="I66" s="21">
        <f>INDEX(Data[],MATCH($A66,Data[Dist],0),MATCH(I$4,Data[#Headers],0))</f>
        <v>8191397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5781441</v>
      </c>
      <c r="I67" s="21">
        <f>INDEX(Data[],MATCH($A67,Data[Dist],0),MATCH(I$4,Data[#Headers],0))</f>
        <v>7265554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4666780</v>
      </c>
      <c r="I68" s="21">
        <f>INDEX(Data[],MATCH($A68,Data[Dist],0),MATCH(I$4,Data[#Headers],0))</f>
        <v>6178355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10080578</v>
      </c>
      <c r="I69" s="21">
        <f>INDEX(Data[],MATCH($A69,Data[Dist],0),MATCH(I$4,Data[#Headers],0))</f>
        <v>12167867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1788507</v>
      </c>
      <c r="I70" s="21">
        <f>INDEX(Data[],MATCH($A70,Data[Dist],0),MATCH(I$4,Data[#Headers],0))</f>
        <v>2394799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472421</v>
      </c>
      <c r="I71" s="21">
        <f>INDEX(Data[],MATCH($A71,Data[Dist],0),MATCH(I$4,Data[#Headers],0))</f>
        <v>975172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16795613</v>
      </c>
      <c r="I72" s="21">
        <f>INDEX(Data[],MATCH($A72,Data[Dist],0),MATCH(I$4,Data[#Headers],0))</f>
        <v>21244695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3176969</v>
      </c>
      <c r="I73" s="21">
        <f>INDEX(Data[],MATCH($A73,Data[Dist],0),MATCH(I$4,Data[#Headers],0))</f>
        <v>4929228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26909331</v>
      </c>
      <c r="I74" s="21">
        <f>INDEX(Data[],MATCH($A74,Data[Dist],0),MATCH(I$4,Data[#Headers],0))</f>
        <v>32197743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4197242</v>
      </c>
      <c r="I75" s="21">
        <f>INDEX(Data[],MATCH($A75,Data[Dist],0),MATCH(I$4,Data[#Headers],0))</f>
        <v>5391407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26307863</v>
      </c>
      <c r="I76" s="21">
        <f>INDEX(Data[],MATCH($A76,Data[Dist],0),MATCH(I$4,Data[#Headers],0))</f>
        <v>33785247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2594554</v>
      </c>
      <c r="I77" s="21">
        <f>INDEX(Data[],MATCH($A77,Data[Dist],0),MATCH(I$4,Data[#Headers],0))</f>
        <v>3406606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1785798</v>
      </c>
      <c r="I78" s="21">
        <f>INDEX(Data[],MATCH($A78,Data[Dist],0),MATCH(I$4,Data[#Headers],0))</f>
        <v>2598668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4986509</v>
      </c>
      <c r="I79" s="21">
        <f>INDEX(Data[],MATCH($A79,Data[Dist],0),MATCH(I$4,Data[#Headers],0))</f>
        <v>6374588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2384098</v>
      </c>
      <c r="I80" s="21">
        <f>INDEX(Data[],MATCH($A80,Data[Dist],0),MATCH(I$4,Data[#Headers],0))</f>
        <v>3142527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1261272</v>
      </c>
      <c r="I81" s="21">
        <f>INDEX(Data[],MATCH($A81,Data[Dist],0),MATCH(I$4,Data[#Headers],0))</f>
        <v>1958411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65965847</v>
      </c>
      <c r="I82" s="21">
        <f>INDEX(Data[],MATCH($A82,Data[Dist],0),MATCH(I$4,Data[#Headers],0))</f>
        <v>78452919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8452350</v>
      </c>
      <c r="I83" s="21">
        <f>INDEX(Data[],MATCH($A83,Data[Dist],0),MATCH(I$4,Data[#Headers],0))</f>
        <v>10653504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19919821</v>
      </c>
      <c r="I84" s="21">
        <f>INDEX(Data[],MATCH($A84,Data[Dist],0),MATCH(I$4,Data[#Headers],0))</f>
        <v>24888758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2593168</v>
      </c>
      <c r="I85" s="21">
        <f>INDEX(Data[],MATCH($A85,Data[Dist],0),MATCH(I$4,Data[#Headers],0))</f>
        <v>3426906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88905302</v>
      </c>
      <c r="I86" s="21">
        <f>INDEX(Data[],MATCH($A86,Data[Dist],0),MATCH(I$4,Data[#Headers],0))</f>
        <v>109871582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6670624</v>
      </c>
      <c r="I87" s="21">
        <f>INDEX(Data[],MATCH($A87,Data[Dist],0),MATCH(I$4,Data[#Headers],0))</f>
        <v>8307159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7252598</v>
      </c>
      <c r="I88" s="21">
        <f>INDEX(Data[],MATCH($A88,Data[Dist],0),MATCH(I$4,Data[#Headers],0))</f>
        <v>9751130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1041272</v>
      </c>
      <c r="I89" s="21">
        <f>INDEX(Data[],MATCH($A89,Data[Dist],0),MATCH(I$4,Data[#Headers],0))</f>
        <v>1434952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14279383</v>
      </c>
      <c r="I90" s="21">
        <f>INDEX(Data[],MATCH($A90,Data[Dist],0),MATCH(I$4,Data[#Headers],0))</f>
        <v>17383540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5522123</v>
      </c>
      <c r="I91" s="21">
        <f>INDEX(Data[],MATCH($A91,Data[Dist],0),MATCH(I$4,Data[#Headers],0))</f>
        <v>6909557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227268687</v>
      </c>
      <c r="I92" s="21">
        <f>INDEX(Data[],MATCH($A92,Data[Dist],0),MATCH(I$4,Data[#Headers],0))</f>
        <v>273283323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520219</v>
      </c>
      <c r="I93" s="21">
        <f>INDEX(Data[],MATCH($A93,Data[Dist],0),MATCH(I$4,Data[#Headers],0))</f>
        <v>861110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5337930</v>
      </c>
      <c r="I94" s="21">
        <f>INDEX(Data[],MATCH($A94,Data[Dist],0),MATCH(I$4,Data[#Headers],0))</f>
        <v>6755168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62278874</v>
      </c>
      <c r="I95" s="21">
        <f>INDEX(Data[],MATCH($A95,Data[Dist],0),MATCH(I$4,Data[#Headers],0))</f>
        <v>79355307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2027456</v>
      </c>
      <c r="I96" s="21">
        <f>INDEX(Data[],MATCH($A96,Data[Dist],0),MATCH(I$4,Data[#Headers],0))</f>
        <v>2743124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1565179</v>
      </c>
      <c r="I97" s="21">
        <f>INDEX(Data[],MATCH($A97,Data[Dist],0),MATCH(I$4,Data[#Headers],0))</f>
        <v>2292541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2459644</v>
      </c>
      <c r="I98" s="21">
        <f>INDEX(Data[],MATCH($A98,Data[Dist],0),MATCH(I$4,Data[#Headers],0))</f>
        <v>3298984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5228691</v>
      </c>
      <c r="I99" s="21">
        <f>INDEX(Data[],MATCH($A99,Data[Dist],0),MATCH(I$4,Data[#Headers],0))</f>
        <v>6716627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6304434</v>
      </c>
      <c r="I100" s="21">
        <f>INDEX(Data[],MATCH($A100,Data[Dist],0),MATCH(I$4,Data[#Headers],0))</f>
        <v>8017963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3235790</v>
      </c>
      <c r="I101" s="21">
        <f>INDEX(Data[],MATCH($A101,Data[Dist],0),MATCH(I$4,Data[#Headers],0))</f>
        <v>4427713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3167530</v>
      </c>
      <c r="I102" s="21">
        <f>INDEX(Data[],MATCH($A102,Data[Dist],0),MATCH(I$4,Data[#Headers],0))</f>
        <v>4075626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3127723</v>
      </c>
      <c r="I103" s="21">
        <f>INDEX(Data[],MATCH($A103,Data[Dist],0),MATCH(I$4,Data[#Headers],0))</f>
        <v>4227326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2593155</v>
      </c>
      <c r="I104" s="21">
        <f>INDEX(Data[],MATCH($A104,Data[Dist],0),MATCH(I$4,Data[#Headers],0))</f>
        <v>3519341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1130846</v>
      </c>
      <c r="I105" s="21">
        <f>INDEX(Data[],MATCH($A105,Data[Dist],0),MATCH(I$4,Data[#Headers],0))</f>
        <v>1871378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1845635</v>
      </c>
      <c r="I106" s="21">
        <f>INDEX(Data[],MATCH($A106,Data[Dist],0),MATCH(I$4,Data[#Headers],0))</f>
        <v>2498977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2034716</v>
      </c>
      <c r="I107" s="21">
        <f>INDEX(Data[],MATCH($A107,Data[Dist],0),MATCH(I$4,Data[#Headers],0))</f>
        <v>2919486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3346188</v>
      </c>
      <c r="I108" s="21">
        <f>INDEX(Data[],MATCH($A108,Data[Dist],0),MATCH(I$4,Data[#Headers],0))</f>
        <v>4262461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2931257</v>
      </c>
      <c r="I109" s="21">
        <f>INDEX(Data[],MATCH($A109,Data[Dist],0),MATCH(I$4,Data[#Headers],0))</f>
        <v>4073945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2327154</v>
      </c>
      <c r="I110" s="21">
        <f>INDEX(Data[],MATCH($A110,Data[Dist],0),MATCH(I$4,Data[#Headers],0))</f>
        <v>3138556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923529</v>
      </c>
      <c r="I111" s="21">
        <f>INDEX(Data[],MATCH($A111,Data[Dist],0),MATCH(I$4,Data[#Headers],0))</f>
        <v>1364591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7313038</v>
      </c>
      <c r="I112" s="21">
        <f>INDEX(Data[],MATCH($A112,Data[Dist],0),MATCH(I$4,Data[#Headers],0))</f>
        <v>9258169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1991664</v>
      </c>
      <c r="I113" s="21">
        <f>INDEX(Data[],MATCH($A113,Data[Dist],0),MATCH(I$4,Data[#Headers],0))</f>
        <v>2800011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7499486</v>
      </c>
      <c r="I114" s="21">
        <f>INDEX(Data[],MATCH($A114,Data[Dist],0),MATCH(I$4,Data[#Headers],0))</f>
        <v>10177083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6076134</v>
      </c>
      <c r="I115" s="21">
        <f>INDEX(Data[],MATCH($A115,Data[Dist],0),MATCH(I$4,Data[#Headers],0))</f>
        <v>7843178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23472897</v>
      </c>
      <c r="I116" s="21">
        <f>INDEX(Data[],MATCH($A116,Data[Dist],0),MATCH(I$4,Data[#Headers],0))</f>
        <v>29398598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12739737</v>
      </c>
      <c r="I117" s="21">
        <f>INDEX(Data[],MATCH($A117,Data[Dist],0),MATCH(I$4,Data[#Headers],0))</f>
        <v>15719697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2509211</v>
      </c>
      <c r="I118" s="21">
        <f>INDEX(Data[],MATCH($A118,Data[Dist],0),MATCH(I$4,Data[#Headers],0))</f>
        <v>3318821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2000875</v>
      </c>
      <c r="I119" s="21">
        <f>INDEX(Data[],MATCH($A119,Data[Dist],0),MATCH(I$4,Data[#Headers],0))</f>
        <v>2877462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2992995</v>
      </c>
      <c r="I120" s="21">
        <f>INDEX(Data[],MATCH($A120,Data[Dist],0),MATCH(I$4,Data[#Headers],0))</f>
        <v>4557777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2121890</v>
      </c>
      <c r="I121" s="21">
        <f>INDEX(Data[],MATCH($A121,Data[Dist],0),MATCH(I$4,Data[#Headers],0))</f>
        <v>2949102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8303200</v>
      </c>
      <c r="I122" s="21">
        <f>INDEX(Data[],MATCH($A122,Data[Dist],0),MATCH(I$4,Data[#Headers],0))</f>
        <v>10553088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766194</v>
      </c>
      <c r="I123" s="21">
        <f>INDEX(Data[],MATCH($A123,Data[Dist],0),MATCH(I$4,Data[#Headers],0))</f>
        <v>1116369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3167511</v>
      </c>
      <c r="I124" s="21">
        <f>INDEX(Data[],MATCH($A124,Data[Dist],0),MATCH(I$4,Data[#Headers],0))</f>
        <v>4235141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11000147</v>
      </c>
      <c r="I125" s="21">
        <f>INDEX(Data[],MATCH($A125,Data[Dist],0),MATCH(I$4,Data[#Headers],0))</f>
        <v>13652322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1478177</v>
      </c>
      <c r="I126" s="21">
        <f>INDEX(Data[],MATCH($A126,Data[Dist],0),MATCH(I$4,Data[#Headers],0))</f>
        <v>2142062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1431902</v>
      </c>
      <c r="I127" s="21">
        <f>INDEX(Data[],MATCH($A127,Data[Dist],0),MATCH(I$4,Data[#Headers],0))</f>
        <v>2094915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3860313</v>
      </c>
      <c r="I128" s="21">
        <f>INDEX(Data[],MATCH($A128,Data[Dist],0),MATCH(I$4,Data[#Headers],0))</f>
        <v>5052534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965837</v>
      </c>
      <c r="I129" s="21">
        <f>INDEX(Data[],MATCH($A129,Data[Dist],0),MATCH(I$4,Data[#Headers],0))</f>
        <v>1736753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8839323</v>
      </c>
      <c r="I130" s="21">
        <f>INDEX(Data[],MATCH($A130,Data[Dist],0),MATCH(I$4,Data[#Headers],0))</f>
        <v>11192304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2308861</v>
      </c>
      <c r="I131" s="21">
        <f>INDEX(Data[],MATCH($A131,Data[Dist],0),MATCH(I$4,Data[#Headers],0))</f>
        <v>3180085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3869413</v>
      </c>
      <c r="I132" s="21">
        <f>INDEX(Data[],MATCH($A132,Data[Dist],0),MATCH(I$4,Data[#Headers],0))</f>
        <v>5082952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2069095</v>
      </c>
      <c r="I133" s="21">
        <f>INDEX(Data[],MATCH($A133,Data[Dist],0),MATCH(I$4,Data[#Headers],0))</f>
        <v>2872559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2931595</v>
      </c>
      <c r="I134" s="21">
        <f>INDEX(Data[],MATCH($A134,Data[Dist],0),MATCH(I$4,Data[#Headers],0))</f>
        <v>3984445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1600078</v>
      </c>
      <c r="I135" s="21">
        <f>INDEX(Data[],MATCH($A135,Data[Dist],0),MATCH(I$4,Data[#Headers],0))</f>
        <v>2221983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686756</v>
      </c>
      <c r="I136" s="21">
        <f>INDEX(Data[],MATCH($A136,Data[Dist],0),MATCH(I$4,Data[#Headers],0))</f>
        <v>1085194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6625722</v>
      </c>
      <c r="I137" s="21">
        <f>INDEX(Data[],MATCH($A137,Data[Dist],0),MATCH(I$4,Data[#Headers],0))</f>
        <v>8303448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7527683</v>
      </c>
      <c r="I138" s="21">
        <f>INDEX(Data[],MATCH($A138,Data[Dist],0),MATCH(I$4,Data[#Headers],0))</f>
        <v>9739317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729092</v>
      </c>
      <c r="I139" s="21">
        <f>INDEX(Data[],MATCH($A139,Data[Dist],0),MATCH(I$4,Data[#Headers],0))</f>
        <v>1383752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2318691</v>
      </c>
      <c r="I140" s="21">
        <f>INDEX(Data[],MATCH($A140,Data[Dist],0),MATCH(I$4,Data[#Headers],0))</f>
        <v>3584859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2784149</v>
      </c>
      <c r="I141" s="21">
        <f>INDEX(Data[],MATCH($A141,Data[Dist],0),MATCH(I$4,Data[#Headers],0))</f>
        <v>3829515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3011691</v>
      </c>
      <c r="I142" s="21">
        <f>INDEX(Data[],MATCH($A142,Data[Dist],0),MATCH(I$4,Data[#Headers],0))</f>
        <v>3966486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5993528</v>
      </c>
      <c r="I143" s="21">
        <f>INDEX(Data[],MATCH($A143,Data[Dist],0),MATCH(I$4,Data[#Headers],0))</f>
        <v>7899769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1526311</v>
      </c>
      <c r="I144" s="21">
        <f>INDEX(Data[],MATCH($A144,Data[Dist],0),MATCH(I$4,Data[#Headers],0))</f>
        <v>2252057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4777153</v>
      </c>
      <c r="I145" s="21">
        <f>INDEX(Data[],MATCH($A145,Data[Dist],0),MATCH(I$4,Data[#Headers],0))</f>
        <v>6000688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6454521</v>
      </c>
      <c r="I146" s="21">
        <f>INDEX(Data[],MATCH($A146,Data[Dist],0),MATCH(I$4,Data[#Headers],0))</f>
        <v>8541331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8368192</v>
      </c>
      <c r="I147" s="21">
        <f>INDEX(Data[],MATCH($A147,Data[Dist],0),MATCH(I$4,Data[#Headers],0))</f>
        <v>10655864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22402144</v>
      </c>
      <c r="I148" s="21">
        <f>INDEX(Data[],MATCH($A148,Data[Dist],0),MATCH(I$4,Data[#Headers],0))</f>
        <v>27262962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4947850</v>
      </c>
      <c r="I149" s="21">
        <f>INDEX(Data[],MATCH($A149,Data[Dist],0),MATCH(I$4,Data[#Headers],0))</f>
        <v>6312065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75970028</v>
      </c>
      <c r="I150" s="21">
        <f>INDEX(Data[],MATCH($A150,Data[Dist],0),MATCH(I$4,Data[#Headers],0))</f>
        <v>95992015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5671877</v>
      </c>
      <c r="I151" s="21">
        <f>INDEX(Data[],MATCH($A151,Data[Dist],0),MATCH(I$4,Data[#Headers],0))</f>
        <v>7364343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3223938</v>
      </c>
      <c r="I152" s="21">
        <f>INDEX(Data[],MATCH($A152,Data[Dist],0),MATCH(I$4,Data[#Headers],0))</f>
        <v>4034892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2949456</v>
      </c>
      <c r="I153" s="21">
        <f>INDEX(Data[],MATCH($A153,Data[Dist],0),MATCH(I$4,Data[#Headers],0))</f>
        <v>4104633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2610582</v>
      </c>
      <c r="I154" s="21">
        <f>INDEX(Data[],MATCH($A154,Data[Dist],0),MATCH(I$4,Data[#Headers],0))</f>
        <v>3450593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5837325</v>
      </c>
      <c r="I155" s="21">
        <f>INDEX(Data[],MATCH($A155,Data[Dist],0),MATCH(I$4,Data[#Headers],0))</f>
        <v>7730271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5258287</v>
      </c>
      <c r="I156" s="21">
        <f>INDEX(Data[],MATCH($A156,Data[Dist],0),MATCH(I$4,Data[#Headers],0))</f>
        <v>6831100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39842070</v>
      </c>
      <c r="I157" s="21">
        <f>INDEX(Data[],MATCH($A157,Data[Dist],0),MATCH(I$4,Data[#Headers],0))</f>
        <v>49222005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14073404</v>
      </c>
      <c r="I158" s="21">
        <f>INDEX(Data[],MATCH($A158,Data[Dist],0),MATCH(I$4,Data[#Headers],0))</f>
        <v>16836849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1733984</v>
      </c>
      <c r="I159" s="21">
        <f>INDEX(Data[],MATCH($A159,Data[Dist],0),MATCH(I$4,Data[#Headers],0))</f>
        <v>2507399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2602343</v>
      </c>
      <c r="I160" s="21">
        <f>INDEX(Data[],MATCH($A160,Data[Dist],0),MATCH(I$4,Data[#Headers],0))</f>
        <v>3361617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11400742</v>
      </c>
      <c r="I161" s="21">
        <f>INDEX(Data[],MATCH($A161,Data[Dist],0),MATCH(I$4,Data[#Headers],0))</f>
        <v>13974242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2763682</v>
      </c>
      <c r="I162" s="21">
        <f>INDEX(Data[],MATCH($A162,Data[Dist],0),MATCH(I$4,Data[#Headers],0))</f>
        <v>3716324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2120397</v>
      </c>
      <c r="I163" s="21">
        <f>INDEX(Data[],MATCH($A163,Data[Dist],0),MATCH(I$4,Data[#Headers],0))</f>
        <v>2728649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1744641</v>
      </c>
      <c r="I164" s="21">
        <f>INDEX(Data[],MATCH($A164,Data[Dist],0),MATCH(I$4,Data[#Headers],0))</f>
        <v>2358427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3351123</v>
      </c>
      <c r="I165" s="21">
        <f>INDEX(Data[],MATCH($A165,Data[Dist],0),MATCH(I$4,Data[#Headers],0))</f>
        <v>4406686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2546398</v>
      </c>
      <c r="I166" s="21">
        <f>INDEX(Data[],MATCH($A166,Data[Dist],0),MATCH(I$4,Data[#Headers],0))</f>
        <v>3529395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12796963</v>
      </c>
      <c r="I167" s="21">
        <f>INDEX(Data[],MATCH($A167,Data[Dist],0),MATCH(I$4,Data[#Headers],0))</f>
        <v>16204943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2735217</v>
      </c>
      <c r="I168" s="21">
        <f>INDEX(Data[],MATCH($A168,Data[Dist],0),MATCH(I$4,Data[#Headers],0))</f>
        <v>3634441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12208986</v>
      </c>
      <c r="I169" s="21">
        <f>INDEX(Data[],MATCH($A169,Data[Dist],0),MATCH(I$4,Data[#Headers],0))</f>
        <v>15979358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3672218</v>
      </c>
      <c r="I170" s="21">
        <f>INDEX(Data[],MATCH($A170,Data[Dist],0),MATCH(I$4,Data[#Headers],0))</f>
        <v>5179778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46171477</v>
      </c>
      <c r="I171" s="21">
        <f>INDEX(Data[],MATCH($A171,Data[Dist],0),MATCH(I$4,Data[#Headers],0))</f>
        <v>56626697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4401766</v>
      </c>
      <c r="I172" s="21">
        <f>INDEX(Data[],MATCH($A172,Data[Dist],0),MATCH(I$4,Data[#Headers],0))</f>
        <v>5668936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3354297</v>
      </c>
      <c r="I173" s="21">
        <f>INDEX(Data[],MATCH($A173,Data[Dist],0),MATCH(I$4,Data[#Headers],0))</f>
        <v>4444401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1271506</v>
      </c>
      <c r="I174" s="21">
        <f>INDEX(Data[],MATCH($A174,Data[Dist],0),MATCH(I$4,Data[#Headers],0))</f>
        <v>2109263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3786299</v>
      </c>
      <c r="I175" s="21">
        <f>INDEX(Data[],MATCH($A175,Data[Dist],0),MATCH(I$4,Data[#Headers],0))</f>
        <v>4958672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2128371</v>
      </c>
      <c r="I176" s="21">
        <f>INDEX(Data[],MATCH($A176,Data[Dist],0),MATCH(I$4,Data[#Headers],0))</f>
        <v>3016692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4224760</v>
      </c>
      <c r="I177" s="21">
        <f>INDEX(Data[],MATCH($A177,Data[Dist],0),MATCH(I$4,Data[#Headers],0))</f>
        <v>5278986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2575507</v>
      </c>
      <c r="I178" s="21">
        <f>INDEX(Data[],MATCH($A178,Data[Dist],0),MATCH(I$4,Data[#Headers],0))</f>
        <v>3569400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2737761</v>
      </c>
      <c r="I179" s="21">
        <f>INDEX(Data[],MATCH($A179,Data[Dist],0),MATCH(I$4,Data[#Headers],0))</f>
        <v>3903615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2181810</v>
      </c>
      <c r="I180" s="21">
        <f>INDEX(Data[],MATCH($A180,Data[Dist],0),MATCH(I$4,Data[#Headers],0))</f>
        <v>3188695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8398272</v>
      </c>
      <c r="I181" s="21">
        <f>INDEX(Data[],MATCH($A181,Data[Dist],0),MATCH(I$4,Data[#Headers],0))</f>
        <v>10574946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2933885</v>
      </c>
      <c r="I182" s="21">
        <f>INDEX(Data[],MATCH($A182,Data[Dist],0),MATCH(I$4,Data[#Headers],0))</f>
        <v>4083973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1499312</v>
      </c>
      <c r="I183" s="21">
        <f>INDEX(Data[],MATCH($A183,Data[Dist],0),MATCH(I$4,Data[#Headers],0))</f>
        <v>2380660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12145195</v>
      </c>
      <c r="I184" s="21">
        <f>INDEX(Data[],MATCH($A184,Data[Dist],0),MATCH(I$4,Data[#Headers],0))</f>
        <v>14943215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40171579</v>
      </c>
      <c r="I185" s="21">
        <f>INDEX(Data[],MATCH($A185,Data[Dist],0),MATCH(I$4,Data[#Headers],0))</f>
        <v>48094252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2686646</v>
      </c>
      <c r="I186" s="21">
        <f>INDEX(Data[],MATCH($A186,Data[Dist],0),MATCH(I$4,Data[#Headers],0))</f>
        <v>3577307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20534599</v>
      </c>
      <c r="I187" s="21">
        <f>INDEX(Data[],MATCH($A187,Data[Dist],0),MATCH(I$4,Data[#Headers],0))</f>
        <v>25709355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7688078</v>
      </c>
      <c r="I188" s="21">
        <f>INDEX(Data[],MATCH($A188,Data[Dist],0),MATCH(I$4,Data[#Headers],0))</f>
        <v>10217031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4896519</v>
      </c>
      <c r="I189" s="21">
        <f>INDEX(Data[],MATCH($A189,Data[Dist],0),MATCH(I$4,Data[#Headers],0))</f>
        <v>6142112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1907432</v>
      </c>
      <c r="I190" s="21">
        <f>INDEX(Data[],MATCH($A190,Data[Dist],0),MATCH(I$4,Data[#Headers],0))</f>
        <v>2530269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2538890</v>
      </c>
      <c r="I191" s="21">
        <f>INDEX(Data[],MATCH($A191,Data[Dist],0),MATCH(I$4,Data[#Headers],0))</f>
        <v>3323930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6301656</v>
      </c>
      <c r="I192" s="21">
        <f>INDEX(Data[],MATCH($A192,Data[Dist],0),MATCH(I$4,Data[#Headers],0))</f>
        <v>8320290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4021466</v>
      </c>
      <c r="I193" s="21">
        <f>INDEX(Data[],MATCH($A193,Data[Dist],0),MATCH(I$4,Data[#Headers],0))</f>
        <v>5237895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5013194</v>
      </c>
      <c r="I194" s="21">
        <f>INDEX(Data[],MATCH($A194,Data[Dist],0),MATCH(I$4,Data[#Headers],0))</f>
        <v>6330795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1403130</v>
      </c>
      <c r="I195" s="21">
        <f>INDEX(Data[],MATCH($A195,Data[Dist],0),MATCH(I$4,Data[#Headers],0))</f>
        <v>2222979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5462123</v>
      </c>
      <c r="I196" s="21">
        <f>INDEX(Data[],MATCH($A196,Data[Dist],0),MATCH(I$4,Data[#Headers],0))</f>
        <v>7085100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1846330</v>
      </c>
      <c r="I197" s="21">
        <f>INDEX(Data[],MATCH($A197,Data[Dist],0),MATCH(I$4,Data[#Headers],0))</f>
        <v>2570398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1399220</v>
      </c>
      <c r="I198" s="21">
        <f>INDEX(Data[],MATCH($A198,Data[Dist],0),MATCH(I$4,Data[#Headers],0))</f>
        <v>1919544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1296631</v>
      </c>
      <c r="I199" s="21">
        <f>INDEX(Data[],MATCH($A199,Data[Dist],0),MATCH(I$4,Data[#Headers],0))</f>
        <v>1688918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1126056</v>
      </c>
      <c r="I200" s="21">
        <f>INDEX(Data[],MATCH($A200,Data[Dist],0),MATCH(I$4,Data[#Headers],0))</f>
        <v>1552851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3082299</v>
      </c>
      <c r="I201" s="21">
        <f>INDEX(Data[],MATCH($A201,Data[Dist],0),MATCH(I$4,Data[#Headers],0))</f>
        <v>4185637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10724258</v>
      </c>
      <c r="I202" s="21">
        <f>INDEX(Data[],MATCH($A202,Data[Dist],0),MATCH(I$4,Data[#Headers],0))</f>
        <v>13294427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6471185</v>
      </c>
      <c r="I203" s="21">
        <f>INDEX(Data[],MATCH($A203,Data[Dist],0),MATCH(I$4,Data[#Headers],0))</f>
        <v>8184170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1509356</v>
      </c>
      <c r="I204" s="21">
        <f>INDEX(Data[],MATCH($A204,Data[Dist],0),MATCH(I$4,Data[#Headers],0))</f>
        <v>2038318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28607119</v>
      </c>
      <c r="I205" s="21">
        <f>INDEX(Data[],MATCH($A205,Data[Dist],0),MATCH(I$4,Data[#Headers],0))</f>
        <v>35420691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3227633</v>
      </c>
      <c r="I206" s="21">
        <f>INDEX(Data[],MATCH($A206,Data[Dist],0),MATCH(I$4,Data[#Headers],0))</f>
        <v>4222670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7999232</v>
      </c>
      <c r="I207" s="21">
        <f>INDEX(Data[],MATCH($A207,Data[Dist],0),MATCH(I$4,Data[#Headers],0))</f>
        <v>10242260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2134943</v>
      </c>
      <c r="I208" s="21">
        <f>INDEX(Data[],MATCH($A208,Data[Dist],0),MATCH(I$4,Data[#Headers],0))</f>
        <v>3021196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4798447</v>
      </c>
      <c r="I209" s="21">
        <f>INDEX(Data[],MATCH($A209,Data[Dist],0),MATCH(I$4,Data[#Headers],0))</f>
        <v>6426788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3658756</v>
      </c>
      <c r="I210" s="21">
        <f>INDEX(Data[],MATCH($A210,Data[Dist],0),MATCH(I$4,Data[#Headers],0))</f>
        <v>4557497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20018416</v>
      </c>
      <c r="I211" s="21">
        <f>INDEX(Data[],MATCH($A211,Data[Dist],0),MATCH(I$4,Data[#Headers],0))</f>
        <v>24203700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3930702</v>
      </c>
      <c r="I212" s="21">
        <f>INDEX(Data[],MATCH($A212,Data[Dist],0),MATCH(I$4,Data[#Headers],0))</f>
        <v>5257737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2719409</v>
      </c>
      <c r="I213" s="21">
        <f>INDEX(Data[],MATCH($A213,Data[Dist],0),MATCH(I$4,Data[#Headers],0))</f>
        <v>3787299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6626921</v>
      </c>
      <c r="I214" s="21">
        <f>INDEX(Data[],MATCH($A214,Data[Dist],0),MATCH(I$4,Data[#Headers],0))</f>
        <v>8296290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2212345</v>
      </c>
      <c r="I215" s="21">
        <f>INDEX(Data[],MATCH($A215,Data[Dist],0),MATCH(I$4,Data[#Headers],0))</f>
        <v>3250690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2758413</v>
      </c>
      <c r="I216" s="21">
        <f>INDEX(Data[],MATCH($A216,Data[Dist],0),MATCH(I$4,Data[#Headers],0))</f>
        <v>3686923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455000</v>
      </c>
      <c r="I217" s="21">
        <f>INDEX(Data[],MATCH($A217,Data[Dist],0),MATCH(I$4,Data[#Headers],0))</f>
        <v>982252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13014061</v>
      </c>
      <c r="I218" s="21">
        <f>INDEX(Data[],MATCH($A218,Data[Dist],0),MATCH(I$4,Data[#Headers],0))</f>
        <v>16083297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15908049</v>
      </c>
      <c r="I219" s="21">
        <f>INDEX(Data[],MATCH($A219,Data[Dist],0),MATCH(I$4,Data[#Headers],0))</f>
        <v>20326590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2250273</v>
      </c>
      <c r="I220" s="21">
        <f>INDEX(Data[],MATCH($A220,Data[Dist],0),MATCH(I$4,Data[#Headers],0))</f>
        <v>3082411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2636940</v>
      </c>
      <c r="I221" s="21">
        <f>INDEX(Data[],MATCH($A221,Data[Dist],0),MATCH(I$4,Data[#Headers],0))</f>
        <v>3499616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22435991</v>
      </c>
      <c r="I222" s="21">
        <f>INDEX(Data[],MATCH($A222,Data[Dist],0),MATCH(I$4,Data[#Headers],0))</f>
        <v>27350278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3610867</v>
      </c>
      <c r="I223" s="21">
        <f>INDEX(Data[],MATCH($A223,Data[Dist],0),MATCH(I$4,Data[#Headers],0))</f>
        <v>4755747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4176144</v>
      </c>
      <c r="I224" s="21">
        <f>INDEX(Data[],MATCH($A224,Data[Dist],0),MATCH(I$4,Data[#Headers],0))</f>
        <v>5636747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9651826</v>
      </c>
      <c r="I225" s="21">
        <f>INDEX(Data[],MATCH($A225,Data[Dist],0),MATCH(I$4,Data[#Headers],0))</f>
        <v>11576497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2342204</v>
      </c>
      <c r="I226" s="21">
        <f>INDEX(Data[],MATCH($A226,Data[Dist],0),MATCH(I$4,Data[#Headers],0))</f>
        <v>3348311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-1323700</v>
      </c>
      <c r="I227" s="21">
        <f>INDEX(Data[],MATCH($A227,Data[Dist],0),MATCH(I$4,Data[#Headers],0))</f>
        <v>358280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1037904</v>
      </c>
      <c r="I228" s="21">
        <f>INDEX(Data[],MATCH($A228,Data[Dist],0),MATCH(I$4,Data[#Headers],0))</f>
        <v>1475833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320127</v>
      </c>
      <c r="I229" s="21">
        <f>INDEX(Data[],MATCH($A229,Data[Dist],0),MATCH(I$4,Data[#Headers],0))</f>
        <v>716856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4805989</v>
      </c>
      <c r="I230" s="21">
        <f>INDEX(Data[],MATCH($A230,Data[Dist],0),MATCH(I$4,Data[#Headers],0))</f>
        <v>6284957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13981961</v>
      </c>
      <c r="I231" s="21">
        <f>INDEX(Data[],MATCH($A231,Data[Dist],0),MATCH(I$4,Data[#Headers],0))</f>
        <v>17730900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39655803</v>
      </c>
      <c r="I232" s="21">
        <f>INDEX(Data[],MATCH($A232,Data[Dist],0),MATCH(I$4,Data[#Headers],0))</f>
        <v>47077762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2440312</v>
      </c>
      <c r="I233" s="21">
        <f>INDEX(Data[],MATCH($A233,Data[Dist],0),MATCH(I$4,Data[#Headers],0))</f>
        <v>3475158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762445</v>
      </c>
      <c r="I234" s="21">
        <f>INDEX(Data[],MATCH($A234,Data[Dist],0),MATCH(I$4,Data[#Headers],0))</f>
        <v>1133647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850127</v>
      </c>
      <c r="I235" s="21">
        <f>INDEX(Data[],MATCH($A235,Data[Dist],0),MATCH(I$4,Data[#Headers],0))</f>
        <v>1881714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2377246</v>
      </c>
      <c r="I236" s="21">
        <f>INDEX(Data[],MATCH($A236,Data[Dist],0),MATCH(I$4,Data[#Headers],0))</f>
        <v>3273506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11150741</v>
      </c>
      <c r="I237" s="21">
        <f>INDEX(Data[],MATCH($A237,Data[Dist],0),MATCH(I$4,Data[#Headers],0))</f>
        <v>14727588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14574840</v>
      </c>
      <c r="I238" s="21">
        <f>INDEX(Data[],MATCH($A238,Data[Dist],0),MATCH(I$4,Data[#Headers],0))</f>
        <v>17494582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31300515</v>
      </c>
      <c r="I239" s="21">
        <f>INDEX(Data[],MATCH($A239,Data[Dist],0),MATCH(I$4,Data[#Headers],0))</f>
        <v>38897011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4730491</v>
      </c>
      <c r="I240" s="21">
        <f>INDEX(Data[],MATCH($A240,Data[Dist],0),MATCH(I$4,Data[#Headers],0))</f>
        <v>5917125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1467999</v>
      </c>
      <c r="I241" s="21">
        <f>INDEX(Data[],MATCH($A241,Data[Dist],0),MATCH(I$4,Data[#Headers],0))</f>
        <v>2618802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5689352</v>
      </c>
      <c r="I242" s="21">
        <f>INDEX(Data[],MATCH($A242,Data[Dist],0),MATCH(I$4,Data[#Headers],0))</f>
        <v>6850195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5822181</v>
      </c>
      <c r="I243" s="21">
        <f>INDEX(Data[],MATCH($A243,Data[Dist],0),MATCH(I$4,Data[#Headers],0))</f>
        <v>7504048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6113530</v>
      </c>
      <c r="I244" s="21">
        <f>INDEX(Data[],MATCH($A244,Data[Dist],0),MATCH(I$4,Data[#Headers],0))</f>
        <v>7784959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863835</v>
      </c>
      <c r="I245" s="21">
        <f>INDEX(Data[],MATCH($A245,Data[Dist],0),MATCH(I$4,Data[#Headers],0))</f>
        <v>1666338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1138182</v>
      </c>
      <c r="I246" s="21">
        <f>INDEX(Data[],MATCH($A246,Data[Dist],0),MATCH(I$4,Data[#Headers],0))</f>
        <v>1978938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4533288</v>
      </c>
      <c r="I247" s="21">
        <f>INDEX(Data[],MATCH($A247,Data[Dist],0),MATCH(I$4,Data[#Headers],0))</f>
        <v>6325601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5396999</v>
      </c>
      <c r="I248" s="21">
        <f>INDEX(Data[],MATCH($A248,Data[Dist],0),MATCH(I$4,Data[#Headers],0))</f>
        <v>6964115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2243160</v>
      </c>
      <c r="I249" s="21">
        <f>INDEX(Data[],MATCH($A249,Data[Dist],0),MATCH(I$4,Data[#Headers],0))</f>
        <v>3063268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784686</v>
      </c>
      <c r="I250" s="21">
        <f>INDEX(Data[],MATCH($A250,Data[Dist],0),MATCH(I$4,Data[#Headers],0))</f>
        <v>1166973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2351975</v>
      </c>
      <c r="I251" s="21">
        <f>INDEX(Data[],MATCH($A251,Data[Dist],0),MATCH(I$4,Data[#Headers],0))</f>
        <v>3319349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84244</v>
      </c>
      <c r="I252" s="21">
        <f>INDEX(Data[],MATCH($A252,Data[Dist],0),MATCH(I$4,Data[#Headers],0))</f>
        <v>1720579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1584839</v>
      </c>
      <c r="I253" s="21">
        <f>INDEX(Data[],MATCH($A253,Data[Dist],0),MATCH(I$4,Data[#Headers],0))</f>
        <v>2273882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871684</v>
      </c>
      <c r="I254" s="21">
        <f>INDEX(Data[],MATCH($A254,Data[Dist],0),MATCH(I$4,Data[#Headers],0))</f>
        <v>1338870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6382179</v>
      </c>
      <c r="I255" s="21">
        <f>INDEX(Data[],MATCH($A255,Data[Dist],0),MATCH(I$4,Data[#Headers],0))</f>
        <v>8481311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1198619</v>
      </c>
      <c r="I256" s="21">
        <f>INDEX(Data[],MATCH($A256,Data[Dist],0),MATCH(I$4,Data[#Headers],0))</f>
        <v>1802092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3517460</v>
      </c>
      <c r="I257" s="21">
        <f>INDEX(Data[],MATCH($A257,Data[Dist],0),MATCH(I$4,Data[#Headers],0))</f>
        <v>4785025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6794453</v>
      </c>
      <c r="I258" s="21">
        <f>INDEX(Data[],MATCH($A258,Data[Dist],0),MATCH(I$4,Data[#Headers],0))</f>
        <v>8775341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6014596</v>
      </c>
      <c r="I259" s="21">
        <f>INDEX(Data[],MATCH($A259,Data[Dist],0),MATCH(I$4,Data[#Headers],0))</f>
        <v>7756837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3210333</v>
      </c>
      <c r="I260" s="21">
        <f>INDEX(Data[],MATCH($A260,Data[Dist],0),MATCH(I$4,Data[#Headers],0))</f>
        <v>4517307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2026669</v>
      </c>
      <c r="I261" s="21">
        <f>INDEX(Data[],MATCH($A261,Data[Dist],0),MATCH(I$4,Data[#Headers],0))</f>
        <v>2715524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3415638</v>
      </c>
      <c r="I262" s="21">
        <f>INDEX(Data[],MATCH($A262,Data[Dist],0),MATCH(I$4,Data[#Headers],0))</f>
        <v>4309387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9364682</v>
      </c>
      <c r="I263" s="21">
        <f>INDEX(Data[],MATCH($A263,Data[Dist],0),MATCH(I$4,Data[#Headers],0))</f>
        <v>12337527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112217073</v>
      </c>
      <c r="I264" s="21">
        <f>INDEX(Data[],MATCH($A264,Data[Dist],0),MATCH(I$4,Data[#Headers],0))</f>
        <v>134122550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2020798</v>
      </c>
      <c r="I265" s="21">
        <f>INDEX(Data[],MATCH($A265,Data[Dist],0),MATCH(I$4,Data[#Headers],0))</f>
        <v>2825705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3914381</v>
      </c>
      <c r="I266" s="21">
        <f>INDEX(Data[],MATCH($A266,Data[Dist],0),MATCH(I$4,Data[#Headers],0))</f>
        <v>5370883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7696454</v>
      </c>
      <c r="I267" s="21">
        <f>INDEX(Data[],MATCH($A267,Data[Dist],0),MATCH(I$4,Data[#Headers],0))</f>
        <v>9797874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3005772</v>
      </c>
      <c r="I268" s="21">
        <f>INDEX(Data[],MATCH($A268,Data[Dist],0),MATCH(I$4,Data[#Headers],0))</f>
        <v>3886745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2654224</v>
      </c>
      <c r="I269" s="21">
        <f>INDEX(Data[],MATCH($A269,Data[Dist],0),MATCH(I$4,Data[#Headers],0))</f>
        <v>3672997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4845471</v>
      </c>
      <c r="I270" s="21">
        <f>INDEX(Data[],MATCH($A270,Data[Dist],0),MATCH(I$4,Data[#Headers],0))</f>
        <v>6943007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1027482</v>
      </c>
      <c r="I271" s="21">
        <f>INDEX(Data[],MATCH($A271,Data[Dist],0),MATCH(I$4,Data[#Headers],0))</f>
        <v>1392291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10016809</v>
      </c>
      <c r="I272" s="21">
        <f>INDEX(Data[],MATCH($A272,Data[Dist],0),MATCH(I$4,Data[#Headers],0))</f>
        <v>12109741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3049069</v>
      </c>
      <c r="I273" s="21">
        <f>INDEX(Data[],MATCH($A273,Data[Dist],0),MATCH(I$4,Data[#Headers],0))</f>
        <v>4174018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46463551</v>
      </c>
      <c r="I274" s="21">
        <f>INDEX(Data[],MATCH($A274,Data[Dist],0),MATCH(I$4,Data[#Headers],0))</f>
        <v>56478563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13124545</v>
      </c>
      <c r="I275" s="21">
        <f>INDEX(Data[],MATCH($A275,Data[Dist],0),MATCH(I$4,Data[#Headers],0))</f>
        <v>16435160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205216</v>
      </c>
      <c r="I276" s="21">
        <f>INDEX(Data[],MATCH($A276,Data[Dist],0),MATCH(I$4,Data[#Headers],0))</f>
        <v>2083640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2319250</v>
      </c>
      <c r="I277" s="21">
        <f>INDEX(Data[],MATCH($A277,Data[Dist],0),MATCH(I$4,Data[#Headers],0))</f>
        <v>3164269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1102693</v>
      </c>
      <c r="I278" s="21">
        <f>INDEX(Data[],MATCH($A278,Data[Dist],0),MATCH(I$4,Data[#Headers],0))</f>
        <v>1509046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3293050</v>
      </c>
      <c r="I279" s="21">
        <f>INDEX(Data[],MATCH($A279,Data[Dist],0),MATCH(I$4,Data[#Headers],0))</f>
        <v>4263286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20000496</v>
      </c>
      <c r="I280" s="21">
        <f>INDEX(Data[],MATCH($A280,Data[Dist],0),MATCH(I$4,Data[#Headers],0))</f>
        <v>24073079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812330</v>
      </c>
      <c r="I281" s="21">
        <f>INDEX(Data[],MATCH($A281,Data[Dist],0),MATCH(I$4,Data[#Headers],0))</f>
        <v>1116936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4180570</v>
      </c>
      <c r="I282" s="21">
        <f>INDEX(Data[],MATCH($A282,Data[Dist],0),MATCH(I$4,Data[#Headers],0))</f>
        <v>5645505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4437898</v>
      </c>
      <c r="I283" s="21">
        <f>INDEX(Data[],MATCH($A283,Data[Dist],0),MATCH(I$4,Data[#Headers],0))</f>
        <v>5692727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4645203</v>
      </c>
      <c r="I284" s="21">
        <f>INDEX(Data[],MATCH($A284,Data[Dist],0),MATCH(I$4,Data[#Headers],0))</f>
        <v>5985794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2804462</v>
      </c>
      <c r="I285" s="21">
        <f>INDEX(Data[],MATCH($A285,Data[Dist],0),MATCH(I$4,Data[#Headers],0))</f>
        <v>3639082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3806045</v>
      </c>
      <c r="I286" s="21">
        <f>INDEX(Data[],MATCH($A286,Data[Dist],0),MATCH(I$4,Data[#Headers],0))</f>
        <v>4933489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1410939</v>
      </c>
      <c r="I287" s="21">
        <f>INDEX(Data[],MATCH($A287,Data[Dist],0),MATCH(I$4,Data[#Headers],0))</f>
        <v>1901463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2456422</v>
      </c>
      <c r="I288" s="21">
        <f>INDEX(Data[],MATCH($A288,Data[Dist],0),MATCH(I$4,Data[#Headers],0))</f>
        <v>3158617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1738099</v>
      </c>
      <c r="I289" s="21">
        <f>INDEX(Data[],MATCH($A289,Data[Dist],0),MATCH(I$4,Data[#Headers],0))</f>
        <v>2485498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2083933</v>
      </c>
      <c r="I290" s="21">
        <f>INDEX(Data[],MATCH($A290,Data[Dist],0),MATCH(I$4,Data[#Headers],0))</f>
        <v>2713547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470272</v>
      </c>
      <c r="I291" s="21">
        <f>INDEX(Data[],MATCH($A291,Data[Dist],0),MATCH(I$4,Data[#Headers],0))</f>
        <v>783684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4103068</v>
      </c>
      <c r="I292" s="21">
        <f>INDEX(Data[],MATCH($A292,Data[Dist],0),MATCH(I$4,Data[#Headers],0))</f>
        <v>5330047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767703</v>
      </c>
      <c r="I293" s="21">
        <f>INDEX(Data[],MATCH($A293,Data[Dist],0),MATCH(I$4,Data[#Headers],0))</f>
        <v>1634860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19522736</v>
      </c>
      <c r="I294" s="21">
        <f>INDEX(Data[],MATCH($A294,Data[Dist],0),MATCH(I$4,Data[#Headers],0))</f>
        <v>24917704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4926447</v>
      </c>
      <c r="I295" s="21">
        <f>INDEX(Data[],MATCH($A295,Data[Dist],0),MATCH(I$4,Data[#Headers],0))</f>
        <v>6522209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5302739</v>
      </c>
      <c r="I296" s="21">
        <f>INDEX(Data[],MATCH($A296,Data[Dist],0),MATCH(I$4,Data[#Headers],0))</f>
        <v>6754550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1448025</v>
      </c>
      <c r="I297" s="21">
        <f>INDEX(Data[],MATCH($A297,Data[Dist],0),MATCH(I$4,Data[#Headers],0))</f>
        <v>1997009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9547941</v>
      </c>
      <c r="I298" s="21">
        <f>INDEX(Data[],MATCH($A298,Data[Dist],0),MATCH(I$4,Data[#Headers],0))</f>
        <v>12028950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2892682</v>
      </c>
      <c r="I299" s="21">
        <f>INDEX(Data[],MATCH($A299,Data[Dist],0),MATCH(I$4,Data[#Headers],0))</f>
        <v>3941839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3904710</v>
      </c>
      <c r="I300" s="21">
        <f>INDEX(Data[],MATCH($A300,Data[Dist],0),MATCH(I$4,Data[#Headers],0))</f>
        <v>5363451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2861080</v>
      </c>
      <c r="I301" s="21">
        <f>INDEX(Data[],MATCH($A301,Data[Dist],0),MATCH(I$4,Data[#Headers],0))</f>
        <v>3760580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3901323</v>
      </c>
      <c r="I302" s="21">
        <f>INDEX(Data[],MATCH($A302,Data[Dist],0),MATCH(I$4,Data[#Headers],0))</f>
        <v>4943693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10776914</v>
      </c>
      <c r="I303" s="21">
        <f>INDEX(Data[],MATCH($A303,Data[Dist],0),MATCH(I$4,Data[#Headers],0))</f>
        <v>13594015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82562198</v>
      </c>
      <c r="I304" s="21">
        <f>INDEX(Data[],MATCH($A304,Data[Dist],0),MATCH(I$4,Data[#Headers],0))</f>
        <v>98520572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74696564</v>
      </c>
      <c r="I305" s="21">
        <f>INDEX(Data[],MATCH($A305,Data[Dist],0),MATCH(I$4,Data[#Headers],0))</f>
        <v>92603559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13280602</v>
      </c>
      <c r="I306" s="21">
        <f>INDEX(Data[],MATCH($A306,Data[Dist],0),MATCH(I$4,Data[#Headers],0))</f>
        <v>16502973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3089889</v>
      </c>
      <c r="I307" s="21">
        <f>INDEX(Data[],MATCH($A307,Data[Dist],0),MATCH(I$4,Data[#Headers],0))</f>
        <v>4186543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9838955</v>
      </c>
      <c r="I308" s="21">
        <f>INDEX(Data[],MATCH($A308,Data[Dist],0),MATCH(I$4,Data[#Headers],0))</f>
        <v>12660283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1349234</v>
      </c>
      <c r="I309" s="21">
        <f>INDEX(Data[],MATCH($A309,Data[Dist],0),MATCH(I$4,Data[#Headers],0))</f>
        <v>2151647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3772131</v>
      </c>
      <c r="I310" s="21">
        <f>INDEX(Data[],MATCH($A310,Data[Dist],0),MATCH(I$4,Data[#Headers],0))</f>
        <v>5057332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2004863</v>
      </c>
      <c r="I311" s="21">
        <f>INDEX(Data[],MATCH($A311,Data[Dist],0),MATCH(I$4,Data[#Headers],0))</f>
        <v>2780872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1230193</v>
      </c>
      <c r="I312" s="21">
        <f>INDEX(Data[],MATCH($A312,Data[Dist],0),MATCH(I$4,Data[#Headers],0))</f>
        <v>1876902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6879404</v>
      </c>
      <c r="I313" s="21">
        <f>INDEX(Data[],MATCH($A313,Data[Dist],0),MATCH(I$4,Data[#Headers],0))</f>
        <v>8970704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40312904</v>
      </c>
      <c r="I314" s="21">
        <f>INDEX(Data[],MATCH($A314,Data[Dist],0),MATCH(I$4,Data[#Headers],0))</f>
        <v>52584030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16014789</v>
      </c>
      <c r="I315" s="21">
        <f>INDEX(Data[],MATCH($A315,Data[Dist],0),MATCH(I$4,Data[#Headers],0))</f>
        <v>21649868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1425647</v>
      </c>
      <c r="I316" s="21">
        <f>INDEX(Data[],MATCH($A316,Data[Dist],0),MATCH(I$4,Data[#Headers],0))</f>
        <v>2056881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8772829</v>
      </c>
      <c r="I317" s="21">
        <f>INDEX(Data[],MATCH($A317,Data[Dist],0),MATCH(I$4,Data[#Headers],0))</f>
        <v>10763476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4263417</v>
      </c>
      <c r="I318" s="21">
        <f>INDEX(Data[],MATCH($A318,Data[Dist],0),MATCH(I$4,Data[#Headers],0))</f>
        <v>5866802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3937700</v>
      </c>
      <c r="I319" s="21">
        <f>INDEX(Data[],MATCH($A319,Data[Dist],0),MATCH(I$4,Data[#Headers],0))</f>
        <v>5173033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2963829</v>
      </c>
      <c r="I320" s="21">
        <f>INDEX(Data[],MATCH($A320,Data[Dist],0),MATCH(I$4,Data[#Headers],0))</f>
        <v>4031808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4953825</v>
      </c>
      <c r="I321" s="21">
        <f>INDEX(Data[],MATCH($A321,Data[Dist],0),MATCH(I$4,Data[#Headers],0))</f>
        <v>6289855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2146102</v>
      </c>
      <c r="I322" s="21">
        <f>INDEX(Data[],MATCH($A322,Data[Dist],0),MATCH(I$4,Data[#Headers],0))</f>
        <v>3039423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827042</v>
      </c>
      <c r="I323" s="21">
        <f>INDEX(Data[],MATCH($A323,Data[Dist],0),MATCH(I$4,Data[#Headers],0))</f>
        <v>1244143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6488991</v>
      </c>
      <c r="I324" s="21">
        <f>INDEX(Data[],MATCH($A324,Data[Dist],0),MATCH(I$4,Data[#Headers],0))</f>
        <v>8248918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5355426</v>
      </c>
      <c r="I325" s="21">
        <f>INDEX(Data[],MATCH($A325,Data[Dist],0),MATCH(I$4,Data[#Headers],0))</f>
        <v>6721163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1923017</v>
      </c>
      <c r="I326" s="21">
        <f>INDEX(Data[],MATCH($A326,Data[Dist],0),MATCH(I$4,Data[#Headers],0))</f>
        <v>2550503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9951152</v>
      </c>
      <c r="I327" s="21">
        <f>INDEX(Data[],MATCH($A327,Data[Dist],0),MATCH(I$4,Data[#Headers],0))</f>
        <v>12347420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2943622</v>
      </c>
      <c r="I328" s="21">
        <f>INDEX(Data[],MATCH($A328,Data[Dist],0),MATCH(I$4,Data[#Headers],0))</f>
        <v>3845442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3002810</v>
      </c>
      <c r="I329" s="21">
        <f>INDEX(Data[],MATCH($A329,Data[Dist],0),MATCH(I$4,Data[#Headers],0))</f>
        <v>3872571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6210736</v>
      </c>
      <c r="I330" s="21">
        <f>INDEX(Data[],MATCH($A330,Data[Dist],0),MATCH(I$4,Data[#Headers],0))</f>
        <v>7875061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2881331307</v>
      </c>
      <c r="I331" s="23">
        <f t="shared" si="0"/>
        <v>3641994374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(November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November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November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November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November</v>
      </c>
      <c r="H6" s="40" t="str">
        <f>Notes!$B$3</f>
        <v>Pay 1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431381</v>
      </c>
      <c r="E7" s="21">
        <f>INDEX(Data[],MATCH($A7,Data[Dist],0),MATCH(E$6,Data[#Headers],0))</f>
        <v>431381</v>
      </c>
      <c r="F7" s="21">
        <f>INDEX(Data[],MATCH($A7,Data[Dist],0),MATCH(F$6,Data[#Headers],0))</f>
        <v>431380</v>
      </c>
      <c r="G7" s="21">
        <f>INDEX(Data[],MATCH($A7,Data[Dist],0),MATCH(G$6,Data[#Headers],0))</f>
        <v>1302129</v>
      </c>
      <c r="H7" s="21">
        <f>INDEX(Data[],MATCH($A7,Data[Dist],0),MATCH(H$6,Data[#Headers],0))-G7</f>
        <v>3038298</v>
      </c>
      <c r="I7" s="22"/>
      <c r="J7" s="21">
        <f>INDEX(Notes!$I$2:$N$11,MATCH(Notes!$B$2,Notes!$I$2:$I$11,0),4)*$C7</f>
        <v>1302129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434043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198605</v>
      </c>
      <c r="G8" s="21">
        <f>INDEX(Data[],MATCH($A8,Data[Dist],0),MATCH(G$6,Data[#Headers],0))</f>
        <v>599016</v>
      </c>
      <c r="H8" s="21">
        <f>INDEX(Data[],MATCH($A8,Data[Dist],0),MATCH(H$6,Data[#Headers],0))-G8</f>
        <v>1397706</v>
      </c>
      <c r="I8" s="22"/>
      <c r="J8" s="21">
        <f>INDEX(Notes!$I$2:$N$11,MATCH(Notes!$B$2,Notes!$I$2:$I$11,0),4)*$C8</f>
        <v>599016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199672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1664892</v>
      </c>
      <c r="E9" s="21">
        <f>INDEX(Data[],MATCH($A9,Data[Dist],0),MATCH(E$6,Data[#Headers],0))</f>
        <v>1664892</v>
      </c>
      <c r="F9" s="21">
        <f>INDEX(Data[],MATCH($A9,Data[Dist],0),MATCH(F$6,Data[#Headers],0))</f>
        <v>1664890</v>
      </c>
      <c r="G9" s="21">
        <f>INDEX(Data[],MATCH($A9,Data[Dist],0),MATCH(G$6,Data[#Headers],0))</f>
        <v>5019057</v>
      </c>
      <c r="H9" s="21">
        <f>INDEX(Data[],MATCH($A9,Data[Dist],0),MATCH(H$6,Data[#Headers],0))-G9</f>
        <v>11711132</v>
      </c>
      <c r="I9" s="22"/>
      <c r="J9" s="21">
        <f>INDEX(Notes!$I$2:$N$11,MATCH(Notes!$B$2,Notes!$I$2:$I$11,0),4)*$C9</f>
        <v>5019057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1673019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401265</v>
      </c>
      <c r="F10" s="21">
        <f>INDEX(Data[],MATCH($A10,Data[Dist],0),MATCH(F$6,Data[#Headers],0))</f>
        <v>401263</v>
      </c>
      <c r="G10" s="21">
        <f>INDEX(Data[],MATCH($A10,Data[Dist],0),MATCH(G$6,Data[#Headers],0))</f>
        <v>1209846</v>
      </c>
      <c r="H10" s="21">
        <f>INDEX(Data[],MATCH($A10,Data[Dist],0),MATCH(H$6,Data[#Headers],0))-G10</f>
        <v>2822972</v>
      </c>
      <c r="I10" s="22"/>
      <c r="J10" s="21">
        <f>INDEX(Notes!$I$2:$N$11,MATCH(Notes!$B$2,Notes!$I$2:$I$11,0),4)*$C10</f>
        <v>1209846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403282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101266</v>
      </c>
      <c r="G11" s="21">
        <f>INDEX(Data[],MATCH($A11,Data[Dist],0),MATCH(G$6,Data[#Headers],0))</f>
        <v>306033</v>
      </c>
      <c r="H11" s="21">
        <f>INDEX(Data[],MATCH($A11,Data[Dist],0),MATCH(H$6,Data[#Headers],0))-G11</f>
        <v>714072</v>
      </c>
      <c r="I11" s="22"/>
      <c r="J11" s="21">
        <f>INDEX(Notes!$I$2:$N$11,MATCH(Notes!$B$2,Notes!$I$2:$I$11,0),4)*$C11</f>
        <v>306033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102011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855071</v>
      </c>
      <c r="E12" s="21">
        <f>INDEX(Data[],MATCH($A12,Data[Dist],0),MATCH(E$6,Data[#Headers],0))</f>
        <v>855071</v>
      </c>
      <c r="F12" s="21">
        <f>INDEX(Data[],MATCH($A12,Data[Dist],0),MATCH(F$6,Data[#Headers],0))</f>
        <v>855070</v>
      </c>
      <c r="G12" s="21">
        <f>INDEX(Data[],MATCH($A12,Data[Dist],0),MATCH(G$6,Data[#Headers],0))</f>
        <v>2577387</v>
      </c>
      <c r="H12" s="21">
        <f>INDEX(Data[],MATCH($A12,Data[Dist],0),MATCH(H$6,Data[#Headers],0))-G12</f>
        <v>6013899</v>
      </c>
      <c r="I12" s="22"/>
      <c r="J12" s="21">
        <f>INDEX(Notes!$I$2:$N$11,MATCH(Notes!$B$2,Notes!$I$2:$I$11,0),4)*$C12</f>
        <v>2577387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859129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369136</v>
      </c>
      <c r="F13" s="21">
        <f>INDEX(Data[],MATCH($A13,Data[Dist],0),MATCH(F$6,Data[#Headers],0))</f>
        <v>369137</v>
      </c>
      <c r="G13" s="21">
        <f>INDEX(Data[],MATCH($A13,Data[Dist],0),MATCH(G$6,Data[#Headers],0))</f>
        <v>1113513</v>
      </c>
      <c r="H13" s="21">
        <f>INDEX(Data[],MATCH($A13,Data[Dist],0),MATCH(H$6,Data[#Headers],0))-G13</f>
        <v>2598195</v>
      </c>
      <c r="I13" s="22"/>
      <c r="J13" s="21">
        <f>INDEX(Notes!$I$2:$N$11,MATCH(Notes!$B$2,Notes!$I$2:$I$11,0),4)*$C13</f>
        <v>1113513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371171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183909</v>
      </c>
      <c r="F14" s="21">
        <f>INDEX(Data[],MATCH($A14,Data[Dist],0),MATCH(F$6,Data[#Headers],0))</f>
        <v>183907</v>
      </c>
      <c r="G14" s="21">
        <f>INDEX(Data[],MATCH($A14,Data[Dist],0),MATCH(G$6,Data[#Headers],0))</f>
        <v>554736</v>
      </c>
      <c r="H14" s="21">
        <f>INDEX(Data[],MATCH($A14,Data[Dist],0),MATCH(H$6,Data[#Headers],0))-G14</f>
        <v>1294381</v>
      </c>
      <c r="I14" s="22"/>
      <c r="J14" s="21">
        <f>INDEX(Notes!$I$2:$N$11,MATCH(Notes!$B$2,Notes!$I$2:$I$11,0),4)*$C14</f>
        <v>554736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184912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867061</v>
      </c>
      <c r="E15" s="21">
        <f>INDEX(Data[],MATCH($A15,Data[Dist],0),MATCH(E$6,Data[#Headers],0))</f>
        <v>867061</v>
      </c>
      <c r="F15" s="21">
        <f>INDEX(Data[],MATCH($A15,Data[Dist],0),MATCH(F$6,Data[#Headers],0))</f>
        <v>867060</v>
      </c>
      <c r="G15" s="21">
        <f>INDEX(Data[],MATCH($A15,Data[Dist],0),MATCH(G$6,Data[#Headers],0))</f>
        <v>2617074</v>
      </c>
      <c r="H15" s="21">
        <f>INDEX(Data[],MATCH($A15,Data[Dist],0),MATCH(H$6,Data[#Headers],0))-G15</f>
        <v>6106508</v>
      </c>
      <c r="I15" s="22"/>
      <c r="J15" s="21">
        <f>INDEX(Notes!$I$2:$N$11,MATCH(Notes!$B$2,Notes!$I$2:$I$11,0),4)*$C15</f>
        <v>2617074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872358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775363</v>
      </c>
      <c r="E16" s="21">
        <f>INDEX(Data[],MATCH($A16,Data[Dist],0),MATCH(E$6,Data[#Headers],0))</f>
        <v>775362</v>
      </c>
      <c r="F16" s="21">
        <f>INDEX(Data[],MATCH($A16,Data[Dist],0),MATCH(F$6,Data[#Headers],0))</f>
        <v>775363</v>
      </c>
      <c r="G16" s="21">
        <f>INDEX(Data[],MATCH($A16,Data[Dist],0),MATCH(G$6,Data[#Headers],0))</f>
        <v>2338584</v>
      </c>
      <c r="H16" s="21">
        <f>INDEX(Data[],MATCH($A16,Data[Dist],0),MATCH(H$6,Data[#Headers],0))-G16</f>
        <v>5456694</v>
      </c>
      <c r="I16" s="22"/>
      <c r="J16" s="21">
        <f>INDEX(Notes!$I$2:$N$11,MATCH(Notes!$B$2,Notes!$I$2:$I$11,0),4)*$C16</f>
        <v>2338584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779528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356441</v>
      </c>
      <c r="F17" s="21">
        <f>INDEX(Data[],MATCH($A17,Data[Dist],0),MATCH(F$6,Data[#Headers],0))</f>
        <v>356442</v>
      </c>
      <c r="G17" s="21">
        <f>INDEX(Data[],MATCH($A17,Data[Dist],0),MATCH(G$6,Data[#Headers],0))</f>
        <v>1075125</v>
      </c>
      <c r="H17" s="21">
        <f>INDEX(Data[],MATCH($A17,Data[Dist],0),MATCH(H$6,Data[#Headers],0))-G17</f>
        <v>2508626</v>
      </c>
      <c r="I17" s="22"/>
      <c r="J17" s="21">
        <f>INDEX(Notes!$I$2:$N$11,MATCH(Notes!$B$2,Notes!$I$2:$I$11,0),4)*$C17</f>
        <v>1075125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358375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521264</v>
      </c>
      <c r="E18" s="21">
        <f>INDEX(Data[],MATCH($A18,Data[Dist],0),MATCH(E$6,Data[#Headers],0))</f>
        <v>521264</v>
      </c>
      <c r="F18" s="21">
        <f>INDEX(Data[],MATCH($A18,Data[Dist],0),MATCH(F$6,Data[#Headers],0))</f>
        <v>521265</v>
      </c>
      <c r="G18" s="21">
        <f>INDEX(Data[],MATCH($A18,Data[Dist],0),MATCH(G$6,Data[#Headers],0))</f>
        <v>1573257</v>
      </c>
      <c r="H18" s="21">
        <f>INDEX(Data[],MATCH($A18,Data[Dist],0),MATCH(H$6,Data[#Headers],0))-G18</f>
        <v>3670935</v>
      </c>
      <c r="I18" s="22"/>
      <c r="J18" s="21">
        <f>INDEX(Notes!$I$2:$N$11,MATCH(Notes!$B$2,Notes!$I$2:$I$11,0),4)*$C18</f>
        <v>1573257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524419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2631932</v>
      </c>
      <c r="E19" s="21">
        <f>INDEX(Data[],MATCH($A19,Data[Dist],0),MATCH(E$6,Data[#Headers],0))</f>
        <v>2631932</v>
      </c>
      <c r="F19" s="21">
        <f>INDEX(Data[],MATCH($A19,Data[Dist],0),MATCH(F$6,Data[#Headers],0))</f>
        <v>2631931</v>
      </c>
      <c r="G19" s="21">
        <f>INDEX(Data[],MATCH($A19,Data[Dist],0),MATCH(G$6,Data[#Headers],0))</f>
        <v>7946985</v>
      </c>
      <c r="H19" s="21">
        <f>INDEX(Data[],MATCH($A19,Data[Dist],0),MATCH(H$6,Data[#Headers],0))-G19</f>
        <v>18542965</v>
      </c>
      <c r="I19" s="22"/>
      <c r="J19" s="21">
        <f>INDEX(Notes!$I$2:$N$11,MATCH(Notes!$B$2,Notes!$I$2:$I$11,0),4)*$C19</f>
        <v>7946985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2648995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945532</v>
      </c>
      <c r="E20" s="21">
        <f>INDEX(Data[],MATCH($A20,Data[Dist],0),MATCH(E$6,Data[#Headers],0))</f>
        <v>945533</v>
      </c>
      <c r="F20" s="21">
        <f>INDEX(Data[],MATCH($A20,Data[Dist],0),MATCH(F$6,Data[#Headers],0))</f>
        <v>945531</v>
      </c>
      <c r="G20" s="21">
        <f>INDEX(Data[],MATCH($A20,Data[Dist],0),MATCH(G$6,Data[#Headers],0))</f>
        <v>2850750</v>
      </c>
      <c r="H20" s="21">
        <f>INDEX(Data[],MATCH($A20,Data[Dist],0),MATCH(H$6,Data[#Headers],0))-G20</f>
        <v>6651745</v>
      </c>
      <c r="I20" s="22"/>
      <c r="J20" s="21">
        <f>INDEX(Notes!$I$2:$N$11,MATCH(Notes!$B$2,Notes!$I$2:$I$11,0),4)*$C20</f>
        <v>2850750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950250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167118</v>
      </c>
      <c r="F21" s="21">
        <f>INDEX(Data[],MATCH($A21,Data[Dist],0),MATCH(F$6,Data[#Headers],0))</f>
        <v>167117</v>
      </c>
      <c r="G21" s="21">
        <f>INDEX(Data[],MATCH($A21,Data[Dist],0),MATCH(G$6,Data[#Headers],0))</f>
        <v>503853</v>
      </c>
      <c r="H21" s="21">
        <f>INDEX(Data[],MATCH($A21,Data[Dist],0),MATCH(H$6,Data[#Headers],0))-G21</f>
        <v>1175657</v>
      </c>
      <c r="I21" s="22"/>
      <c r="J21" s="21">
        <f>INDEX(Notes!$I$2:$N$11,MATCH(Notes!$B$2,Notes!$I$2:$I$11,0),4)*$C21</f>
        <v>503853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167951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8722877</v>
      </c>
      <c r="E22" s="21">
        <f>INDEX(Data[],MATCH($A22,Data[Dist],0),MATCH(E$6,Data[#Headers],0))</f>
        <v>8722877</v>
      </c>
      <c r="F22" s="21">
        <f>INDEX(Data[],MATCH($A22,Data[Dist],0),MATCH(F$6,Data[#Headers],0))</f>
        <v>8722877</v>
      </c>
      <c r="G22" s="21">
        <f>INDEX(Data[],MATCH($A22,Data[Dist],0),MATCH(G$6,Data[#Headers],0))</f>
        <v>26310915</v>
      </c>
      <c r="H22" s="21">
        <f>INDEX(Data[],MATCH($A22,Data[Dist],0),MATCH(H$6,Data[#Headers],0))-G22</f>
        <v>61392135</v>
      </c>
      <c r="I22" s="24"/>
      <c r="J22" s="21">
        <f>INDEX(Notes!$I$2:$N$11,MATCH(Notes!$B$2,Notes!$I$2:$I$11,0),4)*$C22</f>
        <v>26310915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8770305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607218</v>
      </c>
      <c r="E23" s="21">
        <f>INDEX(Data[],MATCH($A23,Data[Dist],0),MATCH(E$6,Data[#Headers],0))</f>
        <v>607218</v>
      </c>
      <c r="F23" s="21">
        <f>INDEX(Data[],MATCH($A23,Data[Dist],0),MATCH(F$6,Data[#Headers],0))</f>
        <v>607217</v>
      </c>
      <c r="G23" s="21">
        <f>INDEX(Data[],MATCH($A23,Data[Dist],0),MATCH(G$6,Data[#Headers],0))</f>
        <v>1830594</v>
      </c>
      <c r="H23" s="21">
        <f>INDEX(Data[],MATCH($A23,Data[Dist],0),MATCH(H$6,Data[#Headers],0))-G23</f>
        <v>4271382</v>
      </c>
      <c r="I23" s="24"/>
      <c r="J23" s="21">
        <f>INDEX(Notes!$I$2:$N$11,MATCH(Notes!$B$2,Notes!$I$2:$I$11,0),4)*$C23</f>
        <v>1830594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610198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181916</v>
      </c>
      <c r="G24" s="21">
        <f>INDEX(Data[],MATCH($A24,Data[Dist],0),MATCH(G$6,Data[#Headers],0))</f>
        <v>550215</v>
      </c>
      <c r="H24" s="21">
        <f>INDEX(Data[],MATCH($A24,Data[Dist],0),MATCH(H$6,Data[#Headers],0))-G24</f>
        <v>1283836</v>
      </c>
      <c r="I24" s="24"/>
      <c r="J24" s="21">
        <f>INDEX(Notes!$I$2:$N$11,MATCH(Notes!$B$2,Notes!$I$2:$I$11,0),4)*$C24</f>
        <v>550215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183405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153331</v>
      </c>
      <c r="G25" s="21">
        <f>INDEX(Data[],MATCH($A25,Data[Dist],0),MATCH(G$6,Data[#Headers],0))</f>
        <v>463287</v>
      </c>
      <c r="H25" s="21">
        <f>INDEX(Data[],MATCH($A25,Data[Dist],0),MATCH(H$6,Data[#Headers],0))-G25</f>
        <v>1081006</v>
      </c>
      <c r="I25" s="24"/>
      <c r="J25" s="21">
        <f>INDEX(Notes!$I$2:$N$11,MATCH(Notes!$B$2,Notes!$I$2:$I$11,0),4)*$C25</f>
        <v>463287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154429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1121963</v>
      </c>
      <c r="E26" s="21">
        <f>INDEX(Data[],MATCH($A26,Data[Dist],0),MATCH(E$6,Data[#Headers],0))</f>
        <v>1121963</v>
      </c>
      <c r="F26" s="21">
        <f>INDEX(Data[],MATCH($A26,Data[Dist],0),MATCH(F$6,Data[#Headers],0))</f>
        <v>1121961</v>
      </c>
      <c r="G26" s="21">
        <f>INDEX(Data[],MATCH($A26,Data[Dist],0),MATCH(G$6,Data[#Headers],0))</f>
        <v>3381810</v>
      </c>
      <c r="H26" s="21">
        <f>INDEX(Data[],MATCH($A26,Data[Dist],0),MATCH(H$6,Data[#Headers],0))-G26</f>
        <v>7890891</v>
      </c>
      <c r="I26" s="24"/>
      <c r="J26" s="21">
        <f>INDEX(Notes!$I$2:$N$11,MATCH(Notes!$B$2,Notes!$I$2:$I$11,0),4)*$C26</f>
        <v>3381810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1127270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325674</v>
      </c>
      <c r="E27" s="21">
        <f>INDEX(Data[],MATCH($A27,Data[Dist],0),MATCH(E$6,Data[#Headers],0))</f>
        <v>325674</v>
      </c>
      <c r="F27" s="21">
        <f>INDEX(Data[],MATCH($A27,Data[Dist],0),MATCH(F$6,Data[#Headers],0))</f>
        <v>325672</v>
      </c>
      <c r="G27" s="21">
        <f>INDEX(Data[],MATCH($A27,Data[Dist],0),MATCH(G$6,Data[#Headers],0))</f>
        <v>982770</v>
      </c>
      <c r="H27" s="21">
        <f>INDEX(Data[],MATCH($A27,Data[Dist],0),MATCH(H$6,Data[#Headers],0))-G27</f>
        <v>2293128</v>
      </c>
      <c r="I27" s="24"/>
      <c r="J27" s="21">
        <f>INDEX(Notes!$I$2:$N$11,MATCH(Notes!$B$2,Notes!$I$2:$I$11,0),4)*$C27</f>
        <v>982770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327590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430300</v>
      </c>
      <c r="E28" s="21">
        <f>INDEX(Data[],MATCH($A28,Data[Dist],0),MATCH(E$6,Data[#Headers],0))</f>
        <v>430301</v>
      </c>
      <c r="F28" s="21">
        <f>INDEX(Data[],MATCH($A28,Data[Dist],0),MATCH(F$6,Data[#Headers],0))</f>
        <v>430299</v>
      </c>
      <c r="G28" s="21">
        <f>INDEX(Data[],MATCH($A28,Data[Dist],0),MATCH(G$6,Data[#Headers],0))</f>
        <v>1299690</v>
      </c>
      <c r="H28" s="21">
        <f>INDEX(Data[],MATCH($A28,Data[Dist],0),MATCH(H$6,Data[#Headers],0))-G28</f>
        <v>3032612</v>
      </c>
      <c r="I28" s="24"/>
      <c r="J28" s="21">
        <f>INDEX(Notes!$I$2:$N$11,MATCH(Notes!$B$2,Notes!$I$2:$I$11,0),4)*$C28</f>
        <v>1299690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433230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1347707</v>
      </c>
      <c r="E29" s="21">
        <f>INDEX(Data[],MATCH($A29,Data[Dist],0),MATCH(E$6,Data[#Headers],0))</f>
        <v>1347708</v>
      </c>
      <c r="F29" s="21">
        <f>INDEX(Data[],MATCH($A29,Data[Dist],0),MATCH(F$6,Data[#Headers],0))</f>
        <v>1347706</v>
      </c>
      <c r="G29" s="21">
        <f>INDEX(Data[],MATCH($A29,Data[Dist],0),MATCH(G$6,Data[#Headers],0))</f>
        <v>4062636</v>
      </c>
      <c r="H29" s="21">
        <f>INDEX(Data[],MATCH($A29,Data[Dist],0),MATCH(H$6,Data[#Headers],0))-G29</f>
        <v>9479485</v>
      </c>
      <c r="I29" s="24"/>
      <c r="J29" s="21">
        <f>INDEX(Notes!$I$2:$N$11,MATCH(Notes!$B$2,Notes!$I$2:$I$11,0),4)*$C29</f>
        <v>4062636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1354212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281384</v>
      </c>
      <c r="F30" s="21">
        <f>INDEX(Data[],MATCH($A30,Data[Dist],0),MATCH(F$6,Data[#Headers],0))</f>
        <v>281382</v>
      </c>
      <c r="G30" s="21">
        <f>INDEX(Data[],MATCH($A30,Data[Dist],0),MATCH(G$6,Data[#Headers],0))</f>
        <v>847962</v>
      </c>
      <c r="H30" s="21">
        <f>INDEX(Data[],MATCH($A30,Data[Dist],0),MATCH(H$6,Data[#Headers],0))-G30</f>
        <v>1978579</v>
      </c>
      <c r="I30" s="24"/>
      <c r="J30" s="21">
        <f>INDEX(Notes!$I$2:$N$11,MATCH(Notes!$B$2,Notes!$I$2:$I$11,0),4)*$C30</f>
        <v>847962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282654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272107</v>
      </c>
      <c r="E31" s="21">
        <f>INDEX(Data[],MATCH($A31,Data[Dist],0),MATCH(E$6,Data[#Headers],0))</f>
        <v>272107</v>
      </c>
      <c r="F31" s="21">
        <f>INDEX(Data[],MATCH($A31,Data[Dist],0),MATCH(F$6,Data[#Headers],0))</f>
        <v>272107</v>
      </c>
      <c r="G31" s="21">
        <f>INDEX(Data[],MATCH($A31,Data[Dist],0),MATCH(G$6,Data[#Headers],0))</f>
        <v>821337</v>
      </c>
      <c r="H31" s="21">
        <f>INDEX(Data[],MATCH($A31,Data[Dist],0),MATCH(H$6,Data[#Headers],0))-G31</f>
        <v>1916457</v>
      </c>
      <c r="I31" s="24"/>
      <c r="J31" s="21">
        <f>INDEX(Notes!$I$2:$N$11,MATCH(Notes!$B$2,Notes!$I$2:$I$11,0),4)*$C31</f>
        <v>821337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273779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351211</v>
      </c>
      <c r="E32" s="21">
        <f>INDEX(Data[],MATCH($A32,Data[Dist],0),MATCH(E$6,Data[#Headers],0))</f>
        <v>351210</v>
      </c>
      <c r="F32" s="21">
        <f>INDEX(Data[],MATCH($A32,Data[Dist],0),MATCH(F$6,Data[#Headers],0))</f>
        <v>351211</v>
      </c>
      <c r="G32" s="21">
        <f>INDEX(Data[],MATCH($A32,Data[Dist],0),MATCH(G$6,Data[#Headers],0))</f>
        <v>1059384</v>
      </c>
      <c r="H32" s="21">
        <f>INDEX(Data[],MATCH($A32,Data[Dist],0),MATCH(H$6,Data[#Headers],0))-G32</f>
        <v>2471898</v>
      </c>
      <c r="I32" s="24"/>
      <c r="J32" s="21">
        <f>INDEX(Notes!$I$2:$N$11,MATCH(Notes!$B$2,Notes!$I$2:$I$11,0),4)*$C32</f>
        <v>1059384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353128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373422</v>
      </c>
      <c r="G33" s="21">
        <f>INDEX(Data[],MATCH($A33,Data[Dist],0),MATCH(G$6,Data[#Headers],0))</f>
        <v>1125600</v>
      </c>
      <c r="H33" s="21">
        <f>INDEX(Data[],MATCH($A33,Data[Dist],0),MATCH(H$6,Data[#Headers],0))-G33</f>
        <v>2626401</v>
      </c>
      <c r="I33" s="24"/>
      <c r="J33" s="21">
        <f>INDEX(Notes!$I$2:$N$11,MATCH(Notes!$B$2,Notes!$I$2:$I$11,0),4)*$C33</f>
        <v>1125600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375200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421781</v>
      </c>
      <c r="F34" s="21">
        <f>INDEX(Data[],MATCH($A34,Data[Dist],0),MATCH(F$6,Data[#Headers],0))</f>
        <v>421779</v>
      </c>
      <c r="G34" s="21">
        <f>INDEX(Data[],MATCH($A34,Data[Dist],0),MATCH(G$6,Data[#Headers],0))</f>
        <v>1272339</v>
      </c>
      <c r="H34" s="21">
        <f>INDEX(Data[],MATCH($A34,Data[Dist],0),MATCH(H$6,Data[#Headers],0))-G34</f>
        <v>2968786</v>
      </c>
      <c r="I34" s="24"/>
      <c r="J34" s="21">
        <f>INDEX(Notes!$I$2:$N$11,MATCH(Notes!$B$2,Notes!$I$2:$I$11,0),4)*$C34</f>
        <v>1272339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424113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527495</v>
      </c>
      <c r="E35" s="21">
        <f>INDEX(Data[],MATCH($A35,Data[Dist],0),MATCH(E$6,Data[#Headers],0))</f>
        <v>527495</v>
      </c>
      <c r="F35" s="21">
        <f>INDEX(Data[],MATCH($A35,Data[Dist],0),MATCH(F$6,Data[#Headers],0))</f>
        <v>527494</v>
      </c>
      <c r="G35" s="21">
        <f>INDEX(Data[],MATCH($A35,Data[Dist],0),MATCH(G$6,Data[#Headers],0))</f>
        <v>1590894</v>
      </c>
      <c r="H35" s="21">
        <f>INDEX(Data[],MATCH($A35,Data[Dist],0),MATCH(H$6,Data[#Headers],0))-G35</f>
        <v>3712090</v>
      </c>
      <c r="I35" s="24"/>
      <c r="J35" s="21">
        <f>INDEX(Notes!$I$2:$N$11,MATCH(Notes!$B$2,Notes!$I$2:$I$11,0),4)*$C35</f>
        <v>1590894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530298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100606</v>
      </c>
      <c r="G36" s="21">
        <f>INDEX(Data[],MATCH($A36,Data[Dist],0),MATCH(G$6,Data[#Headers],0))</f>
        <v>303621</v>
      </c>
      <c r="H36" s="21">
        <f>INDEX(Data[],MATCH($A36,Data[Dist],0),MATCH(H$6,Data[#Headers],0))-G36</f>
        <v>708453</v>
      </c>
      <c r="I36" s="24"/>
      <c r="J36" s="21">
        <f>INDEX(Notes!$I$2:$N$11,MATCH(Notes!$B$2,Notes!$I$2:$I$11,0),4)*$C36</f>
        <v>303621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101207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952968</v>
      </c>
      <c r="E37" s="21">
        <f>INDEX(Data[],MATCH($A37,Data[Dist],0),MATCH(E$6,Data[#Headers],0))</f>
        <v>952968</v>
      </c>
      <c r="F37" s="21">
        <f>INDEX(Data[],MATCH($A37,Data[Dist],0),MATCH(F$6,Data[#Headers],0))</f>
        <v>952969</v>
      </c>
      <c r="G37" s="21">
        <f>INDEX(Data[],MATCH($A37,Data[Dist],0),MATCH(G$6,Data[#Headers],0))</f>
        <v>2875590</v>
      </c>
      <c r="H37" s="21">
        <f>INDEX(Data[],MATCH($A37,Data[Dist],0),MATCH(H$6,Data[#Headers],0))-G37</f>
        <v>6709711</v>
      </c>
      <c r="I37" s="24"/>
      <c r="J37" s="21">
        <f>INDEX(Notes!$I$2:$N$11,MATCH(Notes!$B$2,Notes!$I$2:$I$11,0),4)*$C37</f>
        <v>2875590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958530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2797325</v>
      </c>
      <c r="E38" s="21">
        <f>INDEX(Data[],MATCH($A38,Data[Dist],0),MATCH(E$6,Data[#Headers],0))</f>
        <v>2797325</v>
      </c>
      <c r="F38" s="21">
        <f>INDEX(Data[],MATCH($A38,Data[Dist],0),MATCH(F$6,Data[#Headers],0))</f>
        <v>2797323</v>
      </c>
      <c r="G38" s="21">
        <f>INDEX(Data[],MATCH($A38,Data[Dist],0),MATCH(G$6,Data[#Headers],0))</f>
        <v>8436474</v>
      </c>
      <c r="H38" s="21">
        <f>INDEX(Data[],MATCH($A38,Data[Dist],0),MATCH(H$6,Data[#Headers],0))-G38</f>
        <v>19685109</v>
      </c>
      <c r="I38" s="24"/>
      <c r="J38" s="21">
        <f>INDEX(Notes!$I$2:$N$11,MATCH(Notes!$B$2,Notes!$I$2:$I$11,0),4)*$C38</f>
        <v>8436474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2812158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467785</v>
      </c>
      <c r="E39" s="21">
        <f>INDEX(Data[],MATCH($A39,Data[Dist],0),MATCH(E$6,Data[#Headers],0))</f>
        <v>467785</v>
      </c>
      <c r="F39" s="21">
        <f>INDEX(Data[],MATCH($A39,Data[Dist],0),MATCH(F$6,Data[#Headers],0))</f>
        <v>467784</v>
      </c>
      <c r="G39" s="21">
        <f>INDEX(Data[],MATCH($A39,Data[Dist],0),MATCH(G$6,Data[#Headers],0))</f>
        <v>1412307</v>
      </c>
      <c r="H39" s="21">
        <f>INDEX(Data[],MATCH($A39,Data[Dist],0),MATCH(H$6,Data[#Headers],0))-G39</f>
        <v>3295378</v>
      </c>
      <c r="I39" s="24"/>
      <c r="J39" s="21">
        <f>INDEX(Notes!$I$2:$N$11,MATCH(Notes!$B$2,Notes!$I$2:$I$11,0),4)*$C39</f>
        <v>1412307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470769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1918220</v>
      </c>
      <c r="E40" s="21">
        <f>INDEX(Data[],MATCH($A40,Data[Dist],0),MATCH(E$6,Data[#Headers],0))</f>
        <v>1918220</v>
      </c>
      <c r="F40" s="21">
        <f>INDEX(Data[],MATCH($A40,Data[Dist],0),MATCH(F$6,Data[#Headers],0))</f>
        <v>1918221</v>
      </c>
      <c r="G40" s="21">
        <f>INDEX(Data[],MATCH($A40,Data[Dist],0),MATCH(G$6,Data[#Headers],0))</f>
        <v>5783481</v>
      </c>
      <c r="H40" s="21">
        <f>INDEX(Data[],MATCH($A40,Data[Dist],0),MATCH(H$6,Data[#Headers],0))-G40</f>
        <v>13494793</v>
      </c>
      <c r="I40" s="24"/>
      <c r="J40" s="21">
        <f>INDEX(Notes!$I$2:$N$11,MATCH(Notes!$B$2,Notes!$I$2:$I$11,0),4)*$C40</f>
        <v>5783481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1927827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1644409</v>
      </c>
      <c r="E41" s="21">
        <f>INDEX(Data[],MATCH($A41,Data[Dist],0),MATCH(E$6,Data[#Headers],0))</f>
        <v>1644408</v>
      </c>
      <c r="F41" s="21">
        <f>INDEX(Data[],MATCH($A41,Data[Dist],0),MATCH(F$6,Data[#Headers],0))</f>
        <v>1644409</v>
      </c>
      <c r="G41" s="21">
        <f>INDEX(Data[],MATCH($A41,Data[Dist],0),MATCH(G$6,Data[#Headers],0))</f>
        <v>4955700</v>
      </c>
      <c r="H41" s="21">
        <f>INDEX(Data[],MATCH($A41,Data[Dist],0),MATCH(H$6,Data[#Headers],0))-G41</f>
        <v>11563302</v>
      </c>
      <c r="I41" s="24"/>
      <c r="J41" s="21">
        <f>INDEX(Notes!$I$2:$N$11,MATCH(Notes!$B$2,Notes!$I$2:$I$11,0),4)*$C41</f>
        <v>4955700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1651900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441807</v>
      </c>
      <c r="F42" s="21">
        <f>INDEX(Data[],MATCH($A42,Data[Dist],0),MATCH(F$6,Data[#Headers],0))</f>
        <v>441805</v>
      </c>
      <c r="G42" s="21">
        <f>INDEX(Data[],MATCH($A42,Data[Dist],0),MATCH(G$6,Data[#Headers],0))</f>
        <v>1331766</v>
      </c>
      <c r="H42" s="21">
        <f>INDEX(Data[],MATCH($A42,Data[Dist],0),MATCH(H$6,Data[#Headers],0))-G42</f>
        <v>3107451</v>
      </c>
      <c r="I42" s="24"/>
      <c r="J42" s="21">
        <f>INDEX(Notes!$I$2:$N$11,MATCH(Notes!$B$2,Notes!$I$2:$I$11,0),4)*$C42</f>
        <v>1331766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443922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369598</v>
      </c>
      <c r="E43" s="21">
        <f>INDEX(Data[],MATCH($A43,Data[Dist],0),MATCH(E$6,Data[#Headers],0))</f>
        <v>369598</v>
      </c>
      <c r="F43" s="21">
        <f>INDEX(Data[],MATCH($A43,Data[Dist],0),MATCH(F$6,Data[#Headers],0))</f>
        <v>369597</v>
      </c>
      <c r="G43" s="21">
        <f>INDEX(Data[],MATCH($A43,Data[Dist],0),MATCH(G$6,Data[#Headers],0))</f>
        <v>1115331</v>
      </c>
      <c r="H43" s="21">
        <f>INDEX(Data[],MATCH($A43,Data[Dist],0),MATCH(H$6,Data[#Headers],0))-G43</f>
        <v>2602436</v>
      </c>
      <c r="I43" s="24"/>
      <c r="J43" s="21">
        <f>INDEX(Notes!$I$2:$N$11,MATCH(Notes!$B$2,Notes!$I$2:$I$11,0),4)*$C43</f>
        <v>1115331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371777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362418</v>
      </c>
      <c r="F44" s="21">
        <f>INDEX(Data[],MATCH($A44,Data[Dist],0),MATCH(F$6,Data[#Headers],0))</f>
        <v>362416</v>
      </c>
      <c r="G44" s="21">
        <f>INDEX(Data[],MATCH($A44,Data[Dist],0),MATCH(G$6,Data[#Headers],0))</f>
        <v>1093023</v>
      </c>
      <c r="H44" s="21">
        <f>INDEX(Data[],MATCH($A44,Data[Dist],0),MATCH(H$6,Data[#Headers],0))-G44</f>
        <v>2550386</v>
      </c>
      <c r="I44" s="24"/>
      <c r="J44" s="21">
        <f>INDEX(Notes!$I$2:$N$11,MATCH(Notes!$B$2,Notes!$I$2:$I$11,0),4)*$C44</f>
        <v>1093023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364341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241855</v>
      </c>
      <c r="F45" s="21">
        <f>INDEX(Data[],MATCH($A45,Data[Dist],0),MATCH(F$6,Data[#Headers],0))</f>
        <v>241856</v>
      </c>
      <c r="G45" s="21">
        <f>INDEX(Data[],MATCH($A45,Data[Dist],0),MATCH(G$6,Data[#Headers],0))</f>
        <v>730881</v>
      </c>
      <c r="H45" s="21">
        <f>INDEX(Data[],MATCH($A45,Data[Dist],0),MATCH(H$6,Data[#Headers],0))-G45</f>
        <v>1705384</v>
      </c>
      <c r="I45" s="24"/>
      <c r="J45" s="21">
        <f>INDEX(Notes!$I$2:$N$11,MATCH(Notes!$B$2,Notes!$I$2:$I$11,0),4)*$C45</f>
        <v>730881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243627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3206221</v>
      </c>
      <c r="E46" s="21">
        <f>INDEX(Data[],MATCH($A46,Data[Dist],0),MATCH(E$6,Data[#Headers],0))</f>
        <v>3206221</v>
      </c>
      <c r="F46" s="21">
        <f>INDEX(Data[],MATCH($A46,Data[Dist],0),MATCH(F$6,Data[#Headers],0))</f>
        <v>3206219</v>
      </c>
      <c r="G46" s="21">
        <f>INDEX(Data[],MATCH($A46,Data[Dist],0),MATCH(G$6,Data[#Headers],0))</f>
        <v>9661410</v>
      </c>
      <c r="H46" s="21">
        <f>INDEX(Data[],MATCH($A46,Data[Dist],0),MATCH(H$6,Data[#Headers],0))-G46</f>
        <v>22543287</v>
      </c>
      <c r="I46" s="24"/>
      <c r="J46" s="21">
        <f>INDEX(Notes!$I$2:$N$11,MATCH(Notes!$B$2,Notes!$I$2:$I$11,0),4)*$C46</f>
        <v>9661410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3220470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212780</v>
      </c>
      <c r="E47" s="21">
        <f>INDEX(Data[],MATCH($A47,Data[Dist],0),MATCH(E$6,Data[#Headers],0))</f>
        <v>212780</v>
      </c>
      <c r="F47" s="21">
        <f>INDEX(Data[],MATCH($A47,Data[Dist],0),MATCH(F$6,Data[#Headers],0))</f>
        <v>212780</v>
      </c>
      <c r="G47" s="21">
        <f>INDEX(Data[],MATCH($A47,Data[Dist],0),MATCH(G$6,Data[#Headers],0))</f>
        <v>643380</v>
      </c>
      <c r="H47" s="21">
        <f>INDEX(Data[],MATCH($A47,Data[Dist],0),MATCH(H$6,Data[#Headers],0))-G47</f>
        <v>1501219</v>
      </c>
      <c r="I47" s="24"/>
      <c r="J47" s="21">
        <f>INDEX(Notes!$I$2:$N$11,MATCH(Notes!$B$2,Notes!$I$2:$I$11,0),4)*$C47</f>
        <v>643380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214460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208242</v>
      </c>
      <c r="F48" s="21">
        <f>INDEX(Data[],MATCH($A48,Data[Dist],0),MATCH(F$6,Data[#Headers],0))</f>
        <v>208242</v>
      </c>
      <c r="G48" s="21">
        <f>INDEX(Data[],MATCH($A48,Data[Dist],0),MATCH(G$6,Data[#Headers],0))</f>
        <v>627936</v>
      </c>
      <c r="H48" s="21">
        <f>INDEX(Data[],MATCH($A48,Data[Dist],0),MATCH(H$6,Data[#Headers],0))-G48</f>
        <v>1465179</v>
      </c>
      <c r="I48" s="24"/>
      <c r="J48" s="21">
        <f>INDEX(Notes!$I$2:$N$11,MATCH(Notes!$B$2,Notes!$I$2:$I$11,0),4)*$C48</f>
        <v>627936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209312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253693</v>
      </c>
      <c r="E49" s="21">
        <f>INDEX(Data[],MATCH($A49,Data[Dist],0),MATCH(E$6,Data[#Headers],0))</f>
        <v>253692</v>
      </c>
      <c r="F49" s="21">
        <f>INDEX(Data[],MATCH($A49,Data[Dist],0),MATCH(F$6,Data[#Headers],0))</f>
        <v>253693</v>
      </c>
      <c r="G49" s="21">
        <f>INDEX(Data[],MATCH($A49,Data[Dist],0),MATCH(G$6,Data[#Headers],0))</f>
        <v>765156</v>
      </c>
      <c r="H49" s="21">
        <f>INDEX(Data[],MATCH($A49,Data[Dist],0),MATCH(H$6,Data[#Headers],0))-G49</f>
        <v>1785365</v>
      </c>
      <c r="I49" s="24"/>
      <c r="J49" s="21">
        <f>INDEX(Notes!$I$2:$N$11,MATCH(Notes!$B$2,Notes!$I$2:$I$11,0),4)*$C49</f>
        <v>765156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255052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606405</v>
      </c>
      <c r="E50" s="21">
        <f>INDEX(Data[],MATCH($A50,Data[Dist],0),MATCH(E$6,Data[#Headers],0))</f>
        <v>606404</v>
      </c>
      <c r="F50" s="21">
        <f>INDEX(Data[],MATCH($A50,Data[Dist],0),MATCH(F$6,Data[#Headers],0))</f>
        <v>606405</v>
      </c>
      <c r="G50" s="21">
        <f>INDEX(Data[],MATCH($A50,Data[Dist],0),MATCH(G$6,Data[#Headers],0))</f>
        <v>1828470</v>
      </c>
      <c r="H50" s="21">
        <f>INDEX(Data[],MATCH($A50,Data[Dist],0),MATCH(H$6,Data[#Headers],0))-G50</f>
        <v>4266434</v>
      </c>
      <c r="I50" s="24"/>
      <c r="J50" s="21">
        <f>INDEX(Notes!$I$2:$N$11,MATCH(Notes!$B$2,Notes!$I$2:$I$11,0),4)*$C50</f>
        <v>1828470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609490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477301</v>
      </c>
      <c r="E51" s="21">
        <f>INDEX(Data[],MATCH($A51,Data[Dist],0),MATCH(E$6,Data[#Headers],0))</f>
        <v>477300</v>
      </c>
      <c r="F51" s="21">
        <f>INDEX(Data[],MATCH($A51,Data[Dist],0),MATCH(F$6,Data[#Headers],0))</f>
        <v>477301</v>
      </c>
      <c r="G51" s="21">
        <f>INDEX(Data[],MATCH($A51,Data[Dist],0),MATCH(G$6,Data[#Headers],0))</f>
        <v>1437987</v>
      </c>
      <c r="H51" s="21">
        <f>INDEX(Data[],MATCH($A51,Data[Dist],0),MATCH(H$6,Data[#Headers],0))-G51</f>
        <v>3355299</v>
      </c>
      <c r="I51" s="24"/>
      <c r="J51" s="21">
        <f>INDEX(Notes!$I$2:$N$11,MATCH(Notes!$B$2,Notes!$I$2:$I$11,0),4)*$C51</f>
        <v>1437987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479329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1679339</v>
      </c>
      <c r="E52" s="21">
        <f>INDEX(Data[],MATCH($A52,Data[Dist],0),MATCH(E$6,Data[#Headers],0))</f>
        <v>1679339</v>
      </c>
      <c r="F52" s="21">
        <f>INDEX(Data[],MATCH($A52,Data[Dist],0),MATCH(F$6,Data[#Headers],0))</f>
        <v>1679337</v>
      </c>
      <c r="G52" s="21">
        <f>INDEX(Data[],MATCH($A52,Data[Dist],0),MATCH(G$6,Data[#Headers],0))</f>
        <v>5060364</v>
      </c>
      <c r="H52" s="21">
        <f>INDEX(Data[],MATCH($A52,Data[Dist],0),MATCH(H$6,Data[#Headers],0))-G52</f>
        <v>11807514</v>
      </c>
      <c r="I52" s="24"/>
      <c r="J52" s="21">
        <f>INDEX(Notes!$I$2:$N$11,MATCH(Notes!$B$2,Notes!$I$2:$I$11,0),4)*$C52</f>
        <v>5060364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1686788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1044492</v>
      </c>
      <c r="E53" s="21">
        <f>INDEX(Data[],MATCH($A53,Data[Dist],0),MATCH(E$6,Data[#Headers],0))</f>
        <v>1044491</v>
      </c>
      <c r="F53" s="21">
        <f>INDEX(Data[],MATCH($A53,Data[Dist],0),MATCH(F$6,Data[#Headers],0))</f>
        <v>1044492</v>
      </c>
      <c r="G53" s="21">
        <f>INDEX(Data[],MATCH($A53,Data[Dist],0),MATCH(G$6,Data[#Headers],0))</f>
        <v>3151644</v>
      </c>
      <c r="H53" s="21">
        <f>INDEX(Data[],MATCH($A53,Data[Dist],0),MATCH(H$6,Data[#Headers],0))-G53</f>
        <v>7353835</v>
      </c>
      <c r="I53" s="24"/>
      <c r="J53" s="21">
        <f>INDEX(Notes!$I$2:$N$11,MATCH(Notes!$B$2,Notes!$I$2:$I$11,0),4)*$C53</f>
        <v>3151644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1050548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4046393</v>
      </c>
      <c r="E54" s="21">
        <f>INDEX(Data[],MATCH($A54,Data[Dist],0),MATCH(E$6,Data[#Headers],0))</f>
        <v>4046392</v>
      </c>
      <c r="F54" s="21">
        <f>INDEX(Data[],MATCH($A54,Data[Dist],0),MATCH(F$6,Data[#Headers],0))</f>
        <v>4046393</v>
      </c>
      <c r="G54" s="21">
        <f>INDEX(Data[],MATCH($A54,Data[Dist],0),MATCH(G$6,Data[#Headers],0))</f>
        <v>12201387</v>
      </c>
      <c r="H54" s="21">
        <f>INDEX(Data[],MATCH($A54,Data[Dist],0),MATCH(H$6,Data[#Headers],0))-G54</f>
        <v>28469902</v>
      </c>
      <c r="I54" s="24"/>
      <c r="J54" s="21">
        <f>INDEX(Notes!$I$2:$N$11,MATCH(Notes!$B$2,Notes!$I$2:$I$11,0),4)*$C54</f>
        <v>12201387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4067129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12498090</v>
      </c>
      <c r="E55" s="21">
        <f>INDEX(Data[],MATCH($A55,Data[Dist],0),MATCH(E$6,Data[#Headers],0))</f>
        <v>12498090</v>
      </c>
      <c r="F55" s="21">
        <f>INDEX(Data[],MATCH($A55,Data[Dist],0),MATCH(F$6,Data[#Headers],0))</f>
        <v>12498091</v>
      </c>
      <c r="G55" s="21">
        <f>INDEX(Data[],MATCH($A55,Data[Dist],0),MATCH(G$6,Data[#Headers],0))</f>
        <v>37675989</v>
      </c>
      <c r="H55" s="21">
        <f>INDEX(Data[],MATCH($A55,Data[Dist],0),MATCH(H$6,Data[#Headers],0))-G55</f>
        <v>87910638</v>
      </c>
      <c r="I55" s="24"/>
      <c r="J55" s="21">
        <f>INDEX(Notes!$I$2:$N$11,MATCH(Notes!$B$2,Notes!$I$2:$I$11,0),4)*$C55</f>
        <v>37675989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12558663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906705</v>
      </c>
      <c r="E56" s="21">
        <f>INDEX(Data[],MATCH($A56,Data[Dist],0),MATCH(E$6,Data[#Headers],0))</f>
        <v>906705</v>
      </c>
      <c r="F56" s="21">
        <f>INDEX(Data[],MATCH($A56,Data[Dist],0),MATCH(F$6,Data[#Headers],0))</f>
        <v>906703</v>
      </c>
      <c r="G56" s="21">
        <f>INDEX(Data[],MATCH($A56,Data[Dist],0),MATCH(G$6,Data[#Headers],0))</f>
        <v>2733336</v>
      </c>
      <c r="H56" s="21">
        <f>INDEX(Data[],MATCH($A56,Data[Dist],0),MATCH(H$6,Data[#Headers],0))-G56</f>
        <v>6377781</v>
      </c>
      <c r="I56" s="24"/>
      <c r="J56" s="21">
        <f>INDEX(Notes!$I$2:$N$11,MATCH(Notes!$B$2,Notes!$I$2:$I$11,0),4)*$C56</f>
        <v>2733336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911112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1145047</v>
      </c>
      <c r="E57" s="21">
        <f>INDEX(Data[],MATCH($A57,Data[Dist],0),MATCH(E$6,Data[#Headers],0))</f>
        <v>1145047</v>
      </c>
      <c r="F57" s="21">
        <f>INDEX(Data[],MATCH($A57,Data[Dist],0),MATCH(F$6,Data[#Headers],0))</f>
        <v>1145046</v>
      </c>
      <c r="G57" s="21">
        <f>INDEX(Data[],MATCH($A57,Data[Dist],0),MATCH(G$6,Data[#Headers],0))</f>
        <v>3450123</v>
      </c>
      <c r="H57" s="21">
        <f>INDEX(Data[],MATCH($A57,Data[Dist],0),MATCH(H$6,Data[#Headers],0))-G57</f>
        <v>8050283</v>
      </c>
      <c r="I57" s="24"/>
      <c r="J57" s="21">
        <f>INDEX(Notes!$I$2:$N$11,MATCH(Notes!$B$2,Notes!$I$2:$I$11,0),4)*$C57</f>
        <v>3450123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1150041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556654</v>
      </c>
      <c r="E58" s="21">
        <f>INDEX(Data[],MATCH($A58,Data[Dist],0),MATCH(E$6,Data[#Headers],0))</f>
        <v>556654</v>
      </c>
      <c r="F58" s="21">
        <f>INDEX(Data[],MATCH($A58,Data[Dist],0),MATCH(F$6,Data[#Headers],0))</f>
        <v>556652</v>
      </c>
      <c r="G58" s="21">
        <f>INDEX(Data[],MATCH($A58,Data[Dist],0),MATCH(G$6,Data[#Headers],0))</f>
        <v>1679100</v>
      </c>
      <c r="H58" s="21">
        <f>INDEX(Data[],MATCH($A58,Data[Dist],0),MATCH(H$6,Data[#Headers],0))-G58</f>
        <v>3917896</v>
      </c>
      <c r="I58" s="24"/>
      <c r="J58" s="21">
        <f>INDEX(Notes!$I$2:$N$11,MATCH(Notes!$B$2,Notes!$I$2:$I$11,0),4)*$C58</f>
        <v>1679100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559700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352791</v>
      </c>
      <c r="E59" s="21">
        <f>INDEX(Data[],MATCH($A59,Data[Dist],0),MATCH(E$6,Data[#Headers],0))</f>
        <v>352791</v>
      </c>
      <c r="F59" s="21">
        <f>INDEX(Data[],MATCH($A59,Data[Dist],0),MATCH(F$6,Data[#Headers],0))</f>
        <v>352790</v>
      </c>
      <c r="G59" s="21">
        <f>INDEX(Data[],MATCH($A59,Data[Dist],0),MATCH(G$6,Data[#Headers],0))</f>
        <v>1063635</v>
      </c>
      <c r="H59" s="21">
        <f>INDEX(Data[],MATCH($A59,Data[Dist],0),MATCH(H$6,Data[#Headers],0))-G59</f>
        <v>2481813</v>
      </c>
      <c r="I59" s="24"/>
      <c r="J59" s="21">
        <f>INDEX(Notes!$I$2:$N$11,MATCH(Notes!$B$2,Notes!$I$2:$I$11,0),4)*$C59</f>
        <v>1063635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354545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1108185</v>
      </c>
      <c r="E60" s="21">
        <f>INDEX(Data[],MATCH($A60,Data[Dist],0),MATCH(E$6,Data[#Headers],0))</f>
        <v>1108185</v>
      </c>
      <c r="F60" s="21">
        <f>INDEX(Data[],MATCH($A60,Data[Dist],0),MATCH(F$6,Data[#Headers],0))</f>
        <v>1108186</v>
      </c>
      <c r="G60" s="21">
        <f>INDEX(Data[],MATCH($A60,Data[Dist],0),MATCH(G$6,Data[#Headers],0))</f>
        <v>3341136</v>
      </c>
      <c r="H60" s="21">
        <f>INDEX(Data[],MATCH($A60,Data[Dist],0),MATCH(H$6,Data[#Headers],0))-G60</f>
        <v>7795983</v>
      </c>
      <c r="I60" s="24"/>
      <c r="J60" s="21">
        <f>INDEX(Notes!$I$2:$N$11,MATCH(Notes!$B$2,Notes!$I$2:$I$11,0),4)*$C60</f>
        <v>3341136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1113712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327593</v>
      </c>
      <c r="E61" s="21">
        <f>INDEX(Data[],MATCH($A61,Data[Dist],0),MATCH(E$6,Data[#Headers],0))</f>
        <v>327593</v>
      </c>
      <c r="F61" s="21">
        <f>INDEX(Data[],MATCH($A61,Data[Dist],0),MATCH(F$6,Data[#Headers],0))</f>
        <v>327592</v>
      </c>
      <c r="G61" s="21">
        <f>INDEX(Data[],MATCH($A61,Data[Dist],0),MATCH(G$6,Data[#Headers],0))</f>
        <v>987519</v>
      </c>
      <c r="H61" s="21">
        <f>INDEX(Data[],MATCH($A61,Data[Dist],0),MATCH(H$6,Data[#Headers],0))-G61</f>
        <v>2304208</v>
      </c>
      <c r="I61" s="24"/>
      <c r="J61" s="21">
        <f>INDEX(Notes!$I$2:$N$11,MATCH(Notes!$B$2,Notes!$I$2:$I$11,0),4)*$C61</f>
        <v>987519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329173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581388</v>
      </c>
      <c r="E62" s="21">
        <f>INDEX(Data[],MATCH($A62,Data[Dist],0),MATCH(E$6,Data[#Headers],0))</f>
        <v>581388</v>
      </c>
      <c r="F62" s="21">
        <f>INDEX(Data[],MATCH($A62,Data[Dist],0),MATCH(F$6,Data[#Headers],0))</f>
        <v>581388</v>
      </c>
      <c r="G62" s="21">
        <f>INDEX(Data[],MATCH($A62,Data[Dist],0),MATCH(G$6,Data[#Headers],0))</f>
        <v>1751283</v>
      </c>
      <c r="H62" s="21">
        <f>INDEX(Data[],MATCH($A62,Data[Dist],0),MATCH(H$6,Data[#Headers],0))-G62</f>
        <v>4086330</v>
      </c>
      <c r="I62" s="24"/>
      <c r="J62" s="21">
        <f>INDEX(Notes!$I$2:$N$11,MATCH(Notes!$B$2,Notes!$I$2:$I$11,0),4)*$C62</f>
        <v>1751283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583761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553748</v>
      </c>
      <c r="E63" s="21">
        <f>INDEX(Data[],MATCH($A63,Data[Dist],0),MATCH(E$6,Data[#Headers],0))</f>
        <v>553749</v>
      </c>
      <c r="F63" s="21">
        <f>INDEX(Data[],MATCH($A63,Data[Dist],0),MATCH(F$6,Data[#Headers],0))</f>
        <v>553747</v>
      </c>
      <c r="G63" s="21">
        <f>INDEX(Data[],MATCH($A63,Data[Dist],0),MATCH(G$6,Data[#Headers],0))</f>
        <v>1669797</v>
      </c>
      <c r="H63" s="21">
        <f>INDEX(Data[],MATCH($A63,Data[Dist],0),MATCH(H$6,Data[#Headers],0))-G63</f>
        <v>3896189</v>
      </c>
      <c r="I63" s="24"/>
      <c r="J63" s="21">
        <f>INDEX(Notes!$I$2:$N$11,MATCH(Notes!$B$2,Notes!$I$2:$I$11,0),4)*$C63</f>
        <v>1669797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556599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1063610</v>
      </c>
      <c r="E64" s="21">
        <f>INDEX(Data[],MATCH($A64,Data[Dist],0),MATCH(E$6,Data[#Headers],0))</f>
        <v>1063610</v>
      </c>
      <c r="F64" s="21">
        <f>INDEX(Data[],MATCH($A64,Data[Dist],0),MATCH(F$6,Data[#Headers],0))</f>
        <v>1063611</v>
      </c>
      <c r="G64" s="21">
        <f>INDEX(Data[],MATCH($A64,Data[Dist],0),MATCH(G$6,Data[#Headers],0))</f>
        <v>3205584</v>
      </c>
      <c r="H64" s="21">
        <f>INDEX(Data[],MATCH($A64,Data[Dist],0),MATCH(H$6,Data[#Headers],0))-G64</f>
        <v>7479695</v>
      </c>
      <c r="I64" s="24"/>
      <c r="J64" s="21">
        <f>INDEX(Notes!$I$2:$N$11,MATCH(Notes!$B$2,Notes!$I$2:$I$11,0),4)*$C64</f>
        <v>3205584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1068528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1154912</v>
      </c>
      <c r="E65" s="21">
        <f>INDEX(Data[],MATCH($A65,Data[Dist],0),MATCH(E$6,Data[#Headers],0))</f>
        <v>1154913</v>
      </c>
      <c r="F65" s="21">
        <f>INDEX(Data[],MATCH($A65,Data[Dist],0),MATCH(F$6,Data[#Headers],0))</f>
        <v>1154911</v>
      </c>
      <c r="G65" s="21">
        <f>INDEX(Data[],MATCH($A65,Data[Dist],0),MATCH(G$6,Data[#Headers],0))</f>
        <v>3481281</v>
      </c>
      <c r="H65" s="21">
        <f>INDEX(Data[],MATCH($A65,Data[Dist],0),MATCH(H$6,Data[#Headers],0))-G65</f>
        <v>8122989</v>
      </c>
      <c r="I65" s="24"/>
      <c r="J65" s="21">
        <f>INDEX(Notes!$I$2:$N$11,MATCH(Notes!$B$2,Notes!$I$2:$I$11,0),4)*$C65</f>
        <v>3481281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1160427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176697</v>
      </c>
      <c r="F66" s="21">
        <f>INDEX(Data[],MATCH($A66,Data[Dist],0),MATCH(F$6,Data[#Headers],0))</f>
        <v>176695</v>
      </c>
      <c r="G66" s="21">
        <f>INDEX(Data[],MATCH($A66,Data[Dist],0),MATCH(G$6,Data[#Headers],0))</f>
        <v>533223</v>
      </c>
      <c r="H66" s="21">
        <f>INDEX(Data[],MATCH($A66,Data[Dist],0),MATCH(H$6,Data[#Headers],0))-G66</f>
        <v>1244184</v>
      </c>
      <c r="I66" s="24"/>
      <c r="J66" s="21">
        <f>INDEX(Notes!$I$2:$N$11,MATCH(Notes!$B$2,Notes!$I$2:$I$11,0),4)*$C66</f>
        <v>533223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177741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815239</v>
      </c>
      <c r="E67" s="21">
        <f>INDEX(Data[],MATCH($A67,Data[Dist],0),MATCH(E$6,Data[#Headers],0))</f>
        <v>815239</v>
      </c>
      <c r="F67" s="21">
        <f>INDEX(Data[],MATCH($A67,Data[Dist],0),MATCH(F$6,Data[#Headers],0))</f>
        <v>815239</v>
      </c>
      <c r="G67" s="21">
        <f>INDEX(Data[],MATCH($A67,Data[Dist],0),MATCH(G$6,Data[#Headers],0))</f>
        <v>2457420</v>
      </c>
      <c r="H67" s="21">
        <f>INDEX(Data[],MATCH($A67,Data[Dist],0),MATCH(H$6,Data[#Headers],0))-G67</f>
        <v>5733977</v>
      </c>
      <c r="I67" s="24"/>
      <c r="J67" s="21">
        <f>INDEX(Notes!$I$2:$N$11,MATCH(Notes!$B$2,Notes!$I$2:$I$11,0),4)*$C67</f>
        <v>2457420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819140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722958</v>
      </c>
      <c r="E68" s="21">
        <f>INDEX(Data[],MATCH($A68,Data[Dist],0),MATCH(E$6,Data[#Headers],0))</f>
        <v>722958</v>
      </c>
      <c r="F68" s="21">
        <f>INDEX(Data[],MATCH($A68,Data[Dist],0),MATCH(F$6,Data[#Headers],0))</f>
        <v>722956</v>
      </c>
      <c r="G68" s="21">
        <f>INDEX(Data[],MATCH($A68,Data[Dist],0),MATCH(G$6,Data[#Headers],0))</f>
        <v>2179665</v>
      </c>
      <c r="H68" s="21">
        <f>INDEX(Data[],MATCH($A68,Data[Dist],0),MATCH(H$6,Data[#Headers],0))-G68</f>
        <v>5085889</v>
      </c>
      <c r="I68" s="24"/>
      <c r="J68" s="21">
        <f>INDEX(Notes!$I$2:$N$11,MATCH(Notes!$B$2,Notes!$I$2:$I$11,0),4)*$C68</f>
        <v>2179665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726555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614174</v>
      </c>
      <c r="E69" s="21">
        <f>INDEX(Data[],MATCH($A69,Data[Dist],0),MATCH(E$6,Data[#Headers],0))</f>
        <v>614174</v>
      </c>
      <c r="F69" s="21">
        <f>INDEX(Data[],MATCH($A69,Data[Dist],0),MATCH(F$6,Data[#Headers],0))</f>
        <v>614172</v>
      </c>
      <c r="G69" s="21">
        <f>INDEX(Data[],MATCH($A69,Data[Dist],0),MATCH(G$6,Data[#Headers],0))</f>
        <v>1853508</v>
      </c>
      <c r="H69" s="21">
        <f>INDEX(Data[],MATCH($A69,Data[Dist],0),MATCH(H$6,Data[#Headers],0))-G69</f>
        <v>4324847</v>
      </c>
      <c r="I69" s="24"/>
      <c r="J69" s="21">
        <f>INDEX(Notes!$I$2:$N$11,MATCH(Notes!$B$2,Notes!$I$2:$I$11,0),4)*$C69</f>
        <v>1853508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617836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1211423</v>
      </c>
      <c r="E70" s="21">
        <f>INDEX(Data[],MATCH($A70,Data[Dist],0),MATCH(E$6,Data[#Headers],0))</f>
        <v>1211423</v>
      </c>
      <c r="F70" s="21">
        <f>INDEX(Data[],MATCH($A70,Data[Dist],0),MATCH(F$6,Data[#Headers],0))</f>
        <v>1211423</v>
      </c>
      <c r="G70" s="21">
        <f>INDEX(Data[],MATCH($A70,Data[Dist],0),MATCH(G$6,Data[#Headers],0))</f>
        <v>3650361</v>
      </c>
      <c r="H70" s="21">
        <f>INDEX(Data[],MATCH($A70,Data[Dist],0),MATCH(H$6,Data[#Headers],0))-G70</f>
        <v>8517506</v>
      </c>
      <c r="I70" s="24"/>
      <c r="J70" s="21">
        <f>INDEX(Notes!$I$2:$N$11,MATCH(Notes!$B$2,Notes!$I$2:$I$11,0),4)*$C70</f>
        <v>3650361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1216787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238427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718440</v>
      </c>
      <c r="H71" s="21">
        <f>INDEX(Data[],MATCH($A71,Data[Dist],0),MATCH(H$6,Data[#Headers],0))-G71</f>
        <v>1676359</v>
      </c>
      <c r="I71" s="24"/>
      <c r="J71" s="21">
        <f>INDEX(Notes!$I$2:$N$11,MATCH(Notes!$B$2,Notes!$I$2:$I$11,0),4)*$C71</f>
        <v>718440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239480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96523</v>
      </c>
      <c r="F72" s="21">
        <f>INDEX(Data[],MATCH($A72,Data[Dist],0),MATCH(F$6,Data[#Headers],0))</f>
        <v>96522</v>
      </c>
      <c r="G72" s="21">
        <f>INDEX(Data[],MATCH($A72,Data[Dist],0),MATCH(G$6,Data[#Headers],0))</f>
        <v>292551</v>
      </c>
      <c r="H72" s="21">
        <f>INDEX(Data[],MATCH($A72,Data[Dist],0),MATCH(H$6,Data[#Headers],0))-G72</f>
        <v>682621</v>
      </c>
      <c r="I72" s="24"/>
      <c r="J72" s="21">
        <f>INDEX(Notes!$I$2:$N$11,MATCH(Notes!$B$2,Notes!$I$2:$I$11,0),4)*$C72</f>
        <v>292551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97517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2113075</v>
      </c>
      <c r="E73" s="21">
        <f>INDEX(Data[],MATCH($A73,Data[Dist],0),MATCH(E$6,Data[#Headers],0))</f>
        <v>2113076</v>
      </c>
      <c r="F73" s="21">
        <f>INDEX(Data[],MATCH($A73,Data[Dist],0),MATCH(F$6,Data[#Headers],0))</f>
        <v>2113074</v>
      </c>
      <c r="G73" s="21">
        <f>INDEX(Data[],MATCH($A73,Data[Dist],0),MATCH(G$6,Data[#Headers],0))</f>
        <v>6373410</v>
      </c>
      <c r="H73" s="21">
        <f>INDEX(Data[],MATCH($A73,Data[Dist],0),MATCH(H$6,Data[#Headers],0))-G73</f>
        <v>14871285</v>
      </c>
      <c r="I73" s="24"/>
      <c r="J73" s="21">
        <f>INDEX(Notes!$I$2:$N$11,MATCH(Notes!$B$2,Notes!$I$2:$I$11,0),4)*$C73</f>
        <v>6373410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2124470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488572</v>
      </c>
      <c r="E74" s="21">
        <f>INDEX(Data[],MATCH($A74,Data[Dist],0),MATCH(E$6,Data[#Headers],0))</f>
        <v>488572</v>
      </c>
      <c r="F74" s="21">
        <f>INDEX(Data[],MATCH($A74,Data[Dist],0),MATCH(F$6,Data[#Headers],0))</f>
        <v>488573</v>
      </c>
      <c r="G74" s="21">
        <f>INDEX(Data[],MATCH($A74,Data[Dist],0),MATCH(G$6,Data[#Headers],0))</f>
        <v>1478769</v>
      </c>
      <c r="H74" s="21">
        <f>INDEX(Data[],MATCH($A74,Data[Dist],0),MATCH(H$6,Data[#Headers],0))-G74</f>
        <v>3450459</v>
      </c>
      <c r="I74" s="24"/>
      <c r="J74" s="21">
        <f>INDEX(Notes!$I$2:$N$11,MATCH(Notes!$B$2,Notes!$I$2:$I$11,0),4)*$C74</f>
        <v>1478769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492923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3206420</v>
      </c>
      <c r="E75" s="21">
        <f>INDEX(Data[],MATCH($A75,Data[Dist],0),MATCH(E$6,Data[#Headers],0))</f>
        <v>3206420</v>
      </c>
      <c r="F75" s="21">
        <f>INDEX(Data[],MATCH($A75,Data[Dist],0),MATCH(F$6,Data[#Headers],0))</f>
        <v>3206418</v>
      </c>
      <c r="G75" s="21">
        <f>INDEX(Data[],MATCH($A75,Data[Dist],0),MATCH(G$6,Data[#Headers],0))</f>
        <v>9659322</v>
      </c>
      <c r="H75" s="21">
        <f>INDEX(Data[],MATCH($A75,Data[Dist],0),MATCH(H$6,Data[#Headers],0))-G75</f>
        <v>22538421</v>
      </c>
      <c r="I75" s="24"/>
      <c r="J75" s="21">
        <f>INDEX(Notes!$I$2:$N$11,MATCH(Notes!$B$2,Notes!$I$2:$I$11,0),4)*$C75</f>
        <v>9659322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3219774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536474</v>
      </c>
      <c r="E76" s="21">
        <f>INDEX(Data[],MATCH($A76,Data[Dist],0),MATCH(E$6,Data[#Headers],0))</f>
        <v>536474</v>
      </c>
      <c r="F76" s="21">
        <f>INDEX(Data[],MATCH($A76,Data[Dist],0),MATCH(F$6,Data[#Headers],0))</f>
        <v>536472</v>
      </c>
      <c r="G76" s="21">
        <f>INDEX(Data[],MATCH($A76,Data[Dist],0),MATCH(G$6,Data[#Headers],0))</f>
        <v>1617423</v>
      </c>
      <c r="H76" s="21">
        <f>INDEX(Data[],MATCH($A76,Data[Dist],0),MATCH(H$6,Data[#Headers],0))-G76</f>
        <v>3773984</v>
      </c>
      <c r="I76" s="24"/>
      <c r="J76" s="21">
        <f>INDEX(Notes!$I$2:$N$11,MATCH(Notes!$B$2,Notes!$I$2:$I$11,0),4)*$C76</f>
        <v>1617423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539141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3359477</v>
      </c>
      <c r="E77" s="21">
        <f>INDEX(Data[],MATCH($A77,Data[Dist],0),MATCH(E$6,Data[#Headers],0))</f>
        <v>3359477</v>
      </c>
      <c r="F77" s="21">
        <f>INDEX(Data[],MATCH($A77,Data[Dist],0),MATCH(F$6,Data[#Headers],0))</f>
        <v>3359477</v>
      </c>
      <c r="G77" s="21">
        <f>INDEX(Data[],MATCH($A77,Data[Dist],0),MATCH(G$6,Data[#Headers],0))</f>
        <v>10135575</v>
      </c>
      <c r="H77" s="21">
        <f>INDEX(Data[],MATCH($A77,Data[Dist],0),MATCH(H$6,Data[#Headers],0))-G77</f>
        <v>23649672</v>
      </c>
      <c r="I77" s="24"/>
      <c r="J77" s="21">
        <f>INDEX(Notes!$I$2:$N$11,MATCH(Notes!$B$2,Notes!$I$2:$I$11,0),4)*$C77</f>
        <v>10135575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3378525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339003</v>
      </c>
      <c r="E78" s="21">
        <f>INDEX(Data[],MATCH($A78,Data[Dist],0),MATCH(E$6,Data[#Headers],0))</f>
        <v>339003</v>
      </c>
      <c r="F78" s="21">
        <f>INDEX(Data[],MATCH($A78,Data[Dist],0),MATCH(F$6,Data[#Headers],0))</f>
        <v>339001</v>
      </c>
      <c r="G78" s="21">
        <f>INDEX(Data[],MATCH($A78,Data[Dist],0),MATCH(G$6,Data[#Headers],0))</f>
        <v>1021983</v>
      </c>
      <c r="H78" s="21">
        <f>INDEX(Data[],MATCH($A78,Data[Dist],0),MATCH(H$6,Data[#Headers],0))-G78</f>
        <v>2384623</v>
      </c>
      <c r="I78" s="24"/>
      <c r="J78" s="21">
        <f>INDEX(Notes!$I$2:$N$11,MATCH(Notes!$B$2,Notes!$I$2:$I$11,0),4)*$C78</f>
        <v>1021983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340661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258160</v>
      </c>
      <c r="F79" s="21">
        <f>INDEX(Data[],MATCH($A79,Data[Dist],0),MATCH(F$6,Data[#Headers],0))</f>
        <v>258158</v>
      </c>
      <c r="G79" s="21">
        <f>INDEX(Data[],MATCH($A79,Data[Dist],0),MATCH(G$6,Data[#Headers],0))</f>
        <v>779601</v>
      </c>
      <c r="H79" s="21">
        <f>INDEX(Data[],MATCH($A79,Data[Dist],0),MATCH(H$6,Data[#Headers],0))-G79</f>
        <v>1819067</v>
      </c>
      <c r="I79" s="24"/>
      <c r="J79" s="21">
        <f>INDEX(Notes!$I$2:$N$11,MATCH(Notes!$B$2,Notes!$I$2:$I$11,0),4)*$C79</f>
        <v>779601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259867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634617</v>
      </c>
      <c r="E80" s="21">
        <f>INDEX(Data[],MATCH($A80,Data[Dist],0),MATCH(E$6,Data[#Headers],0))</f>
        <v>634617</v>
      </c>
      <c r="F80" s="21">
        <f>INDEX(Data[],MATCH($A80,Data[Dist],0),MATCH(F$6,Data[#Headers],0))</f>
        <v>634616</v>
      </c>
      <c r="G80" s="21">
        <f>INDEX(Data[],MATCH($A80,Data[Dist],0),MATCH(G$6,Data[#Headers],0))</f>
        <v>1912377</v>
      </c>
      <c r="H80" s="21">
        <f>INDEX(Data[],MATCH($A80,Data[Dist],0),MATCH(H$6,Data[#Headers],0))-G80</f>
        <v>4462211</v>
      </c>
      <c r="I80" s="24"/>
      <c r="J80" s="21">
        <f>INDEX(Notes!$I$2:$N$11,MATCH(Notes!$B$2,Notes!$I$2:$I$11,0),4)*$C80</f>
        <v>1912377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637459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312620</v>
      </c>
      <c r="E81" s="21">
        <f>INDEX(Data[],MATCH($A81,Data[Dist],0),MATCH(E$6,Data[#Headers],0))</f>
        <v>312620</v>
      </c>
      <c r="F81" s="21">
        <f>INDEX(Data[],MATCH($A81,Data[Dist],0),MATCH(F$6,Data[#Headers],0))</f>
        <v>312620</v>
      </c>
      <c r="G81" s="21">
        <f>INDEX(Data[],MATCH($A81,Data[Dist],0),MATCH(G$6,Data[#Headers],0))</f>
        <v>942759</v>
      </c>
      <c r="H81" s="21">
        <f>INDEX(Data[],MATCH($A81,Data[Dist],0),MATCH(H$6,Data[#Headers],0))-G81</f>
        <v>2199768</v>
      </c>
      <c r="I81" s="24"/>
      <c r="J81" s="21">
        <f>INDEX(Notes!$I$2:$N$11,MATCH(Notes!$B$2,Notes!$I$2:$I$11,0),4)*$C81</f>
        <v>942759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314253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194430</v>
      </c>
      <c r="F82" s="21">
        <f>INDEX(Data[],MATCH($A82,Data[Dist],0),MATCH(F$6,Data[#Headers],0))</f>
        <v>194428</v>
      </c>
      <c r="G82" s="21">
        <f>INDEX(Data[],MATCH($A82,Data[Dist],0),MATCH(G$6,Data[#Headers],0))</f>
        <v>587523</v>
      </c>
      <c r="H82" s="21">
        <f>INDEX(Data[],MATCH($A82,Data[Dist],0),MATCH(H$6,Data[#Headers],0))-G82</f>
        <v>1370888</v>
      </c>
      <c r="I82" s="24"/>
      <c r="J82" s="21">
        <f>INDEX(Notes!$I$2:$N$11,MATCH(Notes!$B$2,Notes!$I$2:$I$11,0),4)*$C82</f>
        <v>587523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195841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7812894</v>
      </c>
      <c r="E83" s="21">
        <f>INDEX(Data[],MATCH($A83,Data[Dist],0),MATCH(E$6,Data[#Headers],0))</f>
        <v>7812894</v>
      </c>
      <c r="F83" s="21">
        <f>INDEX(Data[],MATCH($A83,Data[Dist],0),MATCH(F$6,Data[#Headers],0))</f>
        <v>7812894</v>
      </c>
      <c r="G83" s="21">
        <f>INDEX(Data[],MATCH($A83,Data[Dist],0),MATCH(G$6,Data[#Headers],0))</f>
        <v>23535876</v>
      </c>
      <c r="H83" s="21">
        <f>INDEX(Data[],MATCH($A83,Data[Dist],0),MATCH(H$6,Data[#Headers],0))-G83</f>
        <v>54917043</v>
      </c>
      <c r="I83" s="24"/>
      <c r="J83" s="21">
        <f>INDEX(Notes!$I$2:$N$11,MATCH(Notes!$B$2,Notes!$I$2:$I$11,0),4)*$C83</f>
        <v>23535876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7845292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1060211</v>
      </c>
      <c r="E84" s="21">
        <f>INDEX(Data[],MATCH($A84,Data[Dist],0),MATCH(E$6,Data[#Headers],0))</f>
        <v>1060211</v>
      </c>
      <c r="F84" s="21">
        <f>INDEX(Data[],MATCH($A84,Data[Dist],0),MATCH(F$6,Data[#Headers],0))</f>
        <v>1060212</v>
      </c>
      <c r="G84" s="21">
        <f>INDEX(Data[],MATCH($A84,Data[Dist],0),MATCH(G$6,Data[#Headers],0))</f>
        <v>3196050</v>
      </c>
      <c r="H84" s="21">
        <f>INDEX(Data[],MATCH($A84,Data[Dist],0),MATCH(H$6,Data[#Headers],0))-G84</f>
        <v>7457454</v>
      </c>
      <c r="I84" s="24"/>
      <c r="J84" s="21">
        <f>INDEX(Notes!$I$2:$N$11,MATCH(Notes!$B$2,Notes!$I$2:$I$11,0),4)*$C84</f>
        <v>3196050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1065350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2475734</v>
      </c>
      <c r="E85" s="21">
        <f>INDEX(Data[],MATCH($A85,Data[Dist],0),MATCH(E$6,Data[#Headers],0))</f>
        <v>2475735</v>
      </c>
      <c r="F85" s="21">
        <f>INDEX(Data[],MATCH($A85,Data[Dist],0),MATCH(F$6,Data[#Headers],0))</f>
        <v>2475733</v>
      </c>
      <c r="G85" s="21">
        <f>INDEX(Data[],MATCH($A85,Data[Dist],0),MATCH(G$6,Data[#Headers],0))</f>
        <v>7466628</v>
      </c>
      <c r="H85" s="21">
        <f>INDEX(Data[],MATCH($A85,Data[Dist],0),MATCH(H$6,Data[#Headers],0))-G85</f>
        <v>17422130</v>
      </c>
      <c r="I85" s="24"/>
      <c r="J85" s="21">
        <f>INDEX(Notes!$I$2:$N$11,MATCH(Notes!$B$2,Notes!$I$2:$I$11,0),4)*$C85</f>
        <v>7466628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2488876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341031</v>
      </c>
      <c r="F86" s="21">
        <f>INDEX(Data[],MATCH($A86,Data[Dist],0),MATCH(F$6,Data[#Headers],0))</f>
        <v>341032</v>
      </c>
      <c r="G86" s="21">
        <f>INDEX(Data[],MATCH($A86,Data[Dist],0),MATCH(G$6,Data[#Headers],0))</f>
        <v>1028073</v>
      </c>
      <c r="H86" s="21">
        <f>INDEX(Data[],MATCH($A86,Data[Dist],0),MATCH(H$6,Data[#Headers],0))-G86</f>
        <v>2398833</v>
      </c>
      <c r="I86" s="24"/>
      <c r="J86" s="21">
        <f>INDEX(Notes!$I$2:$N$11,MATCH(Notes!$B$2,Notes!$I$2:$I$11,0),4)*$C86</f>
        <v>1028073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342691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10935419</v>
      </c>
      <c r="E87" s="21">
        <f>INDEX(Data[],MATCH($A87,Data[Dist],0),MATCH(E$6,Data[#Headers],0))</f>
        <v>10935418</v>
      </c>
      <c r="F87" s="21">
        <f>INDEX(Data[],MATCH($A87,Data[Dist],0),MATCH(F$6,Data[#Headers],0))</f>
        <v>10935419</v>
      </c>
      <c r="G87" s="21">
        <f>INDEX(Data[],MATCH($A87,Data[Dist],0),MATCH(G$6,Data[#Headers],0))</f>
        <v>32961474</v>
      </c>
      <c r="H87" s="21">
        <f>INDEX(Data[],MATCH($A87,Data[Dist],0),MATCH(H$6,Data[#Headers],0))-G87</f>
        <v>76910108</v>
      </c>
      <c r="I87" s="24"/>
      <c r="J87" s="21">
        <f>INDEX(Notes!$I$2:$N$11,MATCH(Notes!$B$2,Notes!$I$2:$I$11,0),4)*$C87</f>
        <v>32961474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10987158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826520</v>
      </c>
      <c r="E88" s="21">
        <f>INDEX(Data[],MATCH($A88,Data[Dist],0),MATCH(E$6,Data[#Headers],0))</f>
        <v>826521</v>
      </c>
      <c r="F88" s="21">
        <f>INDEX(Data[],MATCH($A88,Data[Dist],0),MATCH(F$6,Data[#Headers],0))</f>
        <v>826519</v>
      </c>
      <c r="G88" s="21">
        <f>INDEX(Data[],MATCH($A88,Data[Dist],0),MATCH(G$6,Data[#Headers],0))</f>
        <v>2492148</v>
      </c>
      <c r="H88" s="21">
        <f>INDEX(Data[],MATCH($A88,Data[Dist],0),MATCH(H$6,Data[#Headers],0))-G88</f>
        <v>5815011</v>
      </c>
      <c r="I88" s="24"/>
      <c r="J88" s="21">
        <f>INDEX(Notes!$I$2:$N$11,MATCH(Notes!$B$2,Notes!$I$2:$I$11,0),4)*$C88</f>
        <v>2492148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830716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969451</v>
      </c>
      <c r="E89" s="21">
        <f>INDEX(Data[],MATCH($A89,Data[Dist],0),MATCH(E$6,Data[#Headers],0))</f>
        <v>969451</v>
      </c>
      <c r="F89" s="21">
        <f>INDEX(Data[],MATCH($A89,Data[Dist],0),MATCH(F$6,Data[#Headers],0))</f>
        <v>969452</v>
      </c>
      <c r="G89" s="21">
        <f>INDEX(Data[],MATCH($A89,Data[Dist],0),MATCH(G$6,Data[#Headers],0))</f>
        <v>2925339</v>
      </c>
      <c r="H89" s="21">
        <f>INDEX(Data[],MATCH($A89,Data[Dist],0),MATCH(H$6,Data[#Headers],0))-G89</f>
        <v>6825791</v>
      </c>
      <c r="I89" s="24"/>
      <c r="J89" s="21">
        <f>INDEX(Notes!$I$2:$N$11,MATCH(Notes!$B$2,Notes!$I$2:$I$11,0),4)*$C89</f>
        <v>2925339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975113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142809</v>
      </c>
      <c r="E90" s="21">
        <f>INDEX(Data[],MATCH($A90,Data[Dist],0),MATCH(E$6,Data[#Headers],0))</f>
        <v>142808</v>
      </c>
      <c r="F90" s="21">
        <f>INDEX(Data[],MATCH($A90,Data[Dist],0),MATCH(F$6,Data[#Headers],0))</f>
        <v>142809</v>
      </c>
      <c r="G90" s="21">
        <f>INDEX(Data[],MATCH($A90,Data[Dist],0),MATCH(G$6,Data[#Headers],0))</f>
        <v>430485</v>
      </c>
      <c r="H90" s="21">
        <f>INDEX(Data[],MATCH($A90,Data[Dist],0),MATCH(H$6,Data[#Headers],0))-G90</f>
        <v>1004467</v>
      </c>
      <c r="I90" s="24"/>
      <c r="J90" s="21">
        <f>INDEX(Notes!$I$2:$N$11,MATCH(Notes!$B$2,Notes!$I$2:$I$11,0),4)*$C90</f>
        <v>430485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143495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1731004</v>
      </c>
      <c r="E91" s="21">
        <f>INDEX(Data[],MATCH($A91,Data[Dist],0),MATCH(E$6,Data[#Headers],0))</f>
        <v>1731004</v>
      </c>
      <c r="F91" s="21">
        <f>INDEX(Data[],MATCH($A91,Data[Dist],0),MATCH(F$6,Data[#Headers],0))</f>
        <v>1731002</v>
      </c>
      <c r="G91" s="21">
        <f>INDEX(Data[],MATCH($A91,Data[Dist],0),MATCH(G$6,Data[#Headers],0))</f>
        <v>5215062</v>
      </c>
      <c r="H91" s="21">
        <f>INDEX(Data[],MATCH($A91,Data[Dist],0),MATCH(H$6,Data[#Headers],0))-G91</f>
        <v>12168478</v>
      </c>
      <c r="I91" s="24"/>
      <c r="J91" s="21">
        <f>INDEX(Notes!$I$2:$N$11,MATCH(Notes!$B$2,Notes!$I$2:$I$11,0),4)*$C91</f>
        <v>5215062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1738354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687712</v>
      </c>
      <c r="E92" s="21">
        <f>INDEX(Data[],MATCH($A92,Data[Dist],0),MATCH(E$6,Data[#Headers],0))</f>
        <v>687712</v>
      </c>
      <c r="F92" s="21">
        <f>INDEX(Data[],MATCH($A92,Data[Dist],0),MATCH(F$6,Data[#Headers],0))</f>
        <v>687710</v>
      </c>
      <c r="G92" s="21">
        <f>INDEX(Data[],MATCH($A92,Data[Dist],0),MATCH(G$6,Data[#Headers],0))</f>
        <v>2072868</v>
      </c>
      <c r="H92" s="21">
        <f>INDEX(Data[],MATCH($A92,Data[Dist],0),MATCH(H$6,Data[#Headers],0))-G92</f>
        <v>4836689</v>
      </c>
      <c r="I92" s="24"/>
      <c r="J92" s="21">
        <f>INDEX(Notes!$I$2:$N$11,MATCH(Notes!$B$2,Notes!$I$2:$I$11,0),4)*$C92</f>
        <v>2072868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690956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27212732</v>
      </c>
      <c r="E93" s="21">
        <f>INDEX(Data[],MATCH($A93,Data[Dist],0),MATCH(E$6,Data[#Headers],0))</f>
        <v>27212733</v>
      </c>
      <c r="F93" s="21">
        <f>INDEX(Data[],MATCH($A93,Data[Dist],0),MATCH(F$6,Data[#Headers],0))</f>
        <v>27212731</v>
      </c>
      <c r="G93" s="21">
        <f>INDEX(Data[],MATCH($A93,Data[Dist],0),MATCH(G$6,Data[#Headers],0))</f>
        <v>81984996</v>
      </c>
      <c r="H93" s="21">
        <f>INDEX(Data[],MATCH($A93,Data[Dist],0),MATCH(H$6,Data[#Headers],0))-G93</f>
        <v>191298327</v>
      </c>
      <c r="I93" s="24"/>
      <c r="J93" s="21">
        <f>INDEX(Notes!$I$2:$N$11,MATCH(Notes!$B$2,Notes!$I$2:$I$11,0),4)*$C93</f>
        <v>81984996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27328332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85785</v>
      </c>
      <c r="E94" s="21">
        <f>INDEX(Data[],MATCH($A94,Data[Dist],0),MATCH(E$6,Data[#Headers],0))</f>
        <v>85784</v>
      </c>
      <c r="F94" s="21">
        <f>INDEX(Data[],MATCH($A94,Data[Dist],0),MATCH(F$6,Data[#Headers],0))</f>
        <v>85785</v>
      </c>
      <c r="G94" s="21">
        <f>INDEX(Data[],MATCH($A94,Data[Dist],0),MATCH(G$6,Data[#Headers],0))</f>
        <v>258333</v>
      </c>
      <c r="H94" s="21">
        <f>INDEX(Data[],MATCH($A94,Data[Dist],0),MATCH(H$6,Data[#Headers],0))-G94</f>
        <v>602777</v>
      </c>
      <c r="I94" s="24"/>
      <c r="J94" s="21">
        <f>INDEX(Notes!$I$2:$N$11,MATCH(Notes!$B$2,Notes!$I$2:$I$11,0),4)*$C94</f>
        <v>258333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86111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672242</v>
      </c>
      <c r="E95" s="21">
        <f>INDEX(Data[],MATCH($A95,Data[Dist],0),MATCH(E$6,Data[#Headers],0))</f>
        <v>672242</v>
      </c>
      <c r="F95" s="21">
        <f>INDEX(Data[],MATCH($A95,Data[Dist],0),MATCH(F$6,Data[#Headers],0))</f>
        <v>672243</v>
      </c>
      <c r="G95" s="21">
        <f>INDEX(Data[],MATCH($A95,Data[Dist],0),MATCH(G$6,Data[#Headers],0))</f>
        <v>2026551</v>
      </c>
      <c r="H95" s="21">
        <f>INDEX(Data[],MATCH($A95,Data[Dist],0),MATCH(H$6,Data[#Headers],0))-G95</f>
        <v>4728617</v>
      </c>
      <c r="I95" s="24"/>
      <c r="J95" s="21">
        <f>INDEX(Notes!$I$2:$N$11,MATCH(Notes!$B$2,Notes!$I$2:$I$11,0),4)*$C95</f>
        <v>2026551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675517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7898015</v>
      </c>
      <c r="E96" s="21">
        <f>INDEX(Data[],MATCH($A96,Data[Dist],0),MATCH(E$6,Data[#Headers],0))</f>
        <v>7898015</v>
      </c>
      <c r="F96" s="21">
        <f>INDEX(Data[],MATCH($A96,Data[Dist],0),MATCH(F$6,Data[#Headers],0))</f>
        <v>7898015</v>
      </c>
      <c r="G96" s="21">
        <f>INDEX(Data[],MATCH($A96,Data[Dist],0),MATCH(G$6,Data[#Headers],0))</f>
        <v>23806593</v>
      </c>
      <c r="H96" s="21">
        <f>INDEX(Data[],MATCH($A96,Data[Dist],0),MATCH(H$6,Data[#Headers],0))-G96</f>
        <v>55548714</v>
      </c>
      <c r="I96" s="24"/>
      <c r="J96" s="21">
        <f>INDEX(Notes!$I$2:$N$11,MATCH(Notes!$B$2,Notes!$I$2:$I$11,0),4)*$C96</f>
        <v>23806593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7935531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272964</v>
      </c>
      <c r="E97" s="21">
        <f>INDEX(Data[],MATCH($A97,Data[Dist],0),MATCH(E$6,Data[#Headers],0))</f>
        <v>272964</v>
      </c>
      <c r="F97" s="21">
        <f>INDEX(Data[],MATCH($A97,Data[Dist],0),MATCH(F$6,Data[#Headers],0))</f>
        <v>272963</v>
      </c>
      <c r="G97" s="21">
        <f>INDEX(Data[],MATCH($A97,Data[Dist],0),MATCH(G$6,Data[#Headers],0))</f>
        <v>822936</v>
      </c>
      <c r="H97" s="21">
        <f>INDEX(Data[],MATCH($A97,Data[Dist],0),MATCH(H$6,Data[#Headers],0))-G97</f>
        <v>1920188</v>
      </c>
      <c r="I97" s="24"/>
      <c r="J97" s="21">
        <f>INDEX(Notes!$I$2:$N$11,MATCH(Notes!$B$2,Notes!$I$2:$I$11,0),4)*$C97</f>
        <v>822936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274312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227807</v>
      </c>
      <c r="F98" s="21">
        <f>INDEX(Data[],MATCH($A98,Data[Dist],0),MATCH(F$6,Data[#Headers],0))</f>
        <v>227807</v>
      </c>
      <c r="G98" s="21">
        <f>INDEX(Data[],MATCH($A98,Data[Dist],0),MATCH(G$6,Data[#Headers],0))</f>
        <v>687762</v>
      </c>
      <c r="H98" s="21">
        <f>INDEX(Data[],MATCH($A98,Data[Dist],0),MATCH(H$6,Data[#Headers],0))-G98</f>
        <v>1604779</v>
      </c>
      <c r="I98" s="24"/>
      <c r="J98" s="21">
        <f>INDEX(Notes!$I$2:$N$11,MATCH(Notes!$B$2,Notes!$I$2:$I$11,0),4)*$C98</f>
        <v>687762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229254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328059</v>
      </c>
      <c r="E99" s="21">
        <f>INDEX(Data[],MATCH($A99,Data[Dist],0),MATCH(E$6,Data[#Headers],0))</f>
        <v>328058</v>
      </c>
      <c r="F99" s="21">
        <f>INDEX(Data[],MATCH($A99,Data[Dist],0),MATCH(F$6,Data[#Headers],0))</f>
        <v>328059</v>
      </c>
      <c r="G99" s="21">
        <f>INDEX(Data[],MATCH($A99,Data[Dist],0),MATCH(G$6,Data[#Headers],0))</f>
        <v>989694</v>
      </c>
      <c r="H99" s="21">
        <f>INDEX(Data[],MATCH($A99,Data[Dist],0),MATCH(H$6,Data[#Headers],0))-G99</f>
        <v>2309290</v>
      </c>
      <c r="I99" s="24"/>
      <c r="J99" s="21">
        <f>INDEX(Notes!$I$2:$N$11,MATCH(Notes!$B$2,Notes!$I$2:$I$11,0),4)*$C99</f>
        <v>989694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329898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668117</v>
      </c>
      <c r="E100" s="21">
        <f>INDEX(Data[],MATCH($A100,Data[Dist],0),MATCH(E$6,Data[#Headers],0))</f>
        <v>668117</v>
      </c>
      <c r="F100" s="21">
        <f>INDEX(Data[],MATCH($A100,Data[Dist],0),MATCH(F$6,Data[#Headers],0))</f>
        <v>668115</v>
      </c>
      <c r="G100" s="21">
        <f>INDEX(Data[],MATCH($A100,Data[Dist],0),MATCH(G$6,Data[#Headers],0))</f>
        <v>2014989</v>
      </c>
      <c r="H100" s="21">
        <f>INDEX(Data[],MATCH($A100,Data[Dist],0),MATCH(H$6,Data[#Headers],0))-G100</f>
        <v>4701638</v>
      </c>
      <c r="I100" s="24"/>
      <c r="J100" s="21">
        <f>INDEX(Notes!$I$2:$N$11,MATCH(Notes!$B$2,Notes!$I$2:$I$11,0),4)*$C100</f>
        <v>2014989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671663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798119</v>
      </c>
      <c r="E101" s="21">
        <f>INDEX(Data[],MATCH($A101,Data[Dist],0),MATCH(E$6,Data[#Headers],0))</f>
        <v>798120</v>
      </c>
      <c r="F101" s="21">
        <f>INDEX(Data[],MATCH($A101,Data[Dist],0),MATCH(F$6,Data[#Headers],0))</f>
        <v>798118</v>
      </c>
      <c r="G101" s="21">
        <f>INDEX(Data[],MATCH($A101,Data[Dist],0),MATCH(G$6,Data[#Headers],0))</f>
        <v>2405388</v>
      </c>
      <c r="H101" s="21">
        <f>INDEX(Data[],MATCH($A101,Data[Dist],0),MATCH(H$6,Data[#Headers],0))-G101</f>
        <v>5612575</v>
      </c>
      <c r="I101" s="24"/>
      <c r="J101" s="21">
        <f>INDEX(Notes!$I$2:$N$11,MATCH(Notes!$B$2,Notes!$I$2:$I$11,0),4)*$C101</f>
        <v>2405388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801796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440608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440608</v>
      </c>
      <c r="G102" s="21">
        <f>INDEX(Data[],MATCH($A102,Data[Dist],0),MATCH(G$6,Data[#Headers],0))</f>
        <v>1328313</v>
      </c>
      <c r="H102" s="21">
        <f>INDEX(Data[],MATCH($A102,Data[Dist],0),MATCH(H$6,Data[#Headers],0))-G102</f>
        <v>3099400</v>
      </c>
      <c r="I102" s="24"/>
      <c r="J102" s="21">
        <f>INDEX(Notes!$I$2:$N$11,MATCH(Notes!$B$2,Notes!$I$2:$I$11,0),4)*$C102</f>
        <v>1328313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442771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405557</v>
      </c>
      <c r="F103" s="21">
        <f>INDEX(Data[],MATCH($A103,Data[Dist],0),MATCH(F$6,Data[#Headers],0))</f>
        <v>405555</v>
      </c>
      <c r="G103" s="21">
        <f>INDEX(Data[],MATCH($A103,Data[Dist],0),MATCH(G$6,Data[#Headers],0))</f>
        <v>1222689</v>
      </c>
      <c r="H103" s="21">
        <f>INDEX(Data[],MATCH($A103,Data[Dist],0),MATCH(H$6,Data[#Headers],0))-G103</f>
        <v>2852937</v>
      </c>
      <c r="I103" s="24"/>
      <c r="J103" s="21">
        <f>INDEX(Notes!$I$2:$N$11,MATCH(Notes!$B$2,Notes!$I$2:$I$11,0),4)*$C103</f>
        <v>1222689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407563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420652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420652</v>
      </c>
      <c r="G104" s="21">
        <f>INDEX(Data[],MATCH($A104,Data[Dist],0),MATCH(G$6,Data[#Headers],0))</f>
        <v>1268199</v>
      </c>
      <c r="H104" s="21">
        <f>INDEX(Data[],MATCH($A104,Data[Dist],0),MATCH(H$6,Data[#Headers],0))-G104</f>
        <v>2959127</v>
      </c>
      <c r="I104" s="24"/>
      <c r="J104" s="21">
        <f>INDEX(Notes!$I$2:$N$11,MATCH(Notes!$B$2,Notes!$I$2:$I$11,0),4)*$C104</f>
        <v>1268199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422733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350300</v>
      </c>
      <c r="E105" s="21">
        <f>INDEX(Data[],MATCH($A105,Data[Dist],0),MATCH(E$6,Data[#Headers],0))</f>
        <v>350300</v>
      </c>
      <c r="F105" s="21">
        <f>INDEX(Data[],MATCH($A105,Data[Dist],0),MATCH(F$6,Data[#Headers],0))</f>
        <v>350298</v>
      </c>
      <c r="G105" s="21">
        <f>INDEX(Data[],MATCH($A105,Data[Dist],0),MATCH(G$6,Data[#Headers],0))</f>
        <v>1055802</v>
      </c>
      <c r="H105" s="21">
        <f>INDEX(Data[],MATCH($A105,Data[Dist],0),MATCH(H$6,Data[#Headers],0))-G105</f>
        <v>2463539</v>
      </c>
      <c r="I105" s="24"/>
      <c r="J105" s="21">
        <f>INDEX(Notes!$I$2:$N$11,MATCH(Notes!$B$2,Notes!$I$2:$I$11,0),4)*$C105</f>
        <v>1055802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351934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186007</v>
      </c>
      <c r="F106" s="21">
        <f>INDEX(Data[],MATCH($A106,Data[Dist],0),MATCH(F$6,Data[#Headers],0))</f>
        <v>186006</v>
      </c>
      <c r="G106" s="21">
        <f>INDEX(Data[],MATCH($A106,Data[Dist],0),MATCH(G$6,Data[#Headers],0))</f>
        <v>561414</v>
      </c>
      <c r="H106" s="21">
        <f>INDEX(Data[],MATCH($A106,Data[Dist],0),MATCH(H$6,Data[#Headers],0))-G106</f>
        <v>1309964</v>
      </c>
      <c r="I106" s="24"/>
      <c r="J106" s="21">
        <f>INDEX(Notes!$I$2:$N$11,MATCH(Notes!$B$2,Notes!$I$2:$I$11,0),4)*$C106</f>
        <v>561414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187138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248505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749694</v>
      </c>
      <c r="H107" s="21">
        <f>INDEX(Data[],MATCH($A107,Data[Dist],0),MATCH(H$6,Data[#Headers],0))-G107</f>
        <v>1749283</v>
      </c>
      <c r="I107" s="24"/>
      <c r="J107" s="21">
        <f>INDEX(Notes!$I$2:$N$11,MATCH(Notes!$B$2,Notes!$I$2:$I$11,0),4)*$C107</f>
        <v>749694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249898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290478</v>
      </c>
      <c r="G108" s="21">
        <f>INDEX(Data[],MATCH($A108,Data[Dist],0),MATCH(G$6,Data[#Headers],0))</f>
        <v>875847</v>
      </c>
      <c r="H108" s="21">
        <f>INDEX(Data[],MATCH($A108,Data[Dist],0),MATCH(H$6,Data[#Headers],0))-G108</f>
        <v>2043639</v>
      </c>
      <c r="I108" s="24"/>
      <c r="J108" s="21">
        <f>INDEX(Notes!$I$2:$N$11,MATCH(Notes!$B$2,Notes!$I$2:$I$11,0),4)*$C108</f>
        <v>875847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291949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424217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424217</v>
      </c>
      <c r="G109" s="21">
        <f>INDEX(Data[],MATCH($A109,Data[Dist],0),MATCH(G$6,Data[#Headers],0))</f>
        <v>1278738</v>
      </c>
      <c r="H109" s="21">
        <f>INDEX(Data[],MATCH($A109,Data[Dist],0),MATCH(H$6,Data[#Headers],0))-G109</f>
        <v>2983723</v>
      </c>
      <c r="I109" s="24"/>
      <c r="J109" s="21">
        <f>INDEX(Notes!$I$2:$N$11,MATCH(Notes!$B$2,Notes!$I$2:$I$11,0),4)*$C109</f>
        <v>1278738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426246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404984</v>
      </c>
      <c r="E110" s="21">
        <f>INDEX(Data[],MATCH($A110,Data[Dist],0),MATCH(E$6,Data[#Headers],0))</f>
        <v>404984</v>
      </c>
      <c r="F110" s="21">
        <f>INDEX(Data[],MATCH($A110,Data[Dist],0),MATCH(F$6,Data[#Headers],0))</f>
        <v>404982</v>
      </c>
      <c r="G110" s="21">
        <f>INDEX(Data[],MATCH($A110,Data[Dist],0),MATCH(G$6,Data[#Headers],0))</f>
        <v>1222185</v>
      </c>
      <c r="H110" s="21">
        <f>INDEX(Data[],MATCH($A110,Data[Dist],0),MATCH(H$6,Data[#Headers],0))-G110</f>
        <v>2851760</v>
      </c>
      <c r="I110" s="24"/>
      <c r="J110" s="21">
        <f>INDEX(Notes!$I$2:$N$11,MATCH(Notes!$B$2,Notes!$I$2:$I$11,0),4)*$C110</f>
        <v>1222185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407395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312169</v>
      </c>
      <c r="E111" s="21">
        <f>INDEX(Data[],MATCH($A111,Data[Dist],0),MATCH(E$6,Data[#Headers],0))</f>
        <v>312169</v>
      </c>
      <c r="F111" s="21">
        <f>INDEX(Data[],MATCH($A111,Data[Dist],0),MATCH(F$6,Data[#Headers],0))</f>
        <v>312167</v>
      </c>
      <c r="G111" s="21">
        <f>INDEX(Data[],MATCH($A111,Data[Dist],0),MATCH(G$6,Data[#Headers],0))</f>
        <v>941568</v>
      </c>
      <c r="H111" s="21">
        <f>INDEX(Data[],MATCH($A111,Data[Dist],0),MATCH(H$6,Data[#Headers],0))-G111</f>
        <v>2196988</v>
      </c>
      <c r="I111" s="24"/>
      <c r="J111" s="21">
        <f>INDEX(Notes!$I$2:$N$11,MATCH(Notes!$B$2,Notes!$I$2:$I$11,0),4)*$C111</f>
        <v>941568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313856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135797</v>
      </c>
      <c r="G112" s="21">
        <f>INDEX(Data[],MATCH($A112,Data[Dist],0),MATCH(G$6,Data[#Headers],0))</f>
        <v>409377</v>
      </c>
      <c r="H112" s="21">
        <f>INDEX(Data[],MATCH($A112,Data[Dist],0),MATCH(H$6,Data[#Headers],0))-G112</f>
        <v>955214</v>
      </c>
      <c r="I112" s="24"/>
      <c r="J112" s="21">
        <f>INDEX(Notes!$I$2:$N$11,MATCH(Notes!$B$2,Notes!$I$2:$I$11,0),4)*$C112</f>
        <v>409377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136459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921433</v>
      </c>
      <c r="E113" s="21">
        <f>INDEX(Data[],MATCH($A113,Data[Dist],0),MATCH(E$6,Data[#Headers],0))</f>
        <v>921433</v>
      </c>
      <c r="F113" s="21">
        <f>INDEX(Data[],MATCH($A113,Data[Dist],0),MATCH(F$6,Data[#Headers],0))</f>
        <v>921432</v>
      </c>
      <c r="G113" s="21">
        <f>INDEX(Data[],MATCH($A113,Data[Dist],0),MATCH(G$6,Data[#Headers],0))</f>
        <v>2777451</v>
      </c>
      <c r="H113" s="21">
        <f>INDEX(Data[],MATCH($A113,Data[Dist],0),MATCH(H$6,Data[#Headers],0))-G113</f>
        <v>6480718</v>
      </c>
      <c r="I113" s="24"/>
      <c r="J113" s="21">
        <f>INDEX(Notes!$I$2:$N$11,MATCH(Notes!$B$2,Notes!$I$2:$I$11,0),4)*$C113</f>
        <v>2777451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925817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278437</v>
      </c>
      <c r="G114" s="21">
        <f>INDEX(Data[],MATCH($A114,Data[Dist],0),MATCH(G$6,Data[#Headers],0))</f>
        <v>840003</v>
      </c>
      <c r="H114" s="21">
        <f>INDEX(Data[],MATCH($A114,Data[Dist],0),MATCH(H$6,Data[#Headers],0))-G114</f>
        <v>1960008</v>
      </c>
      <c r="I114" s="24"/>
      <c r="J114" s="21">
        <f>INDEX(Notes!$I$2:$N$11,MATCH(Notes!$B$2,Notes!$I$2:$I$11,0),4)*$C114</f>
        <v>840003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280001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1011982</v>
      </c>
      <c r="E115" s="21">
        <f>INDEX(Data[],MATCH($A115,Data[Dist],0),MATCH(E$6,Data[#Headers],0))</f>
        <v>1011982</v>
      </c>
      <c r="F115" s="21">
        <f>INDEX(Data[],MATCH($A115,Data[Dist],0),MATCH(F$6,Data[#Headers],0))</f>
        <v>1011983</v>
      </c>
      <c r="G115" s="21">
        <f>INDEX(Data[],MATCH($A115,Data[Dist],0),MATCH(G$6,Data[#Headers],0))</f>
        <v>3053124</v>
      </c>
      <c r="H115" s="21">
        <f>INDEX(Data[],MATCH($A115,Data[Dist],0),MATCH(H$6,Data[#Headers],0))-G115</f>
        <v>7123959</v>
      </c>
      <c r="I115" s="24"/>
      <c r="J115" s="21">
        <f>INDEX(Notes!$I$2:$N$11,MATCH(Notes!$B$2,Notes!$I$2:$I$11,0),4)*$C115</f>
        <v>3053124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1017708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780356</v>
      </c>
      <c r="E116" s="21">
        <f>INDEX(Data[],MATCH($A116,Data[Dist],0),MATCH(E$6,Data[#Headers],0))</f>
        <v>780355</v>
      </c>
      <c r="F116" s="21">
        <f>INDEX(Data[],MATCH($A116,Data[Dist],0),MATCH(F$6,Data[#Headers],0))</f>
        <v>780356</v>
      </c>
      <c r="G116" s="21">
        <f>INDEX(Data[],MATCH($A116,Data[Dist],0),MATCH(G$6,Data[#Headers],0))</f>
        <v>2352954</v>
      </c>
      <c r="H116" s="21">
        <f>INDEX(Data[],MATCH($A116,Data[Dist],0),MATCH(H$6,Data[#Headers],0))-G116</f>
        <v>5490224</v>
      </c>
      <c r="I116" s="24"/>
      <c r="J116" s="21">
        <f>INDEX(Notes!$I$2:$N$11,MATCH(Notes!$B$2,Notes!$I$2:$I$11,0),4)*$C116</f>
        <v>2352954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784318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2926642</v>
      </c>
      <c r="E117" s="21">
        <f>INDEX(Data[],MATCH($A117,Data[Dist],0),MATCH(E$6,Data[#Headers],0))</f>
        <v>2926642</v>
      </c>
      <c r="F117" s="21">
        <f>INDEX(Data[],MATCH($A117,Data[Dist],0),MATCH(F$6,Data[#Headers],0))</f>
        <v>2926643</v>
      </c>
      <c r="G117" s="21">
        <f>INDEX(Data[],MATCH($A117,Data[Dist],0),MATCH(G$6,Data[#Headers],0))</f>
        <v>8819580</v>
      </c>
      <c r="H117" s="21">
        <f>INDEX(Data[],MATCH($A117,Data[Dist],0),MATCH(H$6,Data[#Headers],0))-G117</f>
        <v>20579018</v>
      </c>
      <c r="I117" s="24"/>
      <c r="J117" s="21">
        <f>INDEX(Notes!$I$2:$N$11,MATCH(Notes!$B$2,Notes!$I$2:$I$11,0),4)*$C117</f>
        <v>8819580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2939860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1564221</v>
      </c>
      <c r="E118" s="21">
        <f>INDEX(Data[],MATCH($A118,Data[Dist],0),MATCH(E$6,Data[#Headers],0))</f>
        <v>1564221</v>
      </c>
      <c r="F118" s="21">
        <f>INDEX(Data[],MATCH($A118,Data[Dist],0),MATCH(F$6,Data[#Headers],0))</f>
        <v>1564221</v>
      </c>
      <c r="G118" s="21">
        <f>INDEX(Data[],MATCH($A118,Data[Dist],0),MATCH(G$6,Data[#Headers],0))</f>
        <v>4715910</v>
      </c>
      <c r="H118" s="21">
        <f>INDEX(Data[],MATCH($A118,Data[Dist],0),MATCH(H$6,Data[#Headers],0))-G118</f>
        <v>11003787</v>
      </c>
      <c r="I118" s="24"/>
      <c r="J118" s="21">
        <f>INDEX(Notes!$I$2:$N$11,MATCH(Notes!$B$2,Notes!$I$2:$I$11,0),4)*$C118</f>
        <v>4715910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1571970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330212</v>
      </c>
      <c r="E119" s="21">
        <f>INDEX(Data[],MATCH($A119,Data[Dist],0),MATCH(E$6,Data[#Headers],0))</f>
        <v>330212</v>
      </c>
      <c r="F119" s="21">
        <f>INDEX(Data[],MATCH($A119,Data[Dist],0),MATCH(F$6,Data[#Headers],0))</f>
        <v>330210</v>
      </c>
      <c r="G119" s="21">
        <f>INDEX(Data[],MATCH($A119,Data[Dist],0),MATCH(G$6,Data[#Headers],0))</f>
        <v>995646</v>
      </c>
      <c r="H119" s="21">
        <f>INDEX(Data[],MATCH($A119,Data[Dist],0),MATCH(H$6,Data[#Headers],0))-G119</f>
        <v>2323175</v>
      </c>
      <c r="I119" s="24"/>
      <c r="J119" s="21">
        <f>INDEX(Notes!$I$2:$N$11,MATCH(Notes!$B$2,Notes!$I$2:$I$11,0),4)*$C119</f>
        <v>995646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331882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286028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286028</v>
      </c>
      <c r="G120" s="21">
        <f>INDEX(Data[],MATCH($A120,Data[Dist],0),MATCH(G$6,Data[#Headers],0))</f>
        <v>863238</v>
      </c>
      <c r="H120" s="21">
        <f>INDEX(Data[],MATCH($A120,Data[Dist],0),MATCH(H$6,Data[#Headers],0))-G120</f>
        <v>2014224</v>
      </c>
      <c r="I120" s="24"/>
      <c r="J120" s="21">
        <f>INDEX(Notes!$I$2:$N$11,MATCH(Notes!$B$2,Notes!$I$2:$I$11,0),4)*$C120</f>
        <v>863238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287746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452606</v>
      </c>
      <c r="E121" s="21">
        <f>INDEX(Data[],MATCH($A121,Data[Dist],0),MATCH(E$6,Data[#Headers],0))</f>
        <v>452606</v>
      </c>
      <c r="F121" s="21">
        <f>INDEX(Data[],MATCH($A121,Data[Dist],0),MATCH(F$6,Data[#Headers],0))</f>
        <v>452605</v>
      </c>
      <c r="G121" s="21">
        <f>INDEX(Data[],MATCH($A121,Data[Dist],0),MATCH(G$6,Data[#Headers],0))</f>
        <v>1367334</v>
      </c>
      <c r="H121" s="21">
        <f>INDEX(Data[],MATCH($A121,Data[Dist],0),MATCH(H$6,Data[#Headers],0))-G121</f>
        <v>3190443</v>
      </c>
      <c r="I121" s="24"/>
      <c r="J121" s="21">
        <f>INDEX(Notes!$I$2:$N$11,MATCH(Notes!$B$2,Notes!$I$2:$I$11,0),4)*$C121</f>
        <v>1367334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455778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293207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293207</v>
      </c>
      <c r="G122" s="21">
        <f>INDEX(Data[],MATCH($A122,Data[Dist],0),MATCH(G$6,Data[#Headers],0))</f>
        <v>884730</v>
      </c>
      <c r="H122" s="21">
        <f>INDEX(Data[],MATCH($A122,Data[Dist],0),MATCH(H$6,Data[#Headers],0))-G122</f>
        <v>2064372</v>
      </c>
      <c r="I122" s="24"/>
      <c r="J122" s="21">
        <f>INDEX(Notes!$I$2:$N$11,MATCH(Notes!$B$2,Notes!$I$2:$I$11,0),4)*$C122</f>
        <v>884730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294910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1049275</v>
      </c>
      <c r="E123" s="21">
        <f>INDEX(Data[],MATCH($A123,Data[Dist],0),MATCH(E$6,Data[#Headers],0))</f>
        <v>1049276</v>
      </c>
      <c r="F123" s="21">
        <f>INDEX(Data[],MATCH($A123,Data[Dist],0),MATCH(F$6,Data[#Headers],0))</f>
        <v>1049274</v>
      </c>
      <c r="G123" s="21">
        <f>INDEX(Data[],MATCH($A123,Data[Dist],0),MATCH(G$6,Data[#Headers],0))</f>
        <v>3165927</v>
      </c>
      <c r="H123" s="21">
        <f>INDEX(Data[],MATCH($A123,Data[Dist],0),MATCH(H$6,Data[#Headers],0))-G123</f>
        <v>7387161</v>
      </c>
      <c r="I123" s="24"/>
      <c r="J123" s="21">
        <f>INDEX(Notes!$I$2:$N$11,MATCH(Notes!$B$2,Notes!$I$2:$I$11,0),4)*$C123</f>
        <v>3165927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1055309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111039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334911</v>
      </c>
      <c r="H124" s="21">
        <f>INDEX(Data[],MATCH($A124,Data[Dist],0),MATCH(H$6,Data[#Headers],0))-G124</f>
        <v>781458</v>
      </c>
      <c r="I124" s="24"/>
      <c r="J124" s="21">
        <f>INDEX(Notes!$I$2:$N$11,MATCH(Notes!$B$2,Notes!$I$2:$I$11,0),4)*$C124</f>
        <v>334911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111637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421209</v>
      </c>
      <c r="E125" s="21">
        <f>INDEX(Data[],MATCH($A125,Data[Dist],0),MATCH(E$6,Data[#Headers],0))</f>
        <v>421209</v>
      </c>
      <c r="F125" s="21">
        <f>INDEX(Data[],MATCH($A125,Data[Dist],0),MATCH(F$6,Data[#Headers],0))</f>
        <v>421207</v>
      </c>
      <c r="G125" s="21">
        <f>INDEX(Data[],MATCH($A125,Data[Dist],0),MATCH(G$6,Data[#Headers],0))</f>
        <v>1270542</v>
      </c>
      <c r="H125" s="21">
        <f>INDEX(Data[],MATCH($A125,Data[Dist],0),MATCH(H$6,Data[#Headers],0))-G125</f>
        <v>2964599</v>
      </c>
      <c r="I125" s="24"/>
      <c r="J125" s="21">
        <f>INDEX(Notes!$I$2:$N$11,MATCH(Notes!$B$2,Notes!$I$2:$I$11,0),4)*$C125</f>
        <v>1270542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423514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1357995</v>
      </c>
      <c r="E126" s="21">
        <f>INDEX(Data[],MATCH($A126,Data[Dist],0),MATCH(E$6,Data[#Headers],0))</f>
        <v>1357995</v>
      </c>
      <c r="F126" s="21">
        <f>INDEX(Data[],MATCH($A126,Data[Dist],0),MATCH(F$6,Data[#Headers],0))</f>
        <v>1357993</v>
      </c>
      <c r="G126" s="21">
        <f>INDEX(Data[],MATCH($A126,Data[Dist],0),MATCH(G$6,Data[#Headers],0))</f>
        <v>4095696</v>
      </c>
      <c r="H126" s="21">
        <f>INDEX(Data[],MATCH($A126,Data[Dist],0),MATCH(H$6,Data[#Headers],0))-G126</f>
        <v>9556626</v>
      </c>
      <c r="I126" s="24"/>
      <c r="J126" s="21">
        <f>INDEX(Notes!$I$2:$N$11,MATCH(Notes!$B$2,Notes!$I$2:$I$11,0),4)*$C126</f>
        <v>4095696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1365232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213053</v>
      </c>
      <c r="G127" s="21">
        <f>INDEX(Data[],MATCH($A127,Data[Dist],0),MATCH(G$6,Data[#Headers],0))</f>
        <v>642618</v>
      </c>
      <c r="H127" s="21">
        <f>INDEX(Data[],MATCH($A127,Data[Dist],0),MATCH(H$6,Data[#Headers],0))-G127</f>
        <v>1499444</v>
      </c>
      <c r="I127" s="24"/>
      <c r="J127" s="21">
        <f>INDEX(Notes!$I$2:$N$11,MATCH(Notes!$B$2,Notes!$I$2:$I$11,0),4)*$C127</f>
        <v>642618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214206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208082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208082</v>
      </c>
      <c r="G128" s="21">
        <f>INDEX(Data[],MATCH($A128,Data[Dist],0),MATCH(G$6,Data[#Headers],0))</f>
        <v>628476</v>
      </c>
      <c r="H128" s="21">
        <f>INDEX(Data[],MATCH($A128,Data[Dist],0),MATCH(H$6,Data[#Headers],0))-G128</f>
        <v>1466439</v>
      </c>
      <c r="I128" s="24"/>
      <c r="J128" s="21">
        <f>INDEX(Notes!$I$2:$N$11,MATCH(Notes!$B$2,Notes!$I$2:$I$11,0),4)*$C128</f>
        <v>628476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209492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502761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502761</v>
      </c>
      <c r="G129" s="21">
        <f>INDEX(Data[],MATCH($A129,Data[Dist],0),MATCH(G$6,Data[#Headers],0))</f>
        <v>1515759</v>
      </c>
      <c r="H129" s="21">
        <f>INDEX(Data[],MATCH($A129,Data[Dist],0),MATCH(H$6,Data[#Headers],0))-G129</f>
        <v>3536775</v>
      </c>
      <c r="I129" s="24"/>
      <c r="J129" s="21">
        <f>INDEX(Notes!$I$2:$N$11,MATCH(Notes!$B$2,Notes!$I$2:$I$11,0),4)*$C129</f>
        <v>1515759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505253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172752</v>
      </c>
      <c r="G130" s="21">
        <f>INDEX(Data[],MATCH($A130,Data[Dist],0),MATCH(G$6,Data[#Headers],0))</f>
        <v>521025</v>
      </c>
      <c r="H130" s="21">
        <f>INDEX(Data[],MATCH($A130,Data[Dist],0),MATCH(H$6,Data[#Headers],0))-G130</f>
        <v>1215728</v>
      </c>
      <c r="I130" s="24"/>
      <c r="J130" s="21">
        <f>INDEX(Notes!$I$2:$N$11,MATCH(Notes!$B$2,Notes!$I$2:$I$11,0),4)*$C130</f>
        <v>521025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173675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1113618</v>
      </c>
      <c r="E131" s="21">
        <f>INDEX(Data[],MATCH($A131,Data[Dist],0),MATCH(E$6,Data[#Headers],0))</f>
        <v>1113619</v>
      </c>
      <c r="F131" s="21">
        <f>INDEX(Data[],MATCH($A131,Data[Dist],0),MATCH(F$6,Data[#Headers],0))</f>
        <v>1113617</v>
      </c>
      <c r="G131" s="21">
        <f>INDEX(Data[],MATCH($A131,Data[Dist],0),MATCH(G$6,Data[#Headers],0))</f>
        <v>3357690</v>
      </c>
      <c r="H131" s="21">
        <f>INDEX(Data[],MATCH($A131,Data[Dist],0),MATCH(H$6,Data[#Headers],0))-G131</f>
        <v>7834614</v>
      </c>
      <c r="I131" s="24"/>
      <c r="J131" s="21">
        <f>INDEX(Notes!$I$2:$N$11,MATCH(Notes!$B$2,Notes!$I$2:$I$11,0),4)*$C131</f>
        <v>3357690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1119230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316283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316282</v>
      </c>
      <c r="G132" s="21">
        <f>INDEX(Data[],MATCH($A132,Data[Dist],0),MATCH(G$6,Data[#Headers],0))</f>
        <v>954027</v>
      </c>
      <c r="H132" s="21">
        <f>INDEX(Data[],MATCH($A132,Data[Dist],0),MATCH(H$6,Data[#Headers],0))-G132</f>
        <v>2226058</v>
      </c>
      <c r="I132" s="24"/>
      <c r="J132" s="21">
        <f>INDEX(Notes!$I$2:$N$11,MATCH(Notes!$B$2,Notes!$I$2:$I$11,0),4)*$C132</f>
        <v>954027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318009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505780</v>
      </c>
      <c r="E133" s="21">
        <f>INDEX(Data[],MATCH($A133,Data[Dist],0),MATCH(E$6,Data[#Headers],0))</f>
        <v>505780</v>
      </c>
      <c r="F133" s="21">
        <f>INDEX(Data[],MATCH($A133,Data[Dist],0),MATCH(F$6,Data[#Headers],0))</f>
        <v>505780</v>
      </c>
      <c r="G133" s="21">
        <f>INDEX(Data[],MATCH($A133,Data[Dist],0),MATCH(G$6,Data[#Headers],0))</f>
        <v>1524885</v>
      </c>
      <c r="H133" s="21">
        <f>INDEX(Data[],MATCH($A133,Data[Dist],0),MATCH(H$6,Data[#Headers],0))-G133</f>
        <v>3558067</v>
      </c>
      <c r="I133" s="24"/>
      <c r="J133" s="21">
        <f>INDEX(Notes!$I$2:$N$11,MATCH(Notes!$B$2,Notes!$I$2:$I$11,0),4)*$C133</f>
        <v>1524885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508295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285772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285771</v>
      </c>
      <c r="G134" s="21">
        <f>INDEX(Data[],MATCH($A134,Data[Dist],0),MATCH(G$6,Data[#Headers],0))</f>
        <v>861768</v>
      </c>
      <c r="H134" s="21">
        <f>INDEX(Data[],MATCH($A134,Data[Dist],0),MATCH(H$6,Data[#Headers],0))-G134</f>
        <v>2010791</v>
      </c>
      <c r="I134" s="24"/>
      <c r="J134" s="21">
        <f>INDEX(Notes!$I$2:$N$11,MATCH(Notes!$B$2,Notes!$I$2:$I$11,0),4)*$C134</f>
        <v>861768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287256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396088</v>
      </c>
      <c r="F135" s="21">
        <f>INDEX(Data[],MATCH($A135,Data[Dist],0),MATCH(F$6,Data[#Headers],0))</f>
        <v>396086</v>
      </c>
      <c r="G135" s="21">
        <f>INDEX(Data[],MATCH($A135,Data[Dist],0),MATCH(G$6,Data[#Headers],0))</f>
        <v>1195335</v>
      </c>
      <c r="H135" s="21">
        <f>INDEX(Data[],MATCH($A135,Data[Dist],0),MATCH(H$6,Data[#Headers],0))-G135</f>
        <v>2789110</v>
      </c>
      <c r="I135" s="24"/>
      <c r="J135" s="21">
        <f>INDEX(Notes!$I$2:$N$11,MATCH(Notes!$B$2,Notes!$I$2:$I$11,0),4)*$C135</f>
        <v>1195335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398445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221014</v>
      </c>
      <c r="F136" s="21">
        <f>INDEX(Data[],MATCH($A136,Data[Dist],0),MATCH(F$6,Data[#Headers],0))</f>
        <v>221012</v>
      </c>
      <c r="G136" s="21">
        <f>INDEX(Data[],MATCH($A136,Data[Dist],0),MATCH(G$6,Data[#Headers],0))</f>
        <v>666594</v>
      </c>
      <c r="H136" s="21">
        <f>INDEX(Data[],MATCH($A136,Data[Dist],0),MATCH(H$6,Data[#Headers],0))-G136</f>
        <v>1555389</v>
      </c>
      <c r="I136" s="24"/>
      <c r="J136" s="21">
        <f>INDEX(Notes!$I$2:$N$11,MATCH(Notes!$B$2,Notes!$I$2:$I$11,0),4)*$C136</f>
        <v>666594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222198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107739</v>
      </c>
      <c r="G137" s="21">
        <f>INDEX(Data[],MATCH($A137,Data[Dist],0),MATCH(G$6,Data[#Headers],0))</f>
        <v>325557</v>
      </c>
      <c r="H137" s="21">
        <f>INDEX(Data[],MATCH($A137,Data[Dist],0),MATCH(H$6,Data[#Headers],0))-G137</f>
        <v>759637</v>
      </c>
      <c r="I137" s="24"/>
      <c r="J137" s="21">
        <f>INDEX(Notes!$I$2:$N$11,MATCH(Notes!$B$2,Notes!$I$2:$I$11,0),4)*$C137</f>
        <v>325557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108519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826250</v>
      </c>
      <c r="E138" s="21">
        <f>INDEX(Data[],MATCH($A138,Data[Dist],0),MATCH(E$6,Data[#Headers],0))</f>
        <v>826250</v>
      </c>
      <c r="F138" s="21">
        <f>INDEX(Data[],MATCH($A138,Data[Dist],0),MATCH(F$6,Data[#Headers],0))</f>
        <v>826248</v>
      </c>
      <c r="G138" s="21">
        <f>INDEX(Data[],MATCH($A138,Data[Dist],0),MATCH(G$6,Data[#Headers],0))</f>
        <v>2491035</v>
      </c>
      <c r="H138" s="21">
        <f>INDEX(Data[],MATCH($A138,Data[Dist],0),MATCH(H$6,Data[#Headers],0))-G138</f>
        <v>5812413</v>
      </c>
      <c r="I138" s="24"/>
      <c r="J138" s="21">
        <f>INDEX(Notes!$I$2:$N$11,MATCH(Notes!$B$2,Notes!$I$2:$I$11,0),4)*$C138</f>
        <v>2491035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830345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968812</v>
      </c>
      <c r="E139" s="21">
        <f>INDEX(Data[],MATCH($A139,Data[Dist],0),MATCH(E$6,Data[#Headers],0))</f>
        <v>968812</v>
      </c>
      <c r="F139" s="21">
        <f>INDEX(Data[],MATCH($A139,Data[Dist],0),MATCH(F$6,Data[#Headers],0))</f>
        <v>968810</v>
      </c>
      <c r="G139" s="21">
        <f>INDEX(Data[],MATCH($A139,Data[Dist],0),MATCH(G$6,Data[#Headers],0))</f>
        <v>2921796</v>
      </c>
      <c r="H139" s="21">
        <f>INDEX(Data[],MATCH($A139,Data[Dist],0),MATCH(H$6,Data[#Headers],0))-G139</f>
        <v>6817521</v>
      </c>
      <c r="I139" s="24"/>
      <c r="J139" s="21">
        <f>INDEX(Notes!$I$2:$N$11,MATCH(Notes!$B$2,Notes!$I$2:$I$11,0),4)*$C139</f>
        <v>2921796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973932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137257</v>
      </c>
      <c r="F140" s="21">
        <f>INDEX(Data[],MATCH($A140,Data[Dist],0),MATCH(F$6,Data[#Headers],0))</f>
        <v>137257</v>
      </c>
      <c r="G140" s="21">
        <f>INDEX(Data[],MATCH($A140,Data[Dist],0),MATCH(G$6,Data[#Headers],0))</f>
        <v>415125</v>
      </c>
      <c r="H140" s="21">
        <f>INDEX(Data[],MATCH($A140,Data[Dist],0),MATCH(H$6,Data[#Headers],0))-G140</f>
        <v>968627</v>
      </c>
      <c r="I140" s="24"/>
      <c r="J140" s="21">
        <f>INDEX(Notes!$I$2:$N$11,MATCH(Notes!$B$2,Notes!$I$2:$I$11,0),4)*$C140</f>
        <v>415125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138375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356097</v>
      </c>
      <c r="E141" s="21">
        <f>INDEX(Data[],MATCH($A141,Data[Dist],0),MATCH(E$6,Data[#Headers],0))</f>
        <v>356097</v>
      </c>
      <c r="F141" s="21">
        <f>INDEX(Data[],MATCH($A141,Data[Dist],0),MATCH(F$6,Data[#Headers],0))</f>
        <v>356095</v>
      </c>
      <c r="G141" s="21">
        <f>INDEX(Data[],MATCH($A141,Data[Dist],0),MATCH(G$6,Data[#Headers],0))</f>
        <v>1075458</v>
      </c>
      <c r="H141" s="21">
        <f>INDEX(Data[],MATCH($A141,Data[Dist],0),MATCH(H$6,Data[#Headers],0))-G141</f>
        <v>2509401</v>
      </c>
      <c r="I141" s="24"/>
      <c r="J141" s="21">
        <f>INDEX(Notes!$I$2:$N$11,MATCH(Notes!$B$2,Notes!$I$2:$I$11,0),4)*$C141</f>
        <v>1075458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358486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380740</v>
      </c>
      <c r="E142" s="21">
        <f>INDEX(Data[],MATCH($A142,Data[Dist],0),MATCH(E$6,Data[#Headers],0))</f>
        <v>380740</v>
      </c>
      <c r="F142" s="21">
        <f>INDEX(Data[],MATCH($A142,Data[Dist],0),MATCH(F$6,Data[#Headers],0))</f>
        <v>380739</v>
      </c>
      <c r="G142" s="21">
        <f>INDEX(Data[],MATCH($A142,Data[Dist],0),MATCH(G$6,Data[#Headers],0))</f>
        <v>1148856</v>
      </c>
      <c r="H142" s="21">
        <f>INDEX(Data[],MATCH($A142,Data[Dist],0),MATCH(H$6,Data[#Headers],0))-G142</f>
        <v>2680659</v>
      </c>
      <c r="I142" s="24"/>
      <c r="J142" s="21">
        <f>INDEX(Notes!$I$2:$N$11,MATCH(Notes!$B$2,Notes!$I$2:$I$11,0),4)*$C142</f>
        <v>1148856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382952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394539</v>
      </c>
      <c r="E143" s="21">
        <f>INDEX(Data[],MATCH($A143,Data[Dist],0),MATCH(E$6,Data[#Headers],0))</f>
        <v>394539</v>
      </c>
      <c r="F143" s="21">
        <f>INDEX(Data[],MATCH($A143,Data[Dist],0),MATCH(F$6,Data[#Headers],0))</f>
        <v>394537</v>
      </c>
      <c r="G143" s="21">
        <f>INDEX(Data[],MATCH($A143,Data[Dist],0),MATCH(G$6,Data[#Headers],0))</f>
        <v>1189947</v>
      </c>
      <c r="H143" s="21">
        <f>INDEX(Data[],MATCH($A143,Data[Dist],0),MATCH(H$6,Data[#Headers],0))-G143</f>
        <v>2776539</v>
      </c>
      <c r="I143" s="24"/>
      <c r="J143" s="21">
        <f>INDEX(Notes!$I$2:$N$11,MATCH(Notes!$B$2,Notes!$I$2:$I$11,0),4)*$C143</f>
        <v>1189947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396649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785717</v>
      </c>
      <c r="E144" s="21">
        <f>INDEX(Data[],MATCH($A144,Data[Dist],0),MATCH(E$6,Data[#Headers],0))</f>
        <v>785717</v>
      </c>
      <c r="F144" s="21">
        <f>INDEX(Data[],MATCH($A144,Data[Dist],0),MATCH(F$6,Data[#Headers],0))</f>
        <v>785718</v>
      </c>
      <c r="G144" s="21">
        <f>INDEX(Data[],MATCH($A144,Data[Dist],0),MATCH(G$6,Data[#Headers],0))</f>
        <v>2369931</v>
      </c>
      <c r="H144" s="21">
        <f>INDEX(Data[],MATCH($A144,Data[Dist],0),MATCH(H$6,Data[#Headers],0))-G144</f>
        <v>5529838</v>
      </c>
      <c r="I144" s="24"/>
      <c r="J144" s="21">
        <f>INDEX(Notes!$I$2:$N$11,MATCH(Notes!$B$2,Notes!$I$2:$I$11,0),4)*$C144</f>
        <v>2369931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789977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223662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223661</v>
      </c>
      <c r="G145" s="21">
        <f>INDEX(Data[],MATCH($A145,Data[Dist],0),MATCH(G$6,Data[#Headers],0))</f>
        <v>675618</v>
      </c>
      <c r="H145" s="21">
        <f>INDEX(Data[],MATCH($A145,Data[Dist],0),MATCH(H$6,Data[#Headers],0))-G145</f>
        <v>1576439</v>
      </c>
      <c r="I145" s="24"/>
      <c r="J145" s="21">
        <f>INDEX(Notes!$I$2:$N$11,MATCH(Notes!$B$2,Notes!$I$2:$I$11,0),4)*$C145</f>
        <v>675618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225206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597345</v>
      </c>
      <c r="E146" s="21">
        <f>INDEX(Data[],MATCH($A146,Data[Dist],0),MATCH(E$6,Data[#Headers],0))</f>
        <v>597345</v>
      </c>
      <c r="F146" s="21">
        <f>INDEX(Data[],MATCH($A146,Data[Dist],0),MATCH(F$6,Data[#Headers],0))</f>
        <v>597345</v>
      </c>
      <c r="G146" s="21">
        <f>INDEX(Data[],MATCH($A146,Data[Dist],0),MATCH(G$6,Data[#Headers],0))</f>
        <v>1800207</v>
      </c>
      <c r="H146" s="21">
        <f>INDEX(Data[],MATCH($A146,Data[Dist],0),MATCH(H$6,Data[#Headers],0))-G146</f>
        <v>4200481</v>
      </c>
      <c r="I146" s="24"/>
      <c r="J146" s="21">
        <f>INDEX(Notes!$I$2:$N$11,MATCH(Notes!$B$2,Notes!$I$2:$I$11,0),4)*$C146</f>
        <v>1800207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600069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849574</v>
      </c>
      <c r="E147" s="21">
        <f>INDEX(Data[],MATCH($A147,Data[Dist],0),MATCH(E$6,Data[#Headers],0))</f>
        <v>849575</v>
      </c>
      <c r="F147" s="21">
        <f>INDEX(Data[],MATCH($A147,Data[Dist],0),MATCH(F$6,Data[#Headers],0))</f>
        <v>849573</v>
      </c>
      <c r="G147" s="21">
        <f>INDEX(Data[],MATCH($A147,Data[Dist],0),MATCH(G$6,Data[#Headers],0))</f>
        <v>2562399</v>
      </c>
      <c r="H147" s="21">
        <f>INDEX(Data[],MATCH($A147,Data[Dist],0),MATCH(H$6,Data[#Headers],0))-G147</f>
        <v>5978932</v>
      </c>
      <c r="I147" s="24"/>
      <c r="J147" s="21">
        <f>INDEX(Notes!$I$2:$N$11,MATCH(Notes!$B$2,Notes!$I$2:$I$11,0),4)*$C147</f>
        <v>2562399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854133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1060416</v>
      </c>
      <c r="E148" s="21">
        <f>INDEX(Data[],MATCH($A148,Data[Dist],0),MATCH(E$6,Data[#Headers],0))</f>
        <v>1060416</v>
      </c>
      <c r="F148" s="21">
        <f>INDEX(Data[],MATCH($A148,Data[Dist],0),MATCH(F$6,Data[#Headers],0))</f>
        <v>1060417</v>
      </c>
      <c r="G148" s="21">
        <f>INDEX(Data[],MATCH($A148,Data[Dist],0),MATCH(G$6,Data[#Headers],0))</f>
        <v>3196758</v>
      </c>
      <c r="H148" s="21">
        <f>INDEX(Data[],MATCH($A148,Data[Dist],0),MATCH(H$6,Data[#Headers],0))-G148</f>
        <v>7459106</v>
      </c>
      <c r="I148" s="24"/>
      <c r="J148" s="21">
        <f>INDEX(Notes!$I$2:$N$11,MATCH(Notes!$B$2,Notes!$I$2:$I$11,0),4)*$C148</f>
        <v>3196758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1065586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2713451</v>
      </c>
      <c r="E149" s="21">
        <f>INDEX(Data[],MATCH($A149,Data[Dist],0),MATCH(E$6,Data[#Headers],0))</f>
        <v>2713451</v>
      </c>
      <c r="F149" s="21">
        <f>INDEX(Data[],MATCH($A149,Data[Dist],0),MATCH(F$6,Data[#Headers],0))</f>
        <v>2713450</v>
      </c>
      <c r="G149" s="21">
        <f>INDEX(Data[],MATCH($A149,Data[Dist],0),MATCH(G$6,Data[#Headers],0))</f>
        <v>8178888</v>
      </c>
      <c r="H149" s="21">
        <f>INDEX(Data[],MATCH($A149,Data[Dist],0),MATCH(H$6,Data[#Headers],0))-G149</f>
        <v>19084074</v>
      </c>
      <c r="I149" s="24"/>
      <c r="J149" s="21">
        <f>INDEX(Notes!$I$2:$N$11,MATCH(Notes!$B$2,Notes!$I$2:$I$11,0),4)*$C149</f>
        <v>8178888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2726296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628110</v>
      </c>
      <c r="E150" s="21">
        <f>INDEX(Data[],MATCH($A150,Data[Dist],0),MATCH(E$6,Data[#Headers],0))</f>
        <v>628110</v>
      </c>
      <c r="F150" s="21">
        <f>INDEX(Data[],MATCH($A150,Data[Dist],0),MATCH(F$6,Data[#Headers],0))</f>
        <v>628109</v>
      </c>
      <c r="G150" s="21">
        <f>INDEX(Data[],MATCH($A150,Data[Dist],0),MATCH(G$6,Data[#Headers],0))</f>
        <v>1893621</v>
      </c>
      <c r="H150" s="21">
        <f>INDEX(Data[],MATCH($A150,Data[Dist],0),MATCH(H$6,Data[#Headers],0))-G150</f>
        <v>4418444</v>
      </c>
      <c r="I150" s="24"/>
      <c r="J150" s="21">
        <f>INDEX(Notes!$I$2:$N$11,MATCH(Notes!$B$2,Notes!$I$2:$I$11,0),4)*$C150</f>
        <v>1893621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631207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9545237</v>
      </c>
      <c r="E151" s="21">
        <f>INDEX(Data[],MATCH($A151,Data[Dist],0),MATCH(E$6,Data[#Headers],0))</f>
        <v>9545237</v>
      </c>
      <c r="F151" s="21">
        <f>INDEX(Data[],MATCH($A151,Data[Dist],0),MATCH(F$6,Data[#Headers],0))</f>
        <v>9545238</v>
      </c>
      <c r="G151" s="21">
        <f>INDEX(Data[],MATCH($A151,Data[Dist],0),MATCH(G$6,Data[#Headers],0))</f>
        <v>28797606</v>
      </c>
      <c r="H151" s="21">
        <f>INDEX(Data[],MATCH($A151,Data[Dist],0),MATCH(H$6,Data[#Headers],0))-G151</f>
        <v>67194409</v>
      </c>
      <c r="I151" s="24"/>
      <c r="J151" s="21">
        <f>INDEX(Notes!$I$2:$N$11,MATCH(Notes!$B$2,Notes!$I$2:$I$11,0),4)*$C151</f>
        <v>28797606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9599202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732668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732668</v>
      </c>
      <c r="G152" s="21">
        <f>INDEX(Data[],MATCH($A152,Data[Dist],0),MATCH(G$6,Data[#Headers],0))</f>
        <v>2209302</v>
      </c>
      <c r="H152" s="21">
        <f>INDEX(Data[],MATCH($A152,Data[Dist],0),MATCH(H$6,Data[#Headers],0))-G152</f>
        <v>5155041</v>
      </c>
      <c r="I152" s="24"/>
      <c r="J152" s="21">
        <f>INDEX(Notes!$I$2:$N$11,MATCH(Notes!$B$2,Notes!$I$2:$I$11,0),4)*$C152</f>
        <v>2209302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736434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401595</v>
      </c>
      <c r="F153" s="21">
        <f>INDEX(Data[],MATCH($A153,Data[Dist],0),MATCH(F$6,Data[#Headers],0))</f>
        <v>401596</v>
      </c>
      <c r="G153" s="21">
        <f>INDEX(Data[],MATCH($A153,Data[Dist],0),MATCH(G$6,Data[#Headers],0))</f>
        <v>1210467</v>
      </c>
      <c r="H153" s="21">
        <f>INDEX(Data[],MATCH($A153,Data[Dist],0),MATCH(H$6,Data[#Headers],0))-G153</f>
        <v>2824425</v>
      </c>
      <c r="I153" s="24"/>
      <c r="J153" s="21">
        <f>INDEX(Notes!$I$2:$N$11,MATCH(Notes!$B$2,Notes!$I$2:$I$11,0),4)*$C153</f>
        <v>1210467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403489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407940</v>
      </c>
      <c r="E154" s="21">
        <f>INDEX(Data[],MATCH($A154,Data[Dist],0),MATCH(E$6,Data[#Headers],0))</f>
        <v>407940</v>
      </c>
      <c r="F154" s="21">
        <f>INDEX(Data[],MATCH($A154,Data[Dist],0),MATCH(F$6,Data[#Headers],0))</f>
        <v>407940</v>
      </c>
      <c r="G154" s="21">
        <f>INDEX(Data[],MATCH($A154,Data[Dist],0),MATCH(G$6,Data[#Headers],0))</f>
        <v>1231389</v>
      </c>
      <c r="H154" s="21">
        <f>INDEX(Data[],MATCH($A154,Data[Dist],0),MATCH(H$6,Data[#Headers],0))-G154</f>
        <v>2873244</v>
      </c>
      <c r="I154" s="24"/>
      <c r="J154" s="21">
        <f>INDEX(Notes!$I$2:$N$11,MATCH(Notes!$B$2,Notes!$I$2:$I$11,0),4)*$C154</f>
        <v>1231389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410463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343451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343451</v>
      </c>
      <c r="G155" s="21">
        <f>INDEX(Data[],MATCH($A155,Data[Dist],0),MATCH(G$6,Data[#Headers],0))</f>
        <v>1035177</v>
      </c>
      <c r="H155" s="21">
        <f>INDEX(Data[],MATCH($A155,Data[Dist],0),MATCH(H$6,Data[#Headers],0))-G155</f>
        <v>2415416</v>
      </c>
      <c r="I155" s="24"/>
      <c r="J155" s="21">
        <f>INDEX(Notes!$I$2:$N$11,MATCH(Notes!$B$2,Notes!$I$2:$I$11,0),4)*$C155</f>
        <v>1035177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345059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768590</v>
      </c>
      <c r="E156" s="21">
        <f>INDEX(Data[],MATCH($A156,Data[Dist],0),MATCH(E$6,Data[#Headers],0))</f>
        <v>768590</v>
      </c>
      <c r="F156" s="21">
        <f>INDEX(Data[],MATCH($A156,Data[Dist],0),MATCH(F$6,Data[#Headers],0))</f>
        <v>768590</v>
      </c>
      <c r="G156" s="21">
        <f>INDEX(Data[],MATCH($A156,Data[Dist],0),MATCH(G$6,Data[#Headers],0))</f>
        <v>2319081</v>
      </c>
      <c r="H156" s="21">
        <f>INDEX(Data[],MATCH($A156,Data[Dist],0),MATCH(H$6,Data[#Headers],0))-G156</f>
        <v>5411190</v>
      </c>
      <c r="I156" s="24"/>
      <c r="J156" s="21">
        <f>INDEX(Notes!$I$2:$N$11,MATCH(Notes!$B$2,Notes!$I$2:$I$11,0),4)*$C156</f>
        <v>2319081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773027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679831</v>
      </c>
      <c r="E157" s="21">
        <f>INDEX(Data[],MATCH($A157,Data[Dist],0),MATCH(E$6,Data[#Headers],0))</f>
        <v>679831</v>
      </c>
      <c r="F157" s="21">
        <f>INDEX(Data[],MATCH($A157,Data[Dist],0),MATCH(F$6,Data[#Headers],0))</f>
        <v>679831</v>
      </c>
      <c r="G157" s="21">
        <f>INDEX(Data[],MATCH($A157,Data[Dist],0),MATCH(G$6,Data[#Headers],0))</f>
        <v>2049330</v>
      </c>
      <c r="H157" s="21">
        <f>INDEX(Data[],MATCH($A157,Data[Dist],0),MATCH(H$6,Data[#Headers],0))-G157</f>
        <v>4781770</v>
      </c>
      <c r="I157" s="24"/>
      <c r="J157" s="21">
        <f>INDEX(Notes!$I$2:$N$11,MATCH(Notes!$B$2,Notes!$I$2:$I$11,0),4)*$C157</f>
        <v>2049330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683110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4896535</v>
      </c>
      <c r="E158" s="21">
        <f>INDEX(Data[],MATCH($A158,Data[Dist],0),MATCH(E$6,Data[#Headers],0))</f>
        <v>4896536</v>
      </c>
      <c r="F158" s="21">
        <f>INDEX(Data[],MATCH($A158,Data[Dist],0),MATCH(F$6,Data[#Headers],0))</f>
        <v>4896534</v>
      </c>
      <c r="G158" s="21">
        <f>INDEX(Data[],MATCH($A158,Data[Dist],0),MATCH(G$6,Data[#Headers],0))</f>
        <v>14766603</v>
      </c>
      <c r="H158" s="21">
        <f>INDEX(Data[],MATCH($A158,Data[Dist],0),MATCH(H$6,Data[#Headers],0))-G158</f>
        <v>34455402</v>
      </c>
      <c r="I158" s="24"/>
      <c r="J158" s="21">
        <f>INDEX(Notes!$I$2:$N$11,MATCH(Notes!$B$2,Notes!$I$2:$I$11,0),4)*$C158</f>
        <v>14766603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4922201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1676838</v>
      </c>
      <c r="E159" s="21">
        <f>INDEX(Data[],MATCH($A159,Data[Dist],0),MATCH(E$6,Data[#Headers],0))</f>
        <v>1676838</v>
      </c>
      <c r="F159" s="21">
        <f>INDEX(Data[],MATCH($A159,Data[Dist],0),MATCH(F$6,Data[#Headers],0))</f>
        <v>1676839</v>
      </c>
      <c r="G159" s="21">
        <f>INDEX(Data[],MATCH($A159,Data[Dist],0),MATCH(G$6,Data[#Headers],0))</f>
        <v>5051055</v>
      </c>
      <c r="H159" s="21">
        <f>INDEX(Data[],MATCH($A159,Data[Dist],0),MATCH(H$6,Data[#Headers],0))-G159</f>
        <v>11785794</v>
      </c>
      <c r="I159" s="24"/>
      <c r="J159" s="21">
        <f>INDEX(Notes!$I$2:$N$11,MATCH(Notes!$B$2,Notes!$I$2:$I$11,0),4)*$C159</f>
        <v>5051055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1683685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249440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249439</v>
      </c>
      <c r="G160" s="21">
        <f>INDEX(Data[],MATCH($A160,Data[Dist],0),MATCH(G$6,Data[#Headers],0))</f>
        <v>752220</v>
      </c>
      <c r="H160" s="21">
        <f>INDEX(Data[],MATCH($A160,Data[Dist],0),MATCH(H$6,Data[#Headers],0))-G160</f>
        <v>1755179</v>
      </c>
      <c r="I160" s="24"/>
      <c r="J160" s="21">
        <f>INDEX(Notes!$I$2:$N$11,MATCH(Notes!$B$2,Notes!$I$2:$I$11,0),4)*$C160</f>
        <v>752220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250740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334417</v>
      </c>
      <c r="F161" s="21">
        <f>INDEX(Data[],MATCH($A161,Data[Dist],0),MATCH(F$6,Data[#Headers],0))</f>
        <v>334415</v>
      </c>
      <c r="G161" s="21">
        <f>INDEX(Data[],MATCH($A161,Data[Dist],0),MATCH(G$6,Data[#Headers],0))</f>
        <v>1008486</v>
      </c>
      <c r="H161" s="21">
        <f>INDEX(Data[],MATCH($A161,Data[Dist],0),MATCH(H$6,Data[#Headers],0))-G161</f>
        <v>2353131</v>
      </c>
      <c r="I161" s="24"/>
      <c r="J161" s="21">
        <f>INDEX(Notes!$I$2:$N$11,MATCH(Notes!$B$2,Notes!$I$2:$I$11,0),4)*$C161</f>
        <v>1008486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336162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1390979</v>
      </c>
      <c r="E162" s="21">
        <f>INDEX(Data[],MATCH($A162,Data[Dist],0),MATCH(E$6,Data[#Headers],0))</f>
        <v>1390979</v>
      </c>
      <c r="F162" s="21">
        <f>INDEX(Data[],MATCH($A162,Data[Dist],0),MATCH(F$6,Data[#Headers],0))</f>
        <v>1390978</v>
      </c>
      <c r="G162" s="21">
        <f>INDEX(Data[],MATCH($A162,Data[Dist],0),MATCH(G$6,Data[#Headers],0))</f>
        <v>4192272</v>
      </c>
      <c r="H162" s="21">
        <f>INDEX(Data[],MATCH($A162,Data[Dist],0),MATCH(H$6,Data[#Headers],0))-G162</f>
        <v>9781970</v>
      </c>
      <c r="I162" s="24"/>
      <c r="J162" s="21">
        <f>INDEX(Notes!$I$2:$N$11,MATCH(Notes!$B$2,Notes!$I$2:$I$11,0),4)*$C162</f>
        <v>4192272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1397424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369528</v>
      </c>
      <c r="E163" s="21">
        <f>INDEX(Data[],MATCH($A163,Data[Dist],0),MATCH(E$6,Data[#Headers],0))</f>
        <v>369528</v>
      </c>
      <c r="F163" s="21">
        <f>INDEX(Data[],MATCH($A163,Data[Dist],0),MATCH(F$6,Data[#Headers],0))</f>
        <v>369528</v>
      </c>
      <c r="G163" s="21">
        <f>INDEX(Data[],MATCH($A163,Data[Dist],0),MATCH(G$6,Data[#Headers],0))</f>
        <v>1114896</v>
      </c>
      <c r="H163" s="21">
        <f>INDEX(Data[],MATCH($A163,Data[Dist],0),MATCH(H$6,Data[#Headers],0))-G163</f>
        <v>2601428</v>
      </c>
      <c r="I163" s="24"/>
      <c r="J163" s="21">
        <f>INDEX(Notes!$I$2:$N$11,MATCH(Notes!$B$2,Notes!$I$2:$I$11,0),4)*$C163</f>
        <v>1114896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371632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271719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818595</v>
      </c>
      <c r="H164" s="21">
        <f>INDEX(Data[],MATCH($A164,Data[Dist],0),MATCH(H$6,Data[#Headers],0))-G164</f>
        <v>1910054</v>
      </c>
      <c r="I164" s="24"/>
      <c r="J164" s="21">
        <f>INDEX(Notes!$I$2:$N$11,MATCH(Notes!$B$2,Notes!$I$2:$I$11,0),4)*$C164</f>
        <v>818595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272865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234657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707529</v>
      </c>
      <c r="H165" s="21">
        <f>INDEX(Data[],MATCH($A165,Data[Dist],0),MATCH(H$6,Data[#Headers],0))-G165</f>
        <v>1650898</v>
      </c>
      <c r="I165" s="24"/>
      <c r="J165" s="21">
        <f>INDEX(Notes!$I$2:$N$11,MATCH(Notes!$B$2,Notes!$I$2:$I$11,0),4)*$C165</f>
        <v>707529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235843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438370</v>
      </c>
      <c r="E166" s="21">
        <f>INDEX(Data[],MATCH($A166,Data[Dist],0),MATCH(E$6,Data[#Headers],0))</f>
        <v>438370</v>
      </c>
      <c r="F166" s="21">
        <f>INDEX(Data[],MATCH($A166,Data[Dist],0),MATCH(F$6,Data[#Headers],0))</f>
        <v>438370</v>
      </c>
      <c r="G166" s="21">
        <f>INDEX(Data[],MATCH($A166,Data[Dist],0),MATCH(G$6,Data[#Headers],0))</f>
        <v>1322007</v>
      </c>
      <c r="H166" s="21">
        <f>INDEX(Data[],MATCH($A166,Data[Dist],0),MATCH(H$6,Data[#Headers],0))-G166</f>
        <v>3084679</v>
      </c>
      <c r="I166" s="24"/>
      <c r="J166" s="21">
        <f>INDEX(Notes!$I$2:$N$11,MATCH(Notes!$B$2,Notes!$I$2:$I$11,0),4)*$C166</f>
        <v>1322007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440669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351020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351020</v>
      </c>
      <c r="G167" s="21">
        <f>INDEX(Data[],MATCH($A167,Data[Dist],0),MATCH(G$6,Data[#Headers],0))</f>
        <v>1058820</v>
      </c>
      <c r="H167" s="21">
        <f>INDEX(Data[],MATCH($A167,Data[Dist],0),MATCH(H$6,Data[#Headers],0))-G167</f>
        <v>2470575</v>
      </c>
      <c r="I167" s="24"/>
      <c r="J167" s="21">
        <f>INDEX(Notes!$I$2:$N$11,MATCH(Notes!$B$2,Notes!$I$2:$I$11,0),4)*$C167</f>
        <v>1058820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352940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1612242</v>
      </c>
      <c r="E168" s="21">
        <f>INDEX(Data[],MATCH($A168,Data[Dist],0),MATCH(E$6,Data[#Headers],0))</f>
        <v>1612241</v>
      </c>
      <c r="F168" s="21">
        <f>INDEX(Data[],MATCH($A168,Data[Dist],0),MATCH(F$6,Data[#Headers],0))</f>
        <v>1612242</v>
      </c>
      <c r="G168" s="21">
        <f>INDEX(Data[],MATCH($A168,Data[Dist],0),MATCH(G$6,Data[#Headers],0))</f>
        <v>4861482</v>
      </c>
      <c r="H168" s="21">
        <f>INDEX(Data[],MATCH($A168,Data[Dist],0),MATCH(H$6,Data[#Headers],0))-G168</f>
        <v>11343461</v>
      </c>
      <c r="I168" s="24"/>
      <c r="J168" s="21">
        <f>INDEX(Notes!$I$2:$N$11,MATCH(Notes!$B$2,Notes!$I$2:$I$11,0),4)*$C168</f>
        <v>4861482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1620494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361712</v>
      </c>
      <c r="F169" s="21">
        <f>INDEX(Data[],MATCH($A169,Data[Dist],0),MATCH(F$6,Data[#Headers],0))</f>
        <v>361713</v>
      </c>
      <c r="G169" s="21">
        <f>INDEX(Data[],MATCH($A169,Data[Dist],0),MATCH(G$6,Data[#Headers],0))</f>
        <v>1090332</v>
      </c>
      <c r="H169" s="21">
        <f>INDEX(Data[],MATCH($A169,Data[Dist],0),MATCH(H$6,Data[#Headers],0))-G169</f>
        <v>2544109</v>
      </c>
      <c r="I169" s="24"/>
      <c r="J169" s="21">
        <f>INDEX(Notes!$I$2:$N$11,MATCH(Notes!$B$2,Notes!$I$2:$I$11,0),4)*$C169</f>
        <v>1090332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363444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1587906</v>
      </c>
      <c r="E170" s="21">
        <f>INDEX(Data[],MATCH($A170,Data[Dist],0),MATCH(E$6,Data[#Headers],0))</f>
        <v>1587906</v>
      </c>
      <c r="F170" s="21">
        <f>INDEX(Data[],MATCH($A170,Data[Dist],0),MATCH(F$6,Data[#Headers],0))</f>
        <v>1587906</v>
      </c>
      <c r="G170" s="21">
        <f>INDEX(Data[],MATCH($A170,Data[Dist],0),MATCH(G$6,Data[#Headers],0))</f>
        <v>4793808</v>
      </c>
      <c r="H170" s="21">
        <f>INDEX(Data[],MATCH($A170,Data[Dist],0),MATCH(H$6,Data[#Headers],0))-G170</f>
        <v>11185550</v>
      </c>
      <c r="I170" s="24"/>
      <c r="J170" s="21">
        <f>INDEX(Notes!$I$2:$N$11,MATCH(Notes!$B$2,Notes!$I$2:$I$11,0),4)*$C170</f>
        <v>4793808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1597936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515344</v>
      </c>
      <c r="E171" s="21">
        <f>INDEX(Data[],MATCH($A171,Data[Dist],0),MATCH(E$6,Data[#Headers],0))</f>
        <v>515344</v>
      </c>
      <c r="F171" s="21">
        <f>INDEX(Data[],MATCH($A171,Data[Dist],0),MATCH(F$6,Data[#Headers],0))</f>
        <v>515343</v>
      </c>
      <c r="G171" s="21">
        <f>INDEX(Data[],MATCH($A171,Data[Dist],0),MATCH(G$6,Data[#Headers],0))</f>
        <v>1553934</v>
      </c>
      <c r="H171" s="21">
        <f>INDEX(Data[],MATCH($A171,Data[Dist],0),MATCH(H$6,Data[#Headers],0))-G171</f>
        <v>3625844</v>
      </c>
      <c r="I171" s="24"/>
      <c r="J171" s="21">
        <f>INDEX(Notes!$I$2:$N$11,MATCH(Notes!$B$2,Notes!$I$2:$I$11,0),4)*$C171</f>
        <v>1553934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517978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5634272</v>
      </c>
      <c r="E172" s="21">
        <f>INDEX(Data[],MATCH($A172,Data[Dist],0),MATCH(E$6,Data[#Headers],0))</f>
        <v>5634272</v>
      </c>
      <c r="F172" s="21">
        <f>INDEX(Data[],MATCH($A172,Data[Dist],0),MATCH(F$6,Data[#Headers],0))</f>
        <v>5634270</v>
      </c>
      <c r="G172" s="21">
        <f>INDEX(Data[],MATCH($A172,Data[Dist],0),MATCH(G$6,Data[#Headers],0))</f>
        <v>16988010</v>
      </c>
      <c r="H172" s="21">
        <f>INDEX(Data[],MATCH($A172,Data[Dist],0),MATCH(H$6,Data[#Headers],0))-G172</f>
        <v>39638687</v>
      </c>
      <c r="I172" s="24"/>
      <c r="J172" s="21">
        <f>INDEX(Notes!$I$2:$N$11,MATCH(Notes!$B$2,Notes!$I$2:$I$11,0),4)*$C172</f>
        <v>16988010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5662670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564336</v>
      </c>
      <c r="E173" s="21">
        <f>INDEX(Data[],MATCH($A173,Data[Dist],0),MATCH(E$6,Data[#Headers],0))</f>
        <v>564336</v>
      </c>
      <c r="F173" s="21">
        <f>INDEX(Data[],MATCH($A173,Data[Dist],0),MATCH(F$6,Data[#Headers],0))</f>
        <v>564336</v>
      </c>
      <c r="G173" s="21">
        <f>INDEX(Data[],MATCH($A173,Data[Dist],0),MATCH(G$6,Data[#Headers],0))</f>
        <v>1700682</v>
      </c>
      <c r="H173" s="21">
        <f>INDEX(Data[],MATCH($A173,Data[Dist],0),MATCH(H$6,Data[#Headers],0))-G173</f>
        <v>3968254</v>
      </c>
      <c r="I173" s="24"/>
      <c r="J173" s="21">
        <f>INDEX(Notes!$I$2:$N$11,MATCH(Notes!$B$2,Notes!$I$2:$I$11,0),4)*$C173</f>
        <v>1700682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566894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442232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442232</v>
      </c>
      <c r="G174" s="21">
        <f>INDEX(Data[],MATCH($A174,Data[Dist],0),MATCH(G$6,Data[#Headers],0))</f>
        <v>1333320</v>
      </c>
      <c r="H174" s="21">
        <f>INDEX(Data[],MATCH($A174,Data[Dist],0),MATCH(H$6,Data[#Headers],0))-G174</f>
        <v>3111081</v>
      </c>
      <c r="I174" s="24"/>
      <c r="J174" s="21">
        <f>INDEX(Notes!$I$2:$N$11,MATCH(Notes!$B$2,Notes!$I$2:$I$11,0),4)*$C174</f>
        <v>1333320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444440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209771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632778</v>
      </c>
      <c r="H175" s="21">
        <f>INDEX(Data[],MATCH($A175,Data[Dist],0),MATCH(H$6,Data[#Headers],0))-G175</f>
        <v>1476485</v>
      </c>
      <c r="I175" s="24"/>
      <c r="J175" s="21">
        <f>INDEX(Notes!$I$2:$N$11,MATCH(Notes!$B$2,Notes!$I$2:$I$11,0),4)*$C175</f>
        <v>632778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210926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493332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493333</v>
      </c>
      <c r="G176" s="21">
        <f>INDEX(Data[],MATCH($A176,Data[Dist],0),MATCH(G$6,Data[#Headers],0))</f>
        <v>1487601</v>
      </c>
      <c r="H176" s="21">
        <f>INDEX(Data[],MATCH($A176,Data[Dist],0),MATCH(H$6,Data[#Headers],0))-G176</f>
        <v>3471071</v>
      </c>
      <c r="I176" s="24"/>
      <c r="J176" s="21">
        <f>INDEX(Notes!$I$2:$N$11,MATCH(Notes!$B$2,Notes!$I$2:$I$11,0),4)*$C176</f>
        <v>1487601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495867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300028</v>
      </c>
      <c r="F177" s="21">
        <f>INDEX(Data[],MATCH($A177,Data[Dist],0),MATCH(F$6,Data[#Headers],0))</f>
        <v>300026</v>
      </c>
      <c r="G177" s="21">
        <f>INDEX(Data[],MATCH($A177,Data[Dist],0),MATCH(G$6,Data[#Headers],0))</f>
        <v>905007</v>
      </c>
      <c r="H177" s="21">
        <f>INDEX(Data[],MATCH($A177,Data[Dist],0),MATCH(H$6,Data[#Headers],0))-G177</f>
        <v>2111685</v>
      </c>
      <c r="I177" s="24"/>
      <c r="J177" s="21">
        <f>INDEX(Notes!$I$2:$N$11,MATCH(Notes!$B$2,Notes!$I$2:$I$11,0),4)*$C177</f>
        <v>905007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301669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525483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525483</v>
      </c>
      <c r="G178" s="21">
        <f>INDEX(Data[],MATCH($A178,Data[Dist],0),MATCH(G$6,Data[#Headers],0))</f>
        <v>1583697</v>
      </c>
      <c r="H178" s="21">
        <f>INDEX(Data[],MATCH($A178,Data[Dist],0),MATCH(H$6,Data[#Headers],0))-G178</f>
        <v>3695289</v>
      </c>
      <c r="I178" s="24"/>
      <c r="J178" s="21">
        <f>INDEX(Notes!$I$2:$N$11,MATCH(Notes!$B$2,Notes!$I$2:$I$11,0),4)*$C178</f>
        <v>1583697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527899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354906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354906</v>
      </c>
      <c r="G179" s="21">
        <f>INDEX(Data[],MATCH($A179,Data[Dist],0),MATCH(G$6,Data[#Headers],0))</f>
        <v>1070820</v>
      </c>
      <c r="H179" s="21">
        <f>INDEX(Data[],MATCH($A179,Data[Dist],0),MATCH(H$6,Data[#Headers],0))-G179</f>
        <v>2498580</v>
      </c>
      <c r="I179" s="24"/>
      <c r="J179" s="21">
        <f>INDEX(Notes!$I$2:$N$11,MATCH(Notes!$B$2,Notes!$I$2:$I$11,0),4)*$C179</f>
        <v>1070820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356940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387879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387879</v>
      </c>
      <c r="G180" s="21">
        <f>INDEX(Data[],MATCH($A180,Data[Dist],0),MATCH(G$6,Data[#Headers],0))</f>
        <v>1171086</v>
      </c>
      <c r="H180" s="21">
        <f>INDEX(Data[],MATCH($A180,Data[Dist],0),MATCH(H$6,Data[#Headers],0))-G180</f>
        <v>2732529</v>
      </c>
      <c r="I180" s="24"/>
      <c r="J180" s="21">
        <f>INDEX(Notes!$I$2:$N$11,MATCH(Notes!$B$2,Notes!$I$2:$I$11,0),4)*$C180</f>
        <v>1171086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390362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316713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316713</v>
      </c>
      <c r="G181" s="21">
        <f>INDEX(Data[],MATCH($A181,Data[Dist],0),MATCH(G$6,Data[#Headers],0))</f>
        <v>956610</v>
      </c>
      <c r="H181" s="21">
        <f>INDEX(Data[],MATCH($A181,Data[Dist],0),MATCH(H$6,Data[#Headers],0))-G181</f>
        <v>2232085</v>
      </c>
      <c r="I181" s="24"/>
      <c r="J181" s="21">
        <f>INDEX(Notes!$I$2:$N$11,MATCH(Notes!$B$2,Notes!$I$2:$I$11,0),4)*$C181</f>
        <v>956610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318870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1052860</v>
      </c>
      <c r="E182" s="21">
        <f>INDEX(Data[],MATCH($A182,Data[Dist],0),MATCH(E$6,Data[#Headers],0))</f>
        <v>1052860</v>
      </c>
      <c r="F182" s="21">
        <f>INDEX(Data[],MATCH($A182,Data[Dist],0),MATCH(F$6,Data[#Headers],0))</f>
        <v>1052858</v>
      </c>
      <c r="G182" s="21">
        <f>INDEX(Data[],MATCH($A182,Data[Dist],0),MATCH(G$6,Data[#Headers],0))</f>
        <v>3172485</v>
      </c>
      <c r="H182" s="21">
        <f>INDEX(Data[],MATCH($A182,Data[Dist],0),MATCH(H$6,Data[#Headers],0))-G182</f>
        <v>7402461</v>
      </c>
      <c r="I182" s="24"/>
      <c r="J182" s="21">
        <f>INDEX(Notes!$I$2:$N$11,MATCH(Notes!$B$2,Notes!$I$2:$I$11,0),4)*$C182</f>
        <v>3172485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1057495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405867</v>
      </c>
      <c r="E183" s="21">
        <f>INDEX(Data[],MATCH($A183,Data[Dist],0),MATCH(E$6,Data[#Headers],0))</f>
        <v>405867</v>
      </c>
      <c r="F183" s="21">
        <f>INDEX(Data[],MATCH($A183,Data[Dist],0),MATCH(F$6,Data[#Headers],0))</f>
        <v>405866</v>
      </c>
      <c r="G183" s="21">
        <f>INDEX(Data[],MATCH($A183,Data[Dist],0),MATCH(G$6,Data[#Headers],0))</f>
        <v>1225191</v>
      </c>
      <c r="H183" s="21">
        <f>INDEX(Data[],MATCH($A183,Data[Dist],0),MATCH(H$6,Data[#Headers],0))-G183</f>
        <v>2858782</v>
      </c>
      <c r="I183" s="24"/>
      <c r="J183" s="21">
        <f>INDEX(Notes!$I$2:$N$11,MATCH(Notes!$B$2,Notes!$I$2:$I$11,0),4)*$C183</f>
        <v>1225191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408397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236320</v>
      </c>
      <c r="E184" s="21">
        <f>INDEX(Data[],MATCH($A184,Data[Dist],0),MATCH(E$6,Data[#Headers],0))</f>
        <v>236320</v>
      </c>
      <c r="F184" s="21">
        <f>INDEX(Data[],MATCH($A184,Data[Dist],0),MATCH(F$6,Data[#Headers],0))</f>
        <v>236318</v>
      </c>
      <c r="G184" s="21">
        <f>INDEX(Data[],MATCH($A184,Data[Dist],0),MATCH(G$6,Data[#Headers],0))</f>
        <v>714198</v>
      </c>
      <c r="H184" s="21">
        <f>INDEX(Data[],MATCH($A184,Data[Dist],0),MATCH(H$6,Data[#Headers],0))-G184</f>
        <v>1666462</v>
      </c>
      <c r="I184" s="24"/>
      <c r="J184" s="21">
        <f>INDEX(Notes!$I$2:$N$11,MATCH(Notes!$B$2,Notes!$I$2:$I$11,0),4)*$C184</f>
        <v>714198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238066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1487752</v>
      </c>
      <c r="E185" s="21">
        <f>INDEX(Data[],MATCH($A185,Data[Dist],0),MATCH(E$6,Data[#Headers],0))</f>
        <v>1487752</v>
      </c>
      <c r="F185" s="21">
        <f>INDEX(Data[],MATCH($A185,Data[Dist],0),MATCH(F$6,Data[#Headers],0))</f>
        <v>1487751</v>
      </c>
      <c r="G185" s="21">
        <f>INDEX(Data[],MATCH($A185,Data[Dist],0),MATCH(G$6,Data[#Headers],0))</f>
        <v>4482966</v>
      </c>
      <c r="H185" s="21">
        <f>INDEX(Data[],MATCH($A185,Data[Dist],0),MATCH(H$6,Data[#Headers],0))-G185</f>
        <v>10460249</v>
      </c>
      <c r="I185" s="24"/>
      <c r="J185" s="21">
        <f>INDEX(Notes!$I$2:$N$11,MATCH(Notes!$B$2,Notes!$I$2:$I$11,0),4)*$C185</f>
        <v>4482966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1494322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4789338</v>
      </c>
      <c r="E186" s="21">
        <f>INDEX(Data[],MATCH($A186,Data[Dist],0),MATCH(E$6,Data[#Headers],0))</f>
        <v>4789338</v>
      </c>
      <c r="F186" s="21">
        <f>INDEX(Data[],MATCH($A186,Data[Dist],0),MATCH(F$6,Data[#Headers],0))</f>
        <v>4789337</v>
      </c>
      <c r="G186" s="21">
        <f>INDEX(Data[],MATCH($A186,Data[Dist],0),MATCH(G$6,Data[#Headers],0))</f>
        <v>14428275</v>
      </c>
      <c r="H186" s="21">
        <f>INDEX(Data[],MATCH($A186,Data[Dist],0),MATCH(H$6,Data[#Headers],0))-G186</f>
        <v>33665977</v>
      </c>
      <c r="I186" s="24"/>
      <c r="J186" s="21">
        <f>INDEX(Notes!$I$2:$N$11,MATCH(Notes!$B$2,Notes!$I$2:$I$11,0),4)*$C186</f>
        <v>14428275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4809425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355901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355900</v>
      </c>
      <c r="G187" s="21">
        <f>INDEX(Data[],MATCH($A187,Data[Dist],0),MATCH(G$6,Data[#Headers],0))</f>
        <v>1073193</v>
      </c>
      <c r="H187" s="21">
        <f>INDEX(Data[],MATCH($A187,Data[Dist],0),MATCH(H$6,Data[#Headers],0))-G187</f>
        <v>2504114</v>
      </c>
      <c r="I187" s="24"/>
      <c r="J187" s="21">
        <f>INDEX(Notes!$I$2:$N$11,MATCH(Notes!$B$2,Notes!$I$2:$I$11,0),4)*$C187</f>
        <v>1073193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357731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2558359</v>
      </c>
      <c r="E188" s="21">
        <f>INDEX(Data[],MATCH($A188,Data[Dist],0),MATCH(E$6,Data[#Headers],0))</f>
        <v>2558359</v>
      </c>
      <c r="F188" s="21">
        <f>INDEX(Data[],MATCH($A188,Data[Dist],0),MATCH(F$6,Data[#Headers],0))</f>
        <v>2558357</v>
      </c>
      <c r="G188" s="21">
        <f>INDEX(Data[],MATCH($A188,Data[Dist],0),MATCH(G$6,Data[#Headers],0))</f>
        <v>7712808</v>
      </c>
      <c r="H188" s="21">
        <f>INDEX(Data[],MATCH($A188,Data[Dist],0),MATCH(H$6,Data[#Headers],0))-G188</f>
        <v>17996547</v>
      </c>
      <c r="I188" s="24"/>
      <c r="J188" s="21">
        <f>INDEX(Notes!$I$2:$N$11,MATCH(Notes!$B$2,Notes!$I$2:$I$11,0),4)*$C188</f>
        <v>7712808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2570936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1016050</v>
      </c>
      <c r="E189" s="21">
        <f>INDEX(Data[],MATCH($A189,Data[Dist],0),MATCH(E$6,Data[#Headers],0))</f>
        <v>1016050</v>
      </c>
      <c r="F189" s="21">
        <f>INDEX(Data[],MATCH($A189,Data[Dist],0),MATCH(F$6,Data[#Headers],0))</f>
        <v>1016050</v>
      </c>
      <c r="G189" s="21">
        <f>INDEX(Data[],MATCH($A189,Data[Dist],0),MATCH(G$6,Data[#Headers],0))</f>
        <v>3065109</v>
      </c>
      <c r="H189" s="21">
        <f>INDEX(Data[],MATCH($A189,Data[Dist],0),MATCH(H$6,Data[#Headers],0))-G189</f>
        <v>7151922</v>
      </c>
      <c r="I189" s="24"/>
      <c r="J189" s="21">
        <f>INDEX(Notes!$I$2:$N$11,MATCH(Notes!$B$2,Notes!$I$2:$I$11,0),4)*$C189</f>
        <v>3065109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1021703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610887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610887</v>
      </c>
      <c r="G190" s="21">
        <f>INDEX(Data[],MATCH($A190,Data[Dist],0),MATCH(G$6,Data[#Headers],0))</f>
        <v>1842633</v>
      </c>
      <c r="H190" s="21">
        <f>INDEX(Data[],MATCH($A190,Data[Dist],0),MATCH(H$6,Data[#Headers],0))-G190</f>
        <v>4299479</v>
      </c>
      <c r="I190" s="24"/>
      <c r="J190" s="21">
        <f>INDEX(Notes!$I$2:$N$11,MATCH(Notes!$B$2,Notes!$I$2:$I$11,0),4)*$C190</f>
        <v>1842633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614211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251964</v>
      </c>
      <c r="G191" s="21">
        <f>INDEX(Data[],MATCH($A191,Data[Dist],0),MATCH(G$6,Data[#Headers],0))</f>
        <v>759081</v>
      </c>
      <c r="H191" s="21">
        <f>INDEX(Data[],MATCH($A191,Data[Dist],0),MATCH(H$6,Data[#Headers],0))-G191</f>
        <v>1771188</v>
      </c>
      <c r="I191" s="24"/>
      <c r="J191" s="21">
        <f>INDEX(Notes!$I$2:$N$11,MATCH(Notes!$B$2,Notes!$I$2:$I$11,0),4)*$C191</f>
        <v>759081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253027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330556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330556</v>
      </c>
      <c r="G192" s="21">
        <f>INDEX(Data[],MATCH($A192,Data[Dist],0),MATCH(G$6,Data[#Headers],0))</f>
        <v>997179</v>
      </c>
      <c r="H192" s="21">
        <f>INDEX(Data[],MATCH($A192,Data[Dist],0),MATCH(H$6,Data[#Headers],0))-G192</f>
        <v>2326751</v>
      </c>
      <c r="I192" s="24"/>
      <c r="J192" s="21">
        <f>INDEX(Notes!$I$2:$N$11,MATCH(Notes!$B$2,Notes!$I$2:$I$11,0),4)*$C192</f>
        <v>997179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332393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827548</v>
      </c>
      <c r="E193" s="21">
        <f>INDEX(Data[],MATCH($A193,Data[Dist],0),MATCH(E$6,Data[#Headers],0))</f>
        <v>827547</v>
      </c>
      <c r="F193" s="21">
        <f>INDEX(Data[],MATCH($A193,Data[Dist],0),MATCH(F$6,Data[#Headers],0))</f>
        <v>827548</v>
      </c>
      <c r="G193" s="21">
        <f>INDEX(Data[],MATCH($A193,Data[Dist],0),MATCH(G$6,Data[#Headers],0))</f>
        <v>2496087</v>
      </c>
      <c r="H193" s="21">
        <f>INDEX(Data[],MATCH($A193,Data[Dist],0),MATCH(H$6,Data[#Headers],0))-G193</f>
        <v>5824203</v>
      </c>
      <c r="I193" s="24"/>
      <c r="J193" s="21">
        <f>INDEX(Notes!$I$2:$N$11,MATCH(Notes!$B$2,Notes!$I$2:$I$11,0),4)*$C193</f>
        <v>2496087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832029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521065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521066</v>
      </c>
      <c r="G194" s="21">
        <f>INDEX(Data[],MATCH($A194,Data[Dist],0),MATCH(G$6,Data[#Headers],0))</f>
        <v>1571370</v>
      </c>
      <c r="H194" s="21">
        <f>INDEX(Data[],MATCH($A194,Data[Dist],0),MATCH(H$6,Data[#Headers],0))-G194</f>
        <v>3666525</v>
      </c>
      <c r="I194" s="24"/>
      <c r="J194" s="21">
        <f>INDEX(Notes!$I$2:$N$11,MATCH(Notes!$B$2,Notes!$I$2:$I$11,0),4)*$C194</f>
        <v>1571370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523790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630031</v>
      </c>
      <c r="E195" s="21">
        <f>INDEX(Data[],MATCH($A195,Data[Dist],0),MATCH(E$6,Data[#Headers],0))</f>
        <v>630030</v>
      </c>
      <c r="F195" s="21">
        <f>INDEX(Data[],MATCH($A195,Data[Dist],0),MATCH(F$6,Data[#Headers],0))</f>
        <v>630031</v>
      </c>
      <c r="G195" s="21">
        <f>INDEX(Data[],MATCH($A195,Data[Dist],0),MATCH(G$6,Data[#Headers],0))</f>
        <v>1899240</v>
      </c>
      <c r="H195" s="21">
        <f>INDEX(Data[],MATCH($A195,Data[Dist],0),MATCH(H$6,Data[#Headers],0))-G195</f>
        <v>4431555</v>
      </c>
      <c r="I195" s="24"/>
      <c r="J195" s="21">
        <f>INDEX(Notes!$I$2:$N$11,MATCH(Notes!$B$2,Notes!$I$2:$I$11,0),4)*$C195</f>
        <v>1899240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633080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220550</v>
      </c>
      <c r="F196" s="21">
        <f>INDEX(Data[],MATCH($A196,Data[Dist],0),MATCH(F$6,Data[#Headers],0))</f>
        <v>220550</v>
      </c>
      <c r="G196" s="21">
        <f>INDEX(Data[],MATCH($A196,Data[Dist],0),MATCH(G$6,Data[#Headers],0))</f>
        <v>666894</v>
      </c>
      <c r="H196" s="21">
        <f>INDEX(Data[],MATCH($A196,Data[Dist],0),MATCH(H$6,Data[#Headers],0))-G196</f>
        <v>1556085</v>
      </c>
      <c r="I196" s="24"/>
      <c r="J196" s="21">
        <f>INDEX(Notes!$I$2:$N$11,MATCH(Notes!$B$2,Notes!$I$2:$I$11,0),4)*$C196</f>
        <v>666894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222298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704875</v>
      </c>
      <c r="E197" s="21">
        <f>INDEX(Data[],MATCH($A197,Data[Dist],0),MATCH(E$6,Data[#Headers],0))</f>
        <v>704875</v>
      </c>
      <c r="F197" s="21">
        <f>INDEX(Data[],MATCH($A197,Data[Dist],0),MATCH(F$6,Data[#Headers],0))</f>
        <v>704874</v>
      </c>
      <c r="G197" s="21">
        <f>INDEX(Data[],MATCH($A197,Data[Dist],0),MATCH(G$6,Data[#Headers],0))</f>
        <v>2125530</v>
      </c>
      <c r="H197" s="21">
        <f>INDEX(Data[],MATCH($A197,Data[Dist],0),MATCH(H$6,Data[#Headers],0))-G197</f>
        <v>4959570</v>
      </c>
      <c r="I197" s="24"/>
      <c r="J197" s="21">
        <f>INDEX(Notes!$I$2:$N$11,MATCH(Notes!$B$2,Notes!$I$2:$I$11,0),4)*$C197</f>
        <v>2125530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708510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255839</v>
      </c>
      <c r="G198" s="21">
        <f>INDEX(Data[],MATCH($A198,Data[Dist],0),MATCH(G$6,Data[#Headers],0))</f>
        <v>771120</v>
      </c>
      <c r="H198" s="21">
        <f>INDEX(Data[],MATCH($A198,Data[Dist],0),MATCH(H$6,Data[#Headers],0))-G198</f>
        <v>1799278</v>
      </c>
      <c r="I198" s="24"/>
      <c r="J198" s="21">
        <f>INDEX(Notes!$I$2:$N$11,MATCH(Notes!$B$2,Notes!$I$2:$I$11,0),4)*$C198</f>
        <v>771120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257040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191125</v>
      </c>
      <c r="G199" s="21">
        <f>INDEX(Data[],MATCH($A199,Data[Dist],0),MATCH(G$6,Data[#Headers],0))</f>
        <v>575862</v>
      </c>
      <c r="H199" s="21">
        <f>INDEX(Data[],MATCH($A199,Data[Dist],0),MATCH(H$6,Data[#Headers],0))-G199</f>
        <v>1343682</v>
      </c>
      <c r="I199" s="24"/>
      <c r="J199" s="21">
        <f>INDEX(Notes!$I$2:$N$11,MATCH(Notes!$B$2,Notes!$I$2:$I$11,0),4)*$C199</f>
        <v>575862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191954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168145</v>
      </c>
      <c r="F200" s="21">
        <f>INDEX(Data[],MATCH($A200,Data[Dist],0),MATCH(F$6,Data[#Headers],0))</f>
        <v>168144</v>
      </c>
      <c r="G200" s="21">
        <f>INDEX(Data[],MATCH($A200,Data[Dist],0),MATCH(G$6,Data[#Headers],0))</f>
        <v>506676</v>
      </c>
      <c r="H200" s="21">
        <f>INDEX(Data[],MATCH($A200,Data[Dist],0),MATCH(H$6,Data[#Headers],0))-G200</f>
        <v>1182242</v>
      </c>
      <c r="I200" s="24"/>
      <c r="J200" s="21">
        <f>INDEX(Notes!$I$2:$N$11,MATCH(Notes!$B$2,Notes!$I$2:$I$11,0),4)*$C200</f>
        <v>506676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168892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154555</v>
      </c>
      <c r="F201" s="21">
        <f>INDEX(Data[],MATCH($A201,Data[Dist],0),MATCH(F$6,Data[#Headers],0))</f>
        <v>154554</v>
      </c>
      <c r="G201" s="21">
        <f>INDEX(Data[],MATCH($A201,Data[Dist],0),MATCH(G$6,Data[#Headers],0))</f>
        <v>465855</v>
      </c>
      <c r="H201" s="21">
        <f>INDEX(Data[],MATCH($A201,Data[Dist],0),MATCH(H$6,Data[#Headers],0))-G201</f>
        <v>1086996</v>
      </c>
      <c r="I201" s="24"/>
      <c r="J201" s="21">
        <f>INDEX(Notes!$I$2:$N$11,MATCH(Notes!$B$2,Notes!$I$2:$I$11,0),4)*$C201</f>
        <v>465855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155285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416318</v>
      </c>
      <c r="E202" s="21">
        <f>INDEX(Data[],MATCH($A202,Data[Dist],0),MATCH(E$6,Data[#Headers],0))</f>
        <v>416318</v>
      </c>
      <c r="F202" s="21">
        <f>INDEX(Data[],MATCH($A202,Data[Dist],0),MATCH(F$6,Data[#Headers],0))</f>
        <v>416316</v>
      </c>
      <c r="G202" s="21">
        <f>INDEX(Data[],MATCH($A202,Data[Dist],0),MATCH(G$6,Data[#Headers],0))</f>
        <v>1255692</v>
      </c>
      <c r="H202" s="21">
        <f>INDEX(Data[],MATCH($A202,Data[Dist],0),MATCH(H$6,Data[#Headers],0))-G202</f>
        <v>2929945</v>
      </c>
      <c r="I202" s="24"/>
      <c r="J202" s="21">
        <f>INDEX(Notes!$I$2:$N$11,MATCH(Notes!$B$2,Notes!$I$2:$I$11,0),4)*$C202</f>
        <v>1255692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418564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1322937</v>
      </c>
      <c r="E203" s="21">
        <f>INDEX(Data[],MATCH($A203,Data[Dist],0),MATCH(E$6,Data[#Headers],0))</f>
        <v>1322938</v>
      </c>
      <c r="F203" s="21">
        <f>INDEX(Data[],MATCH($A203,Data[Dist],0),MATCH(F$6,Data[#Headers],0))</f>
        <v>1322936</v>
      </c>
      <c r="G203" s="21">
        <f>INDEX(Data[],MATCH($A203,Data[Dist],0),MATCH(G$6,Data[#Headers],0))</f>
        <v>3988329</v>
      </c>
      <c r="H203" s="21">
        <f>INDEX(Data[],MATCH($A203,Data[Dist],0),MATCH(H$6,Data[#Headers],0))-G203</f>
        <v>9306098</v>
      </c>
      <c r="I203" s="24"/>
      <c r="J203" s="21">
        <f>INDEX(Notes!$I$2:$N$11,MATCH(Notes!$B$2,Notes!$I$2:$I$11,0),4)*$C203</f>
        <v>3988329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1329443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814298</v>
      </c>
      <c r="E204" s="21">
        <f>INDEX(Data[],MATCH($A204,Data[Dist],0),MATCH(E$6,Data[#Headers],0))</f>
        <v>814298</v>
      </c>
      <c r="F204" s="21">
        <f>INDEX(Data[],MATCH($A204,Data[Dist],0),MATCH(F$6,Data[#Headers],0))</f>
        <v>814296</v>
      </c>
      <c r="G204" s="21">
        <f>INDEX(Data[],MATCH($A204,Data[Dist],0),MATCH(G$6,Data[#Headers],0))</f>
        <v>2455251</v>
      </c>
      <c r="H204" s="21">
        <f>INDEX(Data[],MATCH($A204,Data[Dist],0),MATCH(H$6,Data[#Headers],0))-G204</f>
        <v>5728919</v>
      </c>
      <c r="I204" s="24"/>
      <c r="J204" s="21">
        <f>INDEX(Notes!$I$2:$N$11,MATCH(Notes!$B$2,Notes!$I$2:$I$11,0),4)*$C204</f>
        <v>2455251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818417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203005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611496</v>
      </c>
      <c r="H205" s="21">
        <f>INDEX(Data[],MATCH($A205,Data[Dist],0),MATCH(H$6,Data[#Headers],0))-G205</f>
        <v>1426822</v>
      </c>
      <c r="I205" s="24"/>
      <c r="J205" s="21">
        <f>INDEX(Notes!$I$2:$N$11,MATCH(Notes!$B$2,Notes!$I$2:$I$11,0),4)*$C205</f>
        <v>611496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203832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3525470</v>
      </c>
      <c r="E206" s="21">
        <f>INDEX(Data[],MATCH($A206,Data[Dist],0),MATCH(E$6,Data[#Headers],0))</f>
        <v>3525470</v>
      </c>
      <c r="F206" s="21">
        <f>INDEX(Data[],MATCH($A206,Data[Dist],0),MATCH(F$6,Data[#Headers],0))</f>
        <v>3525471</v>
      </c>
      <c r="G206" s="21">
        <f>INDEX(Data[],MATCH($A206,Data[Dist],0),MATCH(G$6,Data[#Headers],0))</f>
        <v>10626207</v>
      </c>
      <c r="H206" s="21">
        <f>INDEX(Data[],MATCH($A206,Data[Dist],0),MATCH(H$6,Data[#Headers],0))-G206</f>
        <v>24794484</v>
      </c>
      <c r="I206" s="24"/>
      <c r="J206" s="21">
        <f>INDEX(Notes!$I$2:$N$11,MATCH(Notes!$B$2,Notes!$I$2:$I$11,0),4)*$C206</f>
        <v>10626207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3542069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420039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420039</v>
      </c>
      <c r="G207" s="21">
        <f>INDEX(Data[],MATCH($A207,Data[Dist],0),MATCH(G$6,Data[#Headers],0))</f>
        <v>1266801</v>
      </c>
      <c r="H207" s="21">
        <f>INDEX(Data[],MATCH($A207,Data[Dist],0),MATCH(H$6,Data[#Headers],0))-G207</f>
        <v>2955869</v>
      </c>
      <c r="I207" s="24"/>
      <c r="J207" s="21">
        <f>INDEX(Notes!$I$2:$N$11,MATCH(Notes!$B$2,Notes!$I$2:$I$11,0),4)*$C207</f>
        <v>1266801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422267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1019025</v>
      </c>
      <c r="E208" s="21">
        <f>INDEX(Data[],MATCH($A208,Data[Dist],0),MATCH(E$6,Data[#Headers],0))</f>
        <v>1019025</v>
      </c>
      <c r="F208" s="21">
        <f>INDEX(Data[],MATCH($A208,Data[Dist],0),MATCH(F$6,Data[#Headers],0))</f>
        <v>1019023</v>
      </c>
      <c r="G208" s="21">
        <f>INDEX(Data[],MATCH($A208,Data[Dist],0),MATCH(G$6,Data[#Headers],0))</f>
        <v>3072678</v>
      </c>
      <c r="H208" s="21">
        <f>INDEX(Data[],MATCH($A208,Data[Dist],0),MATCH(H$6,Data[#Headers],0))-G208</f>
        <v>7169582</v>
      </c>
      <c r="I208" s="24"/>
      <c r="J208" s="21">
        <f>INDEX(Notes!$I$2:$N$11,MATCH(Notes!$B$2,Notes!$I$2:$I$11,0),4)*$C208</f>
        <v>3072678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1024226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300331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300331</v>
      </c>
      <c r="G209" s="21">
        <f>INDEX(Data[],MATCH($A209,Data[Dist],0),MATCH(G$6,Data[#Headers],0))</f>
        <v>906360</v>
      </c>
      <c r="H209" s="21">
        <f>INDEX(Data[],MATCH($A209,Data[Dist],0),MATCH(H$6,Data[#Headers],0))-G209</f>
        <v>2114836</v>
      </c>
      <c r="I209" s="24"/>
      <c r="J209" s="21">
        <f>INDEX(Notes!$I$2:$N$11,MATCH(Notes!$B$2,Notes!$I$2:$I$11,0),4)*$C209</f>
        <v>906360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302120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639036</v>
      </c>
      <c r="E210" s="21">
        <f>INDEX(Data[],MATCH($A210,Data[Dist],0),MATCH(E$6,Data[#Headers],0))</f>
        <v>639036</v>
      </c>
      <c r="F210" s="21">
        <f>INDEX(Data[],MATCH($A210,Data[Dist],0),MATCH(F$6,Data[#Headers],0))</f>
        <v>639036</v>
      </c>
      <c r="G210" s="21">
        <f>INDEX(Data[],MATCH($A210,Data[Dist],0),MATCH(G$6,Data[#Headers],0))</f>
        <v>1928037</v>
      </c>
      <c r="H210" s="21">
        <f>INDEX(Data[],MATCH($A210,Data[Dist],0),MATCH(H$6,Data[#Headers],0))-G210</f>
        <v>4498751</v>
      </c>
      <c r="I210" s="24"/>
      <c r="J210" s="21">
        <f>INDEX(Notes!$I$2:$N$11,MATCH(Notes!$B$2,Notes!$I$2:$I$11,0),4)*$C210</f>
        <v>1928037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642679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453749</v>
      </c>
      <c r="E211" s="21">
        <f>INDEX(Data[],MATCH($A211,Data[Dist],0),MATCH(E$6,Data[#Headers],0))</f>
        <v>453749</v>
      </c>
      <c r="F211" s="21">
        <f>INDEX(Data[],MATCH($A211,Data[Dist],0),MATCH(F$6,Data[#Headers],0))</f>
        <v>453748</v>
      </c>
      <c r="G211" s="21">
        <f>INDEX(Data[],MATCH($A211,Data[Dist],0),MATCH(G$6,Data[#Headers],0))</f>
        <v>1367250</v>
      </c>
      <c r="H211" s="21">
        <f>INDEX(Data[],MATCH($A211,Data[Dist],0),MATCH(H$6,Data[#Headers],0))-G211</f>
        <v>3190247</v>
      </c>
      <c r="I211" s="24"/>
      <c r="J211" s="21">
        <f>INDEX(Notes!$I$2:$N$11,MATCH(Notes!$B$2,Notes!$I$2:$I$11,0),4)*$C211</f>
        <v>1367250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455750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2409442</v>
      </c>
      <c r="E212" s="21">
        <f>INDEX(Data[],MATCH($A212,Data[Dist],0),MATCH(E$6,Data[#Headers],0))</f>
        <v>2409443</v>
      </c>
      <c r="F212" s="21">
        <f>INDEX(Data[],MATCH($A212,Data[Dist],0),MATCH(F$6,Data[#Headers],0))</f>
        <v>2409441</v>
      </c>
      <c r="G212" s="21">
        <f>INDEX(Data[],MATCH($A212,Data[Dist],0),MATCH(G$6,Data[#Headers],0))</f>
        <v>7261110</v>
      </c>
      <c r="H212" s="21">
        <f>INDEX(Data[],MATCH($A212,Data[Dist],0),MATCH(H$6,Data[#Headers],0))-G212</f>
        <v>16942590</v>
      </c>
      <c r="I212" s="24"/>
      <c r="J212" s="21">
        <f>INDEX(Notes!$I$2:$N$11,MATCH(Notes!$B$2,Notes!$I$2:$I$11,0),4)*$C212</f>
        <v>7261110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2420370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522836</v>
      </c>
      <c r="E213" s="21">
        <f>INDEX(Data[],MATCH($A213,Data[Dist],0),MATCH(E$6,Data[#Headers],0))</f>
        <v>522836</v>
      </c>
      <c r="F213" s="21">
        <f>INDEX(Data[],MATCH($A213,Data[Dist],0),MATCH(F$6,Data[#Headers],0))</f>
        <v>522834</v>
      </c>
      <c r="G213" s="21">
        <f>INDEX(Data[],MATCH($A213,Data[Dist],0),MATCH(G$6,Data[#Headers],0))</f>
        <v>1577322</v>
      </c>
      <c r="H213" s="21">
        <f>INDEX(Data[],MATCH($A213,Data[Dist],0),MATCH(H$6,Data[#Headers],0))-G213</f>
        <v>3680415</v>
      </c>
      <c r="I213" s="24"/>
      <c r="J213" s="21">
        <f>INDEX(Notes!$I$2:$N$11,MATCH(Notes!$B$2,Notes!$I$2:$I$11,0),4)*$C213</f>
        <v>1577322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525774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376829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376829</v>
      </c>
      <c r="G214" s="21">
        <f>INDEX(Data[],MATCH($A214,Data[Dist],0),MATCH(G$6,Data[#Headers],0))</f>
        <v>1136190</v>
      </c>
      <c r="H214" s="21">
        <f>INDEX(Data[],MATCH($A214,Data[Dist],0),MATCH(H$6,Data[#Headers],0))-G214</f>
        <v>2651109</v>
      </c>
      <c r="I214" s="24"/>
      <c r="J214" s="21">
        <f>INDEX(Notes!$I$2:$N$11,MATCH(Notes!$B$2,Notes!$I$2:$I$11,0),4)*$C214</f>
        <v>1136190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378730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825476</v>
      </c>
      <c r="E215" s="21">
        <f>INDEX(Data[],MATCH($A215,Data[Dist],0),MATCH(E$6,Data[#Headers],0))</f>
        <v>825476</v>
      </c>
      <c r="F215" s="21">
        <f>INDEX(Data[],MATCH($A215,Data[Dist],0),MATCH(F$6,Data[#Headers],0))</f>
        <v>825475</v>
      </c>
      <c r="G215" s="21">
        <f>INDEX(Data[],MATCH($A215,Data[Dist],0),MATCH(G$6,Data[#Headers],0))</f>
        <v>2488887</v>
      </c>
      <c r="H215" s="21">
        <f>INDEX(Data[],MATCH($A215,Data[Dist],0),MATCH(H$6,Data[#Headers],0))-G215</f>
        <v>5807403</v>
      </c>
      <c r="I215" s="24"/>
      <c r="J215" s="21">
        <f>INDEX(Notes!$I$2:$N$11,MATCH(Notes!$B$2,Notes!$I$2:$I$11,0),4)*$C215</f>
        <v>2488887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829629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323300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323300</v>
      </c>
      <c r="G216" s="21">
        <f>INDEX(Data[],MATCH($A216,Data[Dist],0),MATCH(G$6,Data[#Headers],0))</f>
        <v>975207</v>
      </c>
      <c r="H216" s="21">
        <f>INDEX(Data[],MATCH($A216,Data[Dist],0),MATCH(H$6,Data[#Headers],0))-G216</f>
        <v>2275483</v>
      </c>
      <c r="I216" s="24"/>
      <c r="J216" s="21">
        <f>INDEX(Notes!$I$2:$N$11,MATCH(Notes!$B$2,Notes!$I$2:$I$11,0),4)*$C216</f>
        <v>975207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325069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366647</v>
      </c>
      <c r="F217" s="21">
        <f>INDEX(Data[],MATCH($A217,Data[Dist],0),MATCH(F$6,Data[#Headers],0))</f>
        <v>366645</v>
      </c>
      <c r="G217" s="21">
        <f>INDEX(Data[],MATCH($A217,Data[Dist],0),MATCH(G$6,Data[#Headers],0))</f>
        <v>1106076</v>
      </c>
      <c r="H217" s="21">
        <f>INDEX(Data[],MATCH($A217,Data[Dist],0),MATCH(H$6,Data[#Headers],0))-G217</f>
        <v>2580847</v>
      </c>
      <c r="I217" s="24"/>
      <c r="J217" s="21">
        <f>INDEX(Notes!$I$2:$N$11,MATCH(Notes!$B$2,Notes!$I$2:$I$11,0),4)*$C217</f>
        <v>1106076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368692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97313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294675</v>
      </c>
      <c r="H218" s="21">
        <f>INDEX(Data[],MATCH($A218,Data[Dist],0),MATCH(H$6,Data[#Headers],0))-G218</f>
        <v>687577</v>
      </c>
      <c r="I218" s="24"/>
      <c r="J218" s="21">
        <f>INDEX(Notes!$I$2:$N$11,MATCH(Notes!$B$2,Notes!$I$2:$I$11,0),4)*$C218</f>
        <v>294675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98225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1600277</v>
      </c>
      <c r="E219" s="21">
        <f>INDEX(Data[],MATCH($A219,Data[Dist],0),MATCH(E$6,Data[#Headers],0))</f>
        <v>1600278</v>
      </c>
      <c r="F219" s="21">
        <f>INDEX(Data[],MATCH($A219,Data[Dist],0),MATCH(F$6,Data[#Headers],0))</f>
        <v>1600276</v>
      </c>
      <c r="G219" s="21">
        <f>INDEX(Data[],MATCH($A219,Data[Dist],0),MATCH(G$6,Data[#Headers],0))</f>
        <v>4824990</v>
      </c>
      <c r="H219" s="21">
        <f>INDEX(Data[],MATCH($A219,Data[Dist],0),MATCH(H$6,Data[#Headers],0))-G219</f>
        <v>11258307</v>
      </c>
      <c r="I219" s="24"/>
      <c r="J219" s="21">
        <f>INDEX(Notes!$I$2:$N$11,MATCH(Notes!$B$2,Notes!$I$2:$I$11,0),4)*$C219</f>
        <v>4824990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1608330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2021332</v>
      </c>
      <c r="E220" s="21">
        <f>INDEX(Data[],MATCH($A220,Data[Dist],0),MATCH(E$6,Data[#Headers],0))</f>
        <v>2021331</v>
      </c>
      <c r="F220" s="21">
        <f>INDEX(Data[],MATCH($A220,Data[Dist],0),MATCH(F$6,Data[#Headers],0))</f>
        <v>2021332</v>
      </c>
      <c r="G220" s="21">
        <f>INDEX(Data[],MATCH($A220,Data[Dist],0),MATCH(G$6,Data[#Headers],0))</f>
        <v>6097977</v>
      </c>
      <c r="H220" s="21">
        <f>INDEX(Data[],MATCH($A220,Data[Dist],0),MATCH(H$6,Data[#Headers],0))-G220</f>
        <v>14228613</v>
      </c>
      <c r="I220" s="24"/>
      <c r="J220" s="21">
        <f>INDEX(Notes!$I$2:$N$11,MATCH(Notes!$B$2,Notes!$I$2:$I$11,0),4)*$C220</f>
        <v>6097977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2032659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306552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306552</v>
      </c>
      <c r="G221" s="21">
        <f>INDEX(Data[],MATCH($A221,Data[Dist],0),MATCH(G$6,Data[#Headers],0))</f>
        <v>924723</v>
      </c>
      <c r="H221" s="21">
        <f>INDEX(Data[],MATCH($A221,Data[Dist],0),MATCH(H$6,Data[#Headers],0))-G221</f>
        <v>2157688</v>
      </c>
      <c r="I221" s="24"/>
      <c r="J221" s="21">
        <f>INDEX(Notes!$I$2:$N$11,MATCH(Notes!$B$2,Notes!$I$2:$I$11,0),4)*$C221</f>
        <v>924723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308241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348038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348038</v>
      </c>
      <c r="G222" s="21">
        <f>INDEX(Data[],MATCH($A222,Data[Dist],0),MATCH(G$6,Data[#Headers],0))</f>
        <v>1049886</v>
      </c>
      <c r="H222" s="21">
        <f>INDEX(Data[],MATCH($A222,Data[Dist],0),MATCH(H$6,Data[#Headers],0))-G222</f>
        <v>2449730</v>
      </c>
      <c r="I222" s="24"/>
      <c r="J222" s="21">
        <f>INDEX(Notes!$I$2:$N$11,MATCH(Notes!$B$2,Notes!$I$2:$I$11,0),4)*$C222</f>
        <v>1049886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349962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2722152</v>
      </c>
      <c r="E223" s="21">
        <f>INDEX(Data[],MATCH($A223,Data[Dist],0),MATCH(E$6,Data[#Headers],0))</f>
        <v>2722152</v>
      </c>
      <c r="F223" s="21">
        <f>INDEX(Data[],MATCH($A223,Data[Dist],0),MATCH(F$6,Data[#Headers],0))</f>
        <v>2722150</v>
      </c>
      <c r="G223" s="21">
        <f>INDEX(Data[],MATCH($A223,Data[Dist],0),MATCH(G$6,Data[#Headers],0))</f>
        <v>8205084</v>
      </c>
      <c r="H223" s="21">
        <f>INDEX(Data[],MATCH($A223,Data[Dist],0),MATCH(H$6,Data[#Headers],0))-G223</f>
        <v>19145194</v>
      </c>
      <c r="I223" s="24"/>
      <c r="J223" s="21">
        <f>INDEX(Notes!$I$2:$N$11,MATCH(Notes!$B$2,Notes!$I$2:$I$11,0),4)*$C223</f>
        <v>8205084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2735028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472909</v>
      </c>
      <c r="F224" s="21">
        <f>INDEX(Data[],MATCH($A224,Data[Dist],0),MATCH(F$6,Data[#Headers],0))</f>
        <v>472907</v>
      </c>
      <c r="G224" s="21">
        <f>INDEX(Data[],MATCH($A224,Data[Dist],0),MATCH(G$6,Data[#Headers],0))</f>
        <v>1426725</v>
      </c>
      <c r="H224" s="21">
        <f>INDEX(Data[],MATCH($A224,Data[Dist],0),MATCH(H$6,Data[#Headers],0))-G224</f>
        <v>3329022</v>
      </c>
      <c r="I224" s="24"/>
      <c r="J224" s="21">
        <f>INDEX(Notes!$I$2:$N$11,MATCH(Notes!$B$2,Notes!$I$2:$I$11,0),4)*$C224</f>
        <v>1426725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475575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560284</v>
      </c>
      <c r="E225" s="21">
        <f>INDEX(Data[],MATCH($A225,Data[Dist],0),MATCH(E$6,Data[#Headers],0))</f>
        <v>560284</v>
      </c>
      <c r="F225" s="21">
        <f>INDEX(Data[],MATCH($A225,Data[Dist],0),MATCH(F$6,Data[#Headers],0))</f>
        <v>560282</v>
      </c>
      <c r="G225" s="21">
        <f>INDEX(Data[],MATCH($A225,Data[Dist],0),MATCH(G$6,Data[#Headers],0))</f>
        <v>1691025</v>
      </c>
      <c r="H225" s="21">
        <f>INDEX(Data[],MATCH($A225,Data[Dist],0),MATCH(H$6,Data[#Headers],0))-G225</f>
        <v>3945722</v>
      </c>
      <c r="I225" s="24"/>
      <c r="J225" s="21">
        <f>INDEX(Notes!$I$2:$N$11,MATCH(Notes!$B$2,Notes!$I$2:$I$11,0),4)*$C225</f>
        <v>1691025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563675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1152700</v>
      </c>
      <c r="E226" s="21">
        <f>INDEX(Data[],MATCH($A226,Data[Dist],0),MATCH(E$6,Data[#Headers],0))</f>
        <v>1152700</v>
      </c>
      <c r="F226" s="21">
        <f>INDEX(Data[],MATCH($A226,Data[Dist],0),MATCH(F$6,Data[#Headers],0))</f>
        <v>1152698</v>
      </c>
      <c r="G226" s="21">
        <f>INDEX(Data[],MATCH($A226,Data[Dist],0),MATCH(G$6,Data[#Headers],0))</f>
        <v>3472950</v>
      </c>
      <c r="H226" s="21">
        <f>INDEX(Data[],MATCH($A226,Data[Dist],0),MATCH(H$6,Data[#Headers],0))-G226</f>
        <v>8103547</v>
      </c>
      <c r="I226" s="24"/>
      <c r="J226" s="21">
        <f>INDEX(Notes!$I$2:$N$11,MATCH(Notes!$B$2,Notes!$I$2:$I$11,0),4)*$C226</f>
        <v>3472950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1157650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332616</v>
      </c>
      <c r="E227" s="21">
        <f>INDEX(Data[],MATCH($A227,Data[Dist],0),MATCH(E$6,Data[#Headers],0))</f>
        <v>332616</v>
      </c>
      <c r="F227" s="21">
        <f>INDEX(Data[],MATCH($A227,Data[Dist],0),MATCH(F$6,Data[#Headers],0))</f>
        <v>332614</v>
      </c>
      <c r="G227" s="21">
        <f>INDEX(Data[],MATCH($A227,Data[Dist],0),MATCH(G$6,Data[#Headers],0))</f>
        <v>1004493</v>
      </c>
      <c r="H227" s="21">
        <f>INDEX(Data[],MATCH($A227,Data[Dist],0),MATCH(H$6,Data[#Headers],0))-G227</f>
        <v>2343818</v>
      </c>
      <c r="I227" s="24"/>
      <c r="J227" s="21">
        <f>INDEX(Notes!$I$2:$N$11,MATCH(Notes!$B$2,Notes!$I$2:$I$11,0),4)*$C227</f>
        <v>1004493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334831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31983</v>
      </c>
      <c r="E228" s="21">
        <f>INDEX(Data[],MATCH($A228,Data[Dist],0),MATCH(E$6,Data[#Headers],0))</f>
        <v>31984</v>
      </c>
      <c r="F228" s="21">
        <f>INDEX(Data[],MATCH($A228,Data[Dist],0),MATCH(F$6,Data[#Headers],0))</f>
        <v>31982</v>
      </c>
      <c r="G228" s="21">
        <f>INDEX(Data[],MATCH($A228,Data[Dist],0),MATCH(G$6,Data[#Headers],0))</f>
        <v>107484</v>
      </c>
      <c r="H228" s="21">
        <f>INDEX(Data[],MATCH($A228,Data[Dist],0),MATCH(H$6,Data[#Headers],0))-G228</f>
        <v>250796</v>
      </c>
      <c r="I228" s="24"/>
      <c r="J228" s="21">
        <f>INDEX(Notes!$I$2:$N$11,MATCH(Notes!$B$2,Notes!$I$2:$I$11,0),4)*$C228</f>
        <v>107484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35828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146856</v>
      </c>
      <c r="G229" s="21">
        <f>INDEX(Data[],MATCH($A229,Data[Dist],0),MATCH(G$6,Data[#Headers],0))</f>
        <v>442749</v>
      </c>
      <c r="H229" s="21">
        <f>INDEX(Data[],MATCH($A229,Data[Dist],0),MATCH(H$6,Data[#Headers],0))-G229</f>
        <v>1033084</v>
      </c>
      <c r="I229" s="24"/>
      <c r="J229" s="21">
        <f>INDEX(Notes!$I$2:$N$11,MATCH(Notes!$B$2,Notes!$I$2:$I$11,0),4)*$C229</f>
        <v>442749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147583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71071</v>
      </c>
      <c r="G230" s="21">
        <f>INDEX(Data[],MATCH($A230,Data[Dist],0),MATCH(G$6,Data[#Headers],0))</f>
        <v>215058</v>
      </c>
      <c r="H230" s="21">
        <f>INDEX(Data[],MATCH($A230,Data[Dist],0),MATCH(H$6,Data[#Headers],0))-G230</f>
        <v>501798</v>
      </c>
      <c r="I230" s="24"/>
      <c r="J230" s="21">
        <f>INDEX(Notes!$I$2:$N$11,MATCH(Notes!$B$2,Notes!$I$2:$I$11,0),4)*$C230</f>
        <v>215058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71686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625110</v>
      </c>
      <c r="E231" s="21">
        <f>INDEX(Data[],MATCH($A231,Data[Dist],0),MATCH(E$6,Data[#Headers],0))</f>
        <v>625110</v>
      </c>
      <c r="F231" s="21">
        <f>INDEX(Data[],MATCH($A231,Data[Dist],0),MATCH(F$6,Data[#Headers],0))</f>
        <v>625109</v>
      </c>
      <c r="G231" s="21">
        <f>INDEX(Data[],MATCH($A231,Data[Dist],0),MATCH(G$6,Data[#Headers],0))</f>
        <v>1885488</v>
      </c>
      <c r="H231" s="21">
        <f>INDEX(Data[],MATCH($A231,Data[Dist],0),MATCH(H$6,Data[#Headers],0))-G231</f>
        <v>4399469</v>
      </c>
      <c r="I231" s="24"/>
      <c r="J231" s="21">
        <f>INDEX(Notes!$I$2:$N$11,MATCH(Notes!$B$2,Notes!$I$2:$I$11,0),4)*$C231</f>
        <v>1885488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628496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1764752</v>
      </c>
      <c r="E232" s="21">
        <f>INDEX(Data[],MATCH($A232,Data[Dist],0),MATCH(E$6,Data[#Headers],0))</f>
        <v>1764751</v>
      </c>
      <c r="F232" s="21">
        <f>INDEX(Data[],MATCH($A232,Data[Dist],0),MATCH(F$6,Data[#Headers],0))</f>
        <v>1764752</v>
      </c>
      <c r="G232" s="21">
        <f>INDEX(Data[],MATCH($A232,Data[Dist],0),MATCH(G$6,Data[#Headers],0))</f>
        <v>5319270</v>
      </c>
      <c r="H232" s="21">
        <f>INDEX(Data[],MATCH($A232,Data[Dist],0),MATCH(H$6,Data[#Headers],0))-G232</f>
        <v>12411630</v>
      </c>
      <c r="I232" s="24"/>
      <c r="J232" s="21">
        <f>INDEX(Notes!$I$2:$N$11,MATCH(Notes!$B$2,Notes!$I$2:$I$11,0),4)*$C232</f>
        <v>5319270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1773090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4688586</v>
      </c>
      <c r="E233" s="21">
        <f>INDEX(Data[],MATCH($A233,Data[Dist],0),MATCH(E$6,Data[#Headers],0))</f>
        <v>4688585</v>
      </c>
      <c r="F233" s="21">
        <f>INDEX(Data[],MATCH($A233,Data[Dist],0),MATCH(F$6,Data[#Headers],0))</f>
        <v>4688586</v>
      </c>
      <c r="G233" s="21">
        <f>INDEX(Data[],MATCH($A233,Data[Dist],0),MATCH(G$6,Data[#Headers],0))</f>
        <v>14123328</v>
      </c>
      <c r="H233" s="21">
        <f>INDEX(Data[],MATCH($A233,Data[Dist],0),MATCH(H$6,Data[#Headers],0))-G233</f>
        <v>32954434</v>
      </c>
      <c r="I233" s="24"/>
      <c r="J233" s="21">
        <f>INDEX(Notes!$I$2:$N$11,MATCH(Notes!$B$2,Notes!$I$2:$I$11,0),4)*$C233</f>
        <v>14123328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4707776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345105</v>
      </c>
      <c r="F234" s="21">
        <f>INDEX(Data[],MATCH($A234,Data[Dist],0),MATCH(F$6,Data[#Headers],0))</f>
        <v>345103</v>
      </c>
      <c r="G234" s="21">
        <f>INDEX(Data[],MATCH($A234,Data[Dist],0),MATCH(G$6,Data[#Headers],0))</f>
        <v>1042548</v>
      </c>
      <c r="H234" s="21">
        <f>INDEX(Data[],MATCH($A234,Data[Dist],0),MATCH(H$6,Data[#Headers],0))-G234</f>
        <v>2432610</v>
      </c>
      <c r="I234" s="24"/>
      <c r="J234" s="21">
        <f>INDEX(Notes!$I$2:$N$11,MATCH(Notes!$B$2,Notes!$I$2:$I$11,0),4)*$C234</f>
        <v>1042548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347516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112659</v>
      </c>
      <c r="G235" s="21">
        <f>INDEX(Data[],MATCH($A235,Data[Dist],0),MATCH(G$6,Data[#Headers],0))</f>
        <v>340095</v>
      </c>
      <c r="H235" s="21">
        <f>INDEX(Data[],MATCH($A235,Data[Dist],0),MATCH(H$6,Data[#Headers],0))-G235</f>
        <v>793552</v>
      </c>
      <c r="I235" s="24"/>
      <c r="J235" s="21">
        <f>INDEX(Notes!$I$2:$N$11,MATCH(Notes!$B$2,Notes!$I$2:$I$11,0),4)*$C235</f>
        <v>340095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113365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185999</v>
      </c>
      <c r="E236" s="21">
        <f>INDEX(Data[],MATCH($A236,Data[Dist],0),MATCH(E$6,Data[#Headers],0))</f>
        <v>185999</v>
      </c>
      <c r="F236" s="21">
        <f>INDEX(Data[],MATCH($A236,Data[Dist],0),MATCH(F$6,Data[#Headers],0))</f>
        <v>185997</v>
      </c>
      <c r="G236" s="21">
        <f>INDEX(Data[],MATCH($A236,Data[Dist],0),MATCH(G$6,Data[#Headers],0))</f>
        <v>564513</v>
      </c>
      <c r="H236" s="21">
        <f>INDEX(Data[],MATCH($A236,Data[Dist],0),MATCH(H$6,Data[#Headers],0))-G236</f>
        <v>1317201</v>
      </c>
      <c r="I236" s="24"/>
      <c r="J236" s="21">
        <f>INDEX(Notes!$I$2:$N$11,MATCH(Notes!$B$2,Notes!$I$2:$I$11,0),4)*$C236</f>
        <v>564513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188171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325359</v>
      </c>
      <c r="E237" s="21">
        <f>INDEX(Data[],MATCH($A237,Data[Dist],0),MATCH(E$6,Data[#Headers],0))</f>
        <v>325359</v>
      </c>
      <c r="F237" s="21">
        <f>INDEX(Data[],MATCH($A237,Data[Dist],0),MATCH(F$6,Data[#Headers],0))</f>
        <v>325357</v>
      </c>
      <c r="G237" s="21">
        <f>INDEX(Data[],MATCH($A237,Data[Dist],0),MATCH(G$6,Data[#Headers],0))</f>
        <v>982053</v>
      </c>
      <c r="H237" s="21">
        <f>INDEX(Data[],MATCH($A237,Data[Dist],0),MATCH(H$6,Data[#Headers],0))-G237</f>
        <v>2291453</v>
      </c>
      <c r="I237" s="24"/>
      <c r="J237" s="21">
        <f>INDEX(Notes!$I$2:$N$11,MATCH(Notes!$B$2,Notes!$I$2:$I$11,0),4)*$C237</f>
        <v>982053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327351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1464743</v>
      </c>
      <c r="E238" s="21">
        <f>INDEX(Data[],MATCH($A238,Data[Dist],0),MATCH(E$6,Data[#Headers],0))</f>
        <v>1464742</v>
      </c>
      <c r="F238" s="21">
        <f>INDEX(Data[],MATCH($A238,Data[Dist],0),MATCH(F$6,Data[#Headers],0))</f>
        <v>1464743</v>
      </c>
      <c r="G238" s="21">
        <f>INDEX(Data[],MATCH($A238,Data[Dist],0),MATCH(G$6,Data[#Headers],0))</f>
        <v>4418277</v>
      </c>
      <c r="H238" s="21">
        <f>INDEX(Data[],MATCH($A238,Data[Dist],0),MATCH(H$6,Data[#Headers],0))-G238</f>
        <v>10309311</v>
      </c>
      <c r="I238" s="24"/>
      <c r="J238" s="21">
        <f>INDEX(Notes!$I$2:$N$11,MATCH(Notes!$B$2,Notes!$I$2:$I$11,0),4)*$C238</f>
        <v>4418277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1472759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1742257</v>
      </c>
      <c r="E239" s="21">
        <f>INDEX(Data[],MATCH($A239,Data[Dist],0),MATCH(E$6,Data[#Headers],0))</f>
        <v>1742258</v>
      </c>
      <c r="F239" s="21">
        <f>INDEX(Data[],MATCH($A239,Data[Dist],0),MATCH(F$6,Data[#Headers],0))</f>
        <v>1742256</v>
      </c>
      <c r="G239" s="21">
        <f>INDEX(Data[],MATCH($A239,Data[Dist],0),MATCH(G$6,Data[#Headers],0))</f>
        <v>5248374</v>
      </c>
      <c r="H239" s="21">
        <f>INDEX(Data[],MATCH($A239,Data[Dist],0),MATCH(H$6,Data[#Headers],0))-G239</f>
        <v>12246208</v>
      </c>
      <c r="I239" s="24"/>
      <c r="J239" s="21">
        <f>INDEX(Notes!$I$2:$N$11,MATCH(Notes!$B$2,Notes!$I$2:$I$11,0),4)*$C239</f>
        <v>5248374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1749458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3868917</v>
      </c>
      <c r="E240" s="21">
        <f>INDEX(Data[],MATCH($A240,Data[Dist],0),MATCH(E$6,Data[#Headers],0))</f>
        <v>3868917</v>
      </c>
      <c r="F240" s="21">
        <f>INDEX(Data[],MATCH($A240,Data[Dist],0),MATCH(F$6,Data[#Headers],0))</f>
        <v>3868918</v>
      </c>
      <c r="G240" s="21">
        <f>INDEX(Data[],MATCH($A240,Data[Dist],0),MATCH(G$6,Data[#Headers],0))</f>
        <v>11669103</v>
      </c>
      <c r="H240" s="21">
        <f>INDEX(Data[],MATCH($A240,Data[Dist],0),MATCH(H$6,Data[#Headers],0))-G240</f>
        <v>27227908</v>
      </c>
      <c r="I240" s="24"/>
      <c r="J240" s="21">
        <f>INDEX(Notes!$I$2:$N$11,MATCH(Notes!$B$2,Notes!$I$2:$I$11,0),4)*$C240</f>
        <v>11669103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3889701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589112</v>
      </c>
      <c r="F241" s="21">
        <f>INDEX(Data[],MATCH($A241,Data[Dist],0),MATCH(F$6,Data[#Headers],0))</f>
        <v>589110</v>
      </c>
      <c r="G241" s="21">
        <f>INDEX(Data[],MATCH($A241,Data[Dist],0),MATCH(G$6,Data[#Headers],0))</f>
        <v>1775139</v>
      </c>
      <c r="H241" s="21">
        <f>INDEX(Data[],MATCH($A241,Data[Dist],0),MATCH(H$6,Data[#Headers],0))-G241</f>
        <v>4141986</v>
      </c>
      <c r="I241" s="24"/>
      <c r="J241" s="21">
        <f>INDEX(Notes!$I$2:$N$11,MATCH(Notes!$B$2,Notes!$I$2:$I$11,0),4)*$C241</f>
        <v>1775139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591713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259441</v>
      </c>
      <c r="E242" s="21">
        <f>INDEX(Data[],MATCH($A242,Data[Dist],0),MATCH(E$6,Data[#Headers],0))</f>
        <v>259441</v>
      </c>
      <c r="F242" s="21">
        <f>INDEX(Data[],MATCH($A242,Data[Dist],0),MATCH(F$6,Data[#Headers],0))</f>
        <v>259440</v>
      </c>
      <c r="G242" s="21">
        <f>INDEX(Data[],MATCH($A242,Data[Dist],0),MATCH(G$6,Data[#Headers],0))</f>
        <v>785640</v>
      </c>
      <c r="H242" s="21">
        <f>INDEX(Data[],MATCH($A242,Data[Dist],0),MATCH(H$6,Data[#Headers],0))-G242</f>
        <v>1833162</v>
      </c>
      <c r="I242" s="24"/>
      <c r="J242" s="21">
        <f>INDEX(Notes!$I$2:$N$11,MATCH(Notes!$B$2,Notes!$I$2:$I$11,0),4)*$C242</f>
        <v>785640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261880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682177</v>
      </c>
      <c r="E243" s="21">
        <f>INDEX(Data[],MATCH($A243,Data[Dist],0),MATCH(E$6,Data[#Headers],0))</f>
        <v>682177</v>
      </c>
      <c r="F243" s="21">
        <f>INDEX(Data[],MATCH($A243,Data[Dist],0),MATCH(F$6,Data[#Headers],0))</f>
        <v>682177</v>
      </c>
      <c r="G243" s="21">
        <f>INDEX(Data[],MATCH($A243,Data[Dist],0),MATCH(G$6,Data[#Headers],0))</f>
        <v>2055060</v>
      </c>
      <c r="H243" s="21">
        <f>INDEX(Data[],MATCH($A243,Data[Dist],0),MATCH(H$6,Data[#Headers],0))-G243</f>
        <v>4795135</v>
      </c>
      <c r="I243" s="24"/>
      <c r="J243" s="21">
        <f>INDEX(Notes!$I$2:$N$11,MATCH(Notes!$B$2,Notes!$I$2:$I$11,0),4)*$C243</f>
        <v>2055060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685020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746654</v>
      </c>
      <c r="E244" s="21">
        <f>INDEX(Data[],MATCH($A244,Data[Dist],0),MATCH(E$6,Data[#Headers],0))</f>
        <v>746654</v>
      </c>
      <c r="F244" s="21">
        <f>INDEX(Data[],MATCH($A244,Data[Dist],0),MATCH(F$6,Data[#Headers],0))</f>
        <v>746655</v>
      </c>
      <c r="G244" s="21">
        <f>INDEX(Data[],MATCH($A244,Data[Dist],0),MATCH(G$6,Data[#Headers],0))</f>
        <v>2251215</v>
      </c>
      <c r="H244" s="21">
        <f>INDEX(Data[],MATCH($A244,Data[Dist],0),MATCH(H$6,Data[#Headers],0))-G244</f>
        <v>5252833</v>
      </c>
      <c r="I244" s="24"/>
      <c r="J244" s="21">
        <f>INDEX(Notes!$I$2:$N$11,MATCH(Notes!$B$2,Notes!$I$2:$I$11,0),4)*$C244</f>
        <v>2251215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750405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774519</v>
      </c>
      <c r="E245" s="21">
        <f>INDEX(Data[],MATCH($A245,Data[Dist],0),MATCH(E$6,Data[#Headers],0))</f>
        <v>774519</v>
      </c>
      <c r="F245" s="21">
        <f>INDEX(Data[],MATCH($A245,Data[Dist],0),MATCH(F$6,Data[#Headers],0))</f>
        <v>774520</v>
      </c>
      <c r="G245" s="21">
        <f>INDEX(Data[],MATCH($A245,Data[Dist],0),MATCH(G$6,Data[#Headers],0))</f>
        <v>2335488</v>
      </c>
      <c r="H245" s="21">
        <f>INDEX(Data[],MATCH($A245,Data[Dist],0),MATCH(H$6,Data[#Headers],0))-G245</f>
        <v>5449471</v>
      </c>
      <c r="I245" s="24"/>
      <c r="J245" s="21">
        <f>INDEX(Notes!$I$2:$N$11,MATCH(Notes!$B$2,Notes!$I$2:$I$11,0),4)*$C245</f>
        <v>2335488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778496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165444</v>
      </c>
      <c r="F246" s="21">
        <f>INDEX(Data[],MATCH($A246,Data[Dist],0),MATCH(F$6,Data[#Headers],0))</f>
        <v>165444</v>
      </c>
      <c r="G246" s="21">
        <f>INDEX(Data[],MATCH($A246,Data[Dist],0),MATCH(G$6,Data[#Headers],0))</f>
        <v>499902</v>
      </c>
      <c r="H246" s="21">
        <f>INDEX(Data[],MATCH($A246,Data[Dist],0),MATCH(H$6,Data[#Headers],0))-G246</f>
        <v>1166436</v>
      </c>
      <c r="I246" s="24"/>
      <c r="J246" s="21">
        <f>INDEX(Notes!$I$2:$N$11,MATCH(Notes!$B$2,Notes!$I$2:$I$11,0),4)*$C246</f>
        <v>499902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166634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196602</v>
      </c>
      <c r="F247" s="21">
        <f>INDEX(Data[],MATCH($A247,Data[Dist],0),MATCH(F$6,Data[#Headers],0))</f>
        <v>196601</v>
      </c>
      <c r="G247" s="21">
        <f>INDEX(Data[],MATCH($A247,Data[Dist],0),MATCH(G$6,Data[#Headers],0))</f>
        <v>593682</v>
      </c>
      <c r="H247" s="21">
        <f>INDEX(Data[],MATCH($A247,Data[Dist],0),MATCH(H$6,Data[#Headers],0))-G247</f>
        <v>1385256</v>
      </c>
      <c r="I247" s="24"/>
      <c r="J247" s="21">
        <f>INDEX(Notes!$I$2:$N$11,MATCH(Notes!$B$2,Notes!$I$2:$I$11,0),4)*$C247</f>
        <v>593682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197894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629480</v>
      </c>
      <c r="E248" s="21">
        <f>INDEX(Data[],MATCH($A248,Data[Dist],0),MATCH(E$6,Data[#Headers],0))</f>
        <v>629480</v>
      </c>
      <c r="F248" s="21">
        <f>INDEX(Data[],MATCH($A248,Data[Dist],0),MATCH(F$6,Data[#Headers],0))</f>
        <v>629478</v>
      </c>
      <c r="G248" s="21">
        <f>INDEX(Data[],MATCH($A248,Data[Dist],0),MATCH(G$6,Data[#Headers],0))</f>
        <v>1897680</v>
      </c>
      <c r="H248" s="21">
        <f>INDEX(Data[],MATCH($A248,Data[Dist],0),MATCH(H$6,Data[#Headers],0))-G248</f>
        <v>4427921</v>
      </c>
      <c r="I248" s="24"/>
      <c r="J248" s="21">
        <f>INDEX(Notes!$I$2:$N$11,MATCH(Notes!$B$2,Notes!$I$2:$I$11,0),4)*$C248</f>
        <v>1897680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632560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692721</v>
      </c>
      <c r="E249" s="21">
        <f>INDEX(Data[],MATCH($A249,Data[Dist],0),MATCH(E$6,Data[#Headers],0))</f>
        <v>692721</v>
      </c>
      <c r="F249" s="21">
        <f>INDEX(Data[],MATCH($A249,Data[Dist],0),MATCH(F$6,Data[#Headers],0))</f>
        <v>692722</v>
      </c>
      <c r="G249" s="21">
        <f>INDEX(Data[],MATCH($A249,Data[Dist],0),MATCH(G$6,Data[#Headers],0))</f>
        <v>2089236</v>
      </c>
      <c r="H249" s="21">
        <f>INDEX(Data[],MATCH($A249,Data[Dist],0),MATCH(H$6,Data[#Headers],0))-G249</f>
        <v>4874879</v>
      </c>
      <c r="I249" s="24"/>
      <c r="J249" s="21">
        <f>INDEX(Notes!$I$2:$N$11,MATCH(Notes!$B$2,Notes!$I$2:$I$11,0),4)*$C249</f>
        <v>2089236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696412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304751</v>
      </c>
      <c r="F250" s="21">
        <f>INDEX(Data[],MATCH($A250,Data[Dist],0),MATCH(F$6,Data[#Headers],0))</f>
        <v>304749</v>
      </c>
      <c r="G250" s="21">
        <f>INDEX(Data[],MATCH($A250,Data[Dist],0),MATCH(G$6,Data[#Headers],0))</f>
        <v>918981</v>
      </c>
      <c r="H250" s="21">
        <f>INDEX(Data[],MATCH($A250,Data[Dist],0),MATCH(H$6,Data[#Headers],0))-G250</f>
        <v>2144287</v>
      </c>
      <c r="I250" s="24"/>
      <c r="J250" s="21">
        <f>INDEX(Notes!$I$2:$N$11,MATCH(Notes!$B$2,Notes!$I$2:$I$11,0),4)*$C250</f>
        <v>918981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306327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116034</v>
      </c>
      <c r="G251" s="21">
        <f>INDEX(Data[],MATCH($A251,Data[Dist],0),MATCH(G$6,Data[#Headers],0))</f>
        <v>350091</v>
      </c>
      <c r="H251" s="21">
        <f>INDEX(Data[],MATCH($A251,Data[Dist],0),MATCH(H$6,Data[#Headers],0))-G251</f>
        <v>816882</v>
      </c>
      <c r="I251" s="24"/>
      <c r="J251" s="21">
        <f>INDEX(Notes!$I$2:$N$11,MATCH(Notes!$B$2,Notes!$I$2:$I$11,0),4)*$C251</f>
        <v>350091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116697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329780</v>
      </c>
      <c r="E252" s="21">
        <f>INDEX(Data[],MATCH($A252,Data[Dist],0),MATCH(E$6,Data[#Headers],0))</f>
        <v>329780</v>
      </c>
      <c r="F252" s="21">
        <f>INDEX(Data[],MATCH($A252,Data[Dist],0),MATCH(F$6,Data[#Headers],0))</f>
        <v>329779</v>
      </c>
      <c r="G252" s="21">
        <f>INDEX(Data[],MATCH($A252,Data[Dist],0),MATCH(G$6,Data[#Headers],0))</f>
        <v>995805</v>
      </c>
      <c r="H252" s="21">
        <f>INDEX(Data[],MATCH($A252,Data[Dist],0),MATCH(H$6,Data[#Headers],0))-G252</f>
        <v>2323544</v>
      </c>
      <c r="I252" s="24"/>
      <c r="J252" s="21">
        <f>INDEX(Notes!$I$2:$N$11,MATCH(Notes!$B$2,Notes!$I$2:$I$11,0),4)*$C252</f>
        <v>995805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331935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168219</v>
      </c>
      <c r="E253" s="21">
        <f>INDEX(Data[],MATCH($A253,Data[Dist],0),MATCH(E$6,Data[#Headers],0))</f>
        <v>168218</v>
      </c>
      <c r="F253" s="21">
        <f>INDEX(Data[],MATCH($A253,Data[Dist],0),MATCH(F$6,Data[#Headers],0))</f>
        <v>168219</v>
      </c>
      <c r="G253" s="21">
        <f>INDEX(Data[],MATCH($A253,Data[Dist],0),MATCH(G$6,Data[#Headers],0))</f>
        <v>516174</v>
      </c>
      <c r="H253" s="21">
        <f>INDEX(Data[],MATCH($A253,Data[Dist],0),MATCH(H$6,Data[#Headers],0))-G253</f>
        <v>1204405</v>
      </c>
      <c r="I253" s="24"/>
      <c r="J253" s="21">
        <f>INDEX(Notes!$I$2:$N$11,MATCH(Notes!$B$2,Notes!$I$2:$I$11,0),4)*$C253</f>
        <v>516174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172058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226019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226019</v>
      </c>
      <c r="G254" s="21">
        <f>INDEX(Data[],MATCH($A254,Data[Dist],0),MATCH(G$6,Data[#Headers],0))</f>
        <v>682164</v>
      </c>
      <c r="H254" s="21">
        <f>INDEX(Data[],MATCH($A254,Data[Dist],0),MATCH(H$6,Data[#Headers],0))-G254</f>
        <v>1591718</v>
      </c>
      <c r="I254" s="24"/>
      <c r="J254" s="21">
        <f>INDEX(Notes!$I$2:$N$11,MATCH(Notes!$B$2,Notes!$I$2:$I$11,0),4)*$C254</f>
        <v>682164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227388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132994</v>
      </c>
      <c r="F255" s="21">
        <f>INDEX(Data[],MATCH($A255,Data[Dist],0),MATCH(F$6,Data[#Headers],0))</f>
        <v>132993</v>
      </c>
      <c r="G255" s="21">
        <f>INDEX(Data[],MATCH($A255,Data[Dist],0),MATCH(G$6,Data[#Headers],0))</f>
        <v>401661</v>
      </c>
      <c r="H255" s="21">
        <f>INDEX(Data[],MATCH($A255,Data[Dist],0),MATCH(H$6,Data[#Headers],0))-G255</f>
        <v>937209</v>
      </c>
      <c r="I255" s="24"/>
      <c r="J255" s="21">
        <f>INDEX(Notes!$I$2:$N$11,MATCH(Notes!$B$2,Notes!$I$2:$I$11,0),4)*$C255</f>
        <v>401661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133887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842735</v>
      </c>
      <c r="E256" s="21">
        <f>INDEX(Data[],MATCH($A256,Data[Dist],0),MATCH(E$6,Data[#Headers],0))</f>
        <v>842736</v>
      </c>
      <c r="F256" s="21">
        <f>INDEX(Data[],MATCH($A256,Data[Dist],0),MATCH(F$6,Data[#Headers],0))</f>
        <v>842734</v>
      </c>
      <c r="G256" s="21">
        <f>INDEX(Data[],MATCH($A256,Data[Dist],0),MATCH(G$6,Data[#Headers],0))</f>
        <v>2544393</v>
      </c>
      <c r="H256" s="21">
        <f>INDEX(Data[],MATCH($A256,Data[Dist],0),MATCH(H$6,Data[#Headers],0))-G256</f>
        <v>5936918</v>
      </c>
      <c r="I256" s="24"/>
      <c r="J256" s="21">
        <f>INDEX(Notes!$I$2:$N$11,MATCH(Notes!$B$2,Notes!$I$2:$I$11,0),4)*$C256</f>
        <v>2544393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848131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179335</v>
      </c>
      <c r="G257" s="21">
        <f>INDEX(Data[],MATCH($A257,Data[Dist],0),MATCH(G$6,Data[#Headers],0))</f>
        <v>540627</v>
      </c>
      <c r="H257" s="21">
        <f>INDEX(Data[],MATCH($A257,Data[Dist],0),MATCH(H$6,Data[#Headers],0))-G257</f>
        <v>1261465</v>
      </c>
      <c r="I257" s="24"/>
      <c r="J257" s="21">
        <f>INDEX(Notes!$I$2:$N$11,MATCH(Notes!$B$2,Notes!$I$2:$I$11,0),4)*$C257</f>
        <v>540627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180209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475687</v>
      </c>
      <c r="E258" s="21">
        <f>INDEX(Data[],MATCH($A258,Data[Dist],0),MATCH(E$6,Data[#Headers],0))</f>
        <v>475687</v>
      </c>
      <c r="F258" s="21">
        <f>INDEX(Data[],MATCH($A258,Data[Dist],0),MATCH(F$6,Data[#Headers],0))</f>
        <v>475685</v>
      </c>
      <c r="G258" s="21">
        <f>INDEX(Data[],MATCH($A258,Data[Dist],0),MATCH(G$6,Data[#Headers],0))</f>
        <v>1435509</v>
      </c>
      <c r="H258" s="21">
        <f>INDEX(Data[],MATCH($A258,Data[Dist],0),MATCH(H$6,Data[#Headers],0))-G258</f>
        <v>3349516</v>
      </c>
      <c r="I258" s="24"/>
      <c r="J258" s="21">
        <f>INDEX(Notes!$I$2:$N$11,MATCH(Notes!$B$2,Notes!$I$2:$I$11,0),4)*$C258</f>
        <v>1435509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478503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873321</v>
      </c>
      <c r="E259" s="21">
        <f>INDEX(Data[],MATCH($A259,Data[Dist],0),MATCH(E$6,Data[#Headers],0))</f>
        <v>873321</v>
      </c>
      <c r="F259" s="21">
        <f>INDEX(Data[],MATCH($A259,Data[Dist],0),MATCH(F$6,Data[#Headers],0))</f>
        <v>873319</v>
      </c>
      <c r="G259" s="21">
        <f>INDEX(Data[],MATCH($A259,Data[Dist],0),MATCH(G$6,Data[#Headers],0))</f>
        <v>2632602</v>
      </c>
      <c r="H259" s="21">
        <f>INDEX(Data[],MATCH($A259,Data[Dist],0),MATCH(H$6,Data[#Headers],0))-G259</f>
        <v>6142739</v>
      </c>
      <c r="I259" s="24"/>
      <c r="J259" s="21">
        <f>INDEX(Notes!$I$2:$N$11,MATCH(Notes!$B$2,Notes!$I$2:$I$11,0),4)*$C259</f>
        <v>2632602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877534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771717</v>
      </c>
      <c r="E260" s="21">
        <f>INDEX(Data[],MATCH($A260,Data[Dist],0),MATCH(E$6,Data[#Headers],0))</f>
        <v>771716</v>
      </c>
      <c r="F260" s="21">
        <f>INDEX(Data[],MATCH($A260,Data[Dist],0),MATCH(F$6,Data[#Headers],0))</f>
        <v>771717</v>
      </c>
      <c r="G260" s="21">
        <f>INDEX(Data[],MATCH($A260,Data[Dist],0),MATCH(G$6,Data[#Headers],0))</f>
        <v>2327052</v>
      </c>
      <c r="H260" s="21">
        <f>INDEX(Data[],MATCH($A260,Data[Dist],0),MATCH(H$6,Data[#Headers],0))-G260</f>
        <v>5429785</v>
      </c>
      <c r="I260" s="24"/>
      <c r="J260" s="21">
        <f>INDEX(Notes!$I$2:$N$11,MATCH(Notes!$B$2,Notes!$I$2:$I$11,0),4)*$C260</f>
        <v>2327052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775684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449296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449296</v>
      </c>
      <c r="G261" s="21">
        <f>INDEX(Data[],MATCH($A261,Data[Dist],0),MATCH(G$6,Data[#Headers],0))</f>
        <v>1355193</v>
      </c>
      <c r="H261" s="21">
        <f>INDEX(Data[],MATCH($A261,Data[Dist],0),MATCH(H$6,Data[#Headers],0))-G261</f>
        <v>3162114</v>
      </c>
      <c r="I261" s="24"/>
      <c r="J261" s="21">
        <f>INDEX(Notes!$I$2:$N$11,MATCH(Notes!$B$2,Notes!$I$2:$I$11,0),4)*$C261</f>
        <v>1355193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451731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270093</v>
      </c>
      <c r="E262" s="21">
        <f>INDEX(Data[],MATCH($A262,Data[Dist],0),MATCH(E$6,Data[#Headers],0))</f>
        <v>270093</v>
      </c>
      <c r="F262" s="21">
        <f>INDEX(Data[],MATCH($A262,Data[Dist],0),MATCH(F$6,Data[#Headers],0))</f>
        <v>270091</v>
      </c>
      <c r="G262" s="21">
        <f>INDEX(Data[],MATCH($A262,Data[Dist],0),MATCH(G$6,Data[#Headers],0))</f>
        <v>814656</v>
      </c>
      <c r="H262" s="21">
        <f>INDEX(Data[],MATCH($A262,Data[Dist],0),MATCH(H$6,Data[#Headers],0))-G262</f>
        <v>1900868</v>
      </c>
      <c r="I262" s="24"/>
      <c r="J262" s="21">
        <f>INDEX(Notes!$I$2:$N$11,MATCH(Notes!$B$2,Notes!$I$2:$I$11,0),4)*$C262</f>
        <v>814656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271552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428821</v>
      </c>
      <c r="E263" s="21">
        <f>INDEX(Data[],MATCH($A263,Data[Dist],0),MATCH(E$6,Data[#Headers],0))</f>
        <v>428821</v>
      </c>
      <c r="F263" s="21">
        <f>INDEX(Data[],MATCH($A263,Data[Dist],0),MATCH(F$6,Data[#Headers],0))</f>
        <v>428819</v>
      </c>
      <c r="G263" s="21">
        <f>INDEX(Data[],MATCH($A263,Data[Dist],0),MATCH(G$6,Data[#Headers],0))</f>
        <v>1292817</v>
      </c>
      <c r="H263" s="21">
        <f>INDEX(Data[],MATCH($A263,Data[Dist],0),MATCH(H$6,Data[#Headers],0))-G263</f>
        <v>3016570</v>
      </c>
      <c r="I263" s="24"/>
      <c r="J263" s="21">
        <f>INDEX(Notes!$I$2:$N$11,MATCH(Notes!$B$2,Notes!$I$2:$I$11,0),4)*$C263</f>
        <v>1292817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430939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1228147</v>
      </c>
      <c r="E264" s="21">
        <f>INDEX(Data[],MATCH($A264,Data[Dist],0),MATCH(E$6,Data[#Headers],0))</f>
        <v>1228148</v>
      </c>
      <c r="F264" s="21">
        <f>INDEX(Data[],MATCH($A264,Data[Dist],0),MATCH(F$6,Data[#Headers],0))</f>
        <v>1228146</v>
      </c>
      <c r="G264" s="21">
        <f>INDEX(Data[],MATCH($A264,Data[Dist],0),MATCH(G$6,Data[#Headers],0))</f>
        <v>3701259</v>
      </c>
      <c r="H264" s="21">
        <f>INDEX(Data[],MATCH($A264,Data[Dist],0),MATCH(H$6,Data[#Headers],0))-G264</f>
        <v>8636268</v>
      </c>
      <c r="I264" s="24"/>
      <c r="J264" s="21">
        <f>INDEX(Notes!$I$2:$N$11,MATCH(Notes!$B$2,Notes!$I$2:$I$11,0),4)*$C264</f>
        <v>3701259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1233753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13357503</v>
      </c>
      <c r="E265" s="21">
        <f>INDEX(Data[],MATCH($A265,Data[Dist],0),MATCH(E$6,Data[#Headers],0))</f>
        <v>13357504</v>
      </c>
      <c r="F265" s="21">
        <f>INDEX(Data[],MATCH($A265,Data[Dist],0),MATCH(F$6,Data[#Headers],0))</f>
        <v>13357502</v>
      </c>
      <c r="G265" s="21">
        <f>INDEX(Data[],MATCH($A265,Data[Dist],0),MATCH(G$6,Data[#Headers],0))</f>
        <v>40236765</v>
      </c>
      <c r="H265" s="21">
        <f>INDEX(Data[],MATCH($A265,Data[Dist],0),MATCH(H$6,Data[#Headers],0))-G265</f>
        <v>93885785</v>
      </c>
      <c r="I265" s="24"/>
      <c r="J265" s="21">
        <f>INDEX(Notes!$I$2:$N$11,MATCH(Notes!$B$2,Notes!$I$2:$I$11,0),4)*$C265</f>
        <v>40236765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13412255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280934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280933</v>
      </c>
      <c r="G266" s="21">
        <f>INDEX(Data[],MATCH($A266,Data[Dist],0),MATCH(G$6,Data[#Headers],0))</f>
        <v>847713</v>
      </c>
      <c r="H266" s="21">
        <f>INDEX(Data[],MATCH($A266,Data[Dist],0),MATCH(H$6,Data[#Headers],0))-G266</f>
        <v>1977992</v>
      </c>
      <c r="I266" s="24"/>
      <c r="J266" s="21">
        <f>INDEX(Notes!$I$2:$N$11,MATCH(Notes!$B$2,Notes!$I$2:$I$11,0),4)*$C266</f>
        <v>847713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282571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533613</v>
      </c>
      <c r="E267" s="21">
        <f>INDEX(Data[],MATCH($A267,Data[Dist],0),MATCH(E$6,Data[#Headers],0))</f>
        <v>533613</v>
      </c>
      <c r="F267" s="21">
        <f>INDEX(Data[],MATCH($A267,Data[Dist],0),MATCH(F$6,Data[#Headers],0))</f>
        <v>533612</v>
      </c>
      <c r="G267" s="21">
        <f>INDEX(Data[],MATCH($A267,Data[Dist],0),MATCH(G$6,Data[#Headers],0))</f>
        <v>1611264</v>
      </c>
      <c r="H267" s="21">
        <f>INDEX(Data[],MATCH($A267,Data[Dist],0),MATCH(H$6,Data[#Headers],0))-G267</f>
        <v>3759619</v>
      </c>
      <c r="I267" s="24"/>
      <c r="J267" s="21">
        <f>INDEX(Notes!$I$2:$N$11,MATCH(Notes!$B$2,Notes!$I$2:$I$11,0),4)*$C267</f>
        <v>1611264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537088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974374</v>
      </c>
      <c r="E268" s="21">
        <f>INDEX(Data[],MATCH($A268,Data[Dist],0),MATCH(E$6,Data[#Headers],0))</f>
        <v>974375</v>
      </c>
      <c r="F268" s="21">
        <f>INDEX(Data[],MATCH($A268,Data[Dist],0),MATCH(F$6,Data[#Headers],0))</f>
        <v>974373</v>
      </c>
      <c r="G268" s="21">
        <f>INDEX(Data[],MATCH($A268,Data[Dist],0),MATCH(G$6,Data[#Headers],0))</f>
        <v>2939361</v>
      </c>
      <c r="H268" s="21">
        <f>INDEX(Data[],MATCH($A268,Data[Dist],0),MATCH(H$6,Data[#Headers],0))-G268</f>
        <v>6858513</v>
      </c>
      <c r="I268" s="24"/>
      <c r="J268" s="21">
        <f>INDEX(Notes!$I$2:$N$11,MATCH(Notes!$B$2,Notes!$I$2:$I$11,0),4)*$C268</f>
        <v>2939361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979787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386844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386844</v>
      </c>
      <c r="G269" s="21">
        <f>INDEX(Data[],MATCH($A269,Data[Dist],0),MATCH(G$6,Data[#Headers],0))</f>
        <v>1166025</v>
      </c>
      <c r="H269" s="21">
        <f>INDEX(Data[],MATCH($A269,Data[Dist],0),MATCH(H$6,Data[#Headers],0))-G269</f>
        <v>2720720</v>
      </c>
      <c r="I269" s="24"/>
      <c r="J269" s="21">
        <f>INDEX(Notes!$I$2:$N$11,MATCH(Notes!$B$2,Notes!$I$2:$I$11,0),4)*$C269</f>
        <v>1166025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388675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365016</v>
      </c>
      <c r="E270" s="21">
        <f>INDEX(Data[],MATCH($A270,Data[Dist],0),MATCH(E$6,Data[#Headers],0))</f>
        <v>365016</v>
      </c>
      <c r="F270" s="21">
        <f>INDEX(Data[],MATCH($A270,Data[Dist],0),MATCH(F$6,Data[#Headers],0))</f>
        <v>365015</v>
      </c>
      <c r="G270" s="21">
        <f>INDEX(Data[],MATCH($A270,Data[Dist],0),MATCH(G$6,Data[#Headers],0))</f>
        <v>1101900</v>
      </c>
      <c r="H270" s="21">
        <f>INDEX(Data[],MATCH($A270,Data[Dist],0),MATCH(H$6,Data[#Headers],0))-G270</f>
        <v>2571097</v>
      </c>
      <c r="I270" s="24"/>
      <c r="J270" s="21">
        <f>INDEX(Notes!$I$2:$N$11,MATCH(Notes!$B$2,Notes!$I$2:$I$11,0),4)*$C270</f>
        <v>1101900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367300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690155</v>
      </c>
      <c r="E271" s="21">
        <f>INDEX(Data[],MATCH($A271,Data[Dist],0),MATCH(E$6,Data[#Headers],0))</f>
        <v>690155</v>
      </c>
      <c r="F271" s="21">
        <f>INDEX(Data[],MATCH($A271,Data[Dist],0),MATCH(F$6,Data[#Headers],0))</f>
        <v>690154</v>
      </c>
      <c r="G271" s="21">
        <f>INDEX(Data[],MATCH($A271,Data[Dist],0),MATCH(G$6,Data[#Headers],0))</f>
        <v>2082903</v>
      </c>
      <c r="H271" s="21">
        <f>INDEX(Data[],MATCH($A271,Data[Dist],0),MATCH(H$6,Data[#Headers],0))-G271</f>
        <v>4860104</v>
      </c>
      <c r="I271" s="24"/>
      <c r="J271" s="21">
        <f>INDEX(Notes!$I$2:$N$11,MATCH(Notes!$B$2,Notes!$I$2:$I$11,0),4)*$C271</f>
        <v>2082903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694301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138489</v>
      </c>
      <c r="F272" s="21">
        <f>INDEX(Data[],MATCH($A272,Data[Dist],0),MATCH(F$6,Data[#Headers],0))</f>
        <v>138487</v>
      </c>
      <c r="G272" s="21">
        <f>INDEX(Data[],MATCH($A272,Data[Dist],0),MATCH(G$6,Data[#Headers],0))</f>
        <v>417687</v>
      </c>
      <c r="H272" s="21">
        <f>INDEX(Data[],MATCH($A272,Data[Dist],0),MATCH(H$6,Data[#Headers],0))-G272</f>
        <v>974604</v>
      </c>
      <c r="I272" s="24"/>
      <c r="J272" s="21">
        <f>INDEX(Notes!$I$2:$N$11,MATCH(Notes!$B$2,Notes!$I$2:$I$11,0),4)*$C272</f>
        <v>417687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139229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1205718</v>
      </c>
      <c r="E273" s="21">
        <f>INDEX(Data[],MATCH($A273,Data[Dist],0),MATCH(E$6,Data[#Headers],0))</f>
        <v>1205718</v>
      </c>
      <c r="F273" s="21">
        <f>INDEX(Data[],MATCH($A273,Data[Dist],0),MATCH(F$6,Data[#Headers],0))</f>
        <v>1205718</v>
      </c>
      <c r="G273" s="21">
        <f>INDEX(Data[],MATCH($A273,Data[Dist],0),MATCH(G$6,Data[#Headers],0))</f>
        <v>3632922</v>
      </c>
      <c r="H273" s="21">
        <f>INDEX(Data[],MATCH($A273,Data[Dist],0),MATCH(H$6,Data[#Headers],0))-G273</f>
        <v>8476819</v>
      </c>
      <c r="I273" s="24"/>
      <c r="J273" s="21">
        <f>INDEX(Notes!$I$2:$N$11,MATCH(Notes!$B$2,Notes!$I$2:$I$11,0),4)*$C273</f>
        <v>3632922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1210974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415402</v>
      </c>
      <c r="E274" s="21">
        <f>INDEX(Data[],MATCH($A274,Data[Dist],0),MATCH(E$6,Data[#Headers],0))</f>
        <v>415402</v>
      </c>
      <c r="F274" s="21">
        <f>INDEX(Data[],MATCH($A274,Data[Dist],0),MATCH(F$6,Data[#Headers],0))</f>
        <v>415400</v>
      </c>
      <c r="G274" s="21">
        <f>INDEX(Data[],MATCH($A274,Data[Dist],0),MATCH(G$6,Data[#Headers],0))</f>
        <v>1252206</v>
      </c>
      <c r="H274" s="21">
        <f>INDEX(Data[],MATCH($A274,Data[Dist],0),MATCH(H$6,Data[#Headers],0))-G274</f>
        <v>2921812</v>
      </c>
      <c r="I274" s="24"/>
      <c r="J274" s="21">
        <f>INDEX(Notes!$I$2:$N$11,MATCH(Notes!$B$2,Notes!$I$2:$I$11,0),4)*$C274</f>
        <v>1252206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417402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5620836</v>
      </c>
      <c r="E275" s="21">
        <f>INDEX(Data[],MATCH($A275,Data[Dist],0),MATCH(E$6,Data[#Headers],0))</f>
        <v>5620836</v>
      </c>
      <c r="F275" s="21">
        <f>INDEX(Data[],MATCH($A275,Data[Dist],0),MATCH(F$6,Data[#Headers],0))</f>
        <v>5620836</v>
      </c>
      <c r="G275" s="21">
        <f>INDEX(Data[],MATCH($A275,Data[Dist],0),MATCH(G$6,Data[#Headers],0))</f>
        <v>16943568</v>
      </c>
      <c r="H275" s="21">
        <f>INDEX(Data[],MATCH($A275,Data[Dist],0),MATCH(H$6,Data[#Headers],0))-G275</f>
        <v>39534995</v>
      </c>
      <c r="I275" s="24"/>
      <c r="J275" s="21">
        <f>INDEX(Notes!$I$2:$N$11,MATCH(Notes!$B$2,Notes!$I$2:$I$11,0),4)*$C275</f>
        <v>16943568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5647856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1635965</v>
      </c>
      <c r="E276" s="21">
        <f>INDEX(Data[],MATCH($A276,Data[Dist],0),MATCH(E$6,Data[#Headers],0))</f>
        <v>1635965</v>
      </c>
      <c r="F276" s="21">
        <f>INDEX(Data[],MATCH($A276,Data[Dist],0),MATCH(F$6,Data[#Headers],0))</f>
        <v>1635966</v>
      </c>
      <c r="G276" s="21">
        <f>INDEX(Data[],MATCH($A276,Data[Dist],0),MATCH(G$6,Data[#Headers],0))</f>
        <v>4930548</v>
      </c>
      <c r="H276" s="21">
        <f>INDEX(Data[],MATCH($A276,Data[Dist],0),MATCH(H$6,Data[#Headers],0))-G276</f>
        <v>11504612</v>
      </c>
      <c r="I276" s="24"/>
      <c r="J276" s="21">
        <f>INDEX(Notes!$I$2:$N$11,MATCH(Notes!$B$2,Notes!$I$2:$I$11,0),4)*$C276</f>
        <v>4930548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1643516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203970</v>
      </c>
      <c r="E277" s="21">
        <f>INDEX(Data[],MATCH($A277,Data[Dist],0),MATCH(E$6,Data[#Headers],0))</f>
        <v>203971</v>
      </c>
      <c r="F277" s="21">
        <f>INDEX(Data[],MATCH($A277,Data[Dist],0),MATCH(F$6,Data[#Headers],0))</f>
        <v>203969</v>
      </c>
      <c r="G277" s="21">
        <f>INDEX(Data[],MATCH($A277,Data[Dist],0),MATCH(G$6,Data[#Headers],0))</f>
        <v>625092</v>
      </c>
      <c r="H277" s="21">
        <f>INDEX(Data[],MATCH($A277,Data[Dist],0),MATCH(H$6,Data[#Headers],0))-G277</f>
        <v>1458548</v>
      </c>
      <c r="I277" s="24"/>
      <c r="J277" s="21">
        <f>INDEX(Notes!$I$2:$N$11,MATCH(Notes!$B$2,Notes!$I$2:$I$11,0),4)*$C277</f>
        <v>625092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208364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314884</v>
      </c>
      <c r="F278" s="21">
        <f>INDEX(Data[],MATCH($A278,Data[Dist],0),MATCH(F$6,Data[#Headers],0))</f>
        <v>314884</v>
      </c>
      <c r="G278" s="21">
        <f>INDEX(Data[],MATCH($A278,Data[Dist],0),MATCH(G$6,Data[#Headers],0))</f>
        <v>949281</v>
      </c>
      <c r="H278" s="21">
        <f>INDEX(Data[],MATCH($A278,Data[Dist],0),MATCH(H$6,Data[#Headers],0))-G278</f>
        <v>2214988</v>
      </c>
      <c r="I278" s="24"/>
      <c r="J278" s="21">
        <f>INDEX(Notes!$I$2:$N$11,MATCH(Notes!$B$2,Notes!$I$2:$I$11,0),4)*$C278</f>
        <v>949281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316427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150203</v>
      </c>
      <c r="G279" s="21">
        <f>INDEX(Data[],MATCH($A279,Data[Dist],0),MATCH(G$6,Data[#Headers],0))</f>
        <v>452715</v>
      </c>
      <c r="H279" s="21">
        <f>INDEX(Data[],MATCH($A279,Data[Dist],0),MATCH(H$6,Data[#Headers],0))-G279</f>
        <v>1056331</v>
      </c>
      <c r="I279" s="24"/>
      <c r="J279" s="21">
        <f>INDEX(Notes!$I$2:$N$11,MATCH(Notes!$B$2,Notes!$I$2:$I$11,0),4)*$C279</f>
        <v>452715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150905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424171</v>
      </c>
      <c r="E280" s="21">
        <f>INDEX(Data[],MATCH($A280,Data[Dist],0),MATCH(E$6,Data[#Headers],0))</f>
        <v>424171</v>
      </c>
      <c r="F280" s="21">
        <f>INDEX(Data[],MATCH($A280,Data[Dist],0),MATCH(F$6,Data[#Headers],0))</f>
        <v>424169</v>
      </c>
      <c r="G280" s="21">
        <f>INDEX(Data[],MATCH($A280,Data[Dist],0),MATCH(G$6,Data[#Headers],0))</f>
        <v>1278987</v>
      </c>
      <c r="H280" s="21">
        <f>INDEX(Data[],MATCH($A280,Data[Dist],0),MATCH(H$6,Data[#Headers],0))-G280</f>
        <v>2984299</v>
      </c>
      <c r="I280" s="24"/>
      <c r="J280" s="21">
        <f>INDEX(Notes!$I$2:$N$11,MATCH(Notes!$B$2,Notes!$I$2:$I$11,0),4)*$C280</f>
        <v>1278987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426329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2397617</v>
      </c>
      <c r="E281" s="21">
        <f>INDEX(Data[],MATCH($A281,Data[Dist],0),MATCH(E$6,Data[#Headers],0))</f>
        <v>2397617</v>
      </c>
      <c r="F281" s="21">
        <f>INDEX(Data[],MATCH($A281,Data[Dist],0),MATCH(F$6,Data[#Headers],0))</f>
        <v>2397618</v>
      </c>
      <c r="G281" s="21">
        <f>INDEX(Data[],MATCH($A281,Data[Dist],0),MATCH(G$6,Data[#Headers],0))</f>
        <v>7221924</v>
      </c>
      <c r="H281" s="21">
        <f>INDEX(Data[],MATCH($A281,Data[Dist],0),MATCH(H$6,Data[#Headers],0))-G281</f>
        <v>16851155</v>
      </c>
      <c r="I281" s="24"/>
      <c r="J281" s="21">
        <f>INDEX(Notes!$I$2:$N$11,MATCH(Notes!$B$2,Notes!$I$2:$I$11,0),4)*$C281</f>
        <v>7221924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2407308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111146</v>
      </c>
      <c r="F282" s="21">
        <f>INDEX(Data[],MATCH($A282,Data[Dist],0),MATCH(F$6,Data[#Headers],0))</f>
        <v>111145</v>
      </c>
      <c r="G282" s="21">
        <f>INDEX(Data[],MATCH($A282,Data[Dist],0),MATCH(G$6,Data[#Headers],0))</f>
        <v>335082</v>
      </c>
      <c r="H282" s="21">
        <f>INDEX(Data[],MATCH($A282,Data[Dist],0),MATCH(H$6,Data[#Headers],0))-G282</f>
        <v>781854</v>
      </c>
      <c r="I282" s="24"/>
      <c r="J282" s="21">
        <f>INDEX(Notes!$I$2:$N$11,MATCH(Notes!$B$2,Notes!$I$2:$I$11,0),4)*$C282</f>
        <v>335082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111694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561019</v>
      </c>
      <c r="E283" s="21">
        <f>INDEX(Data[],MATCH($A283,Data[Dist],0),MATCH(E$6,Data[#Headers],0))</f>
        <v>561020</v>
      </c>
      <c r="F283" s="21">
        <f>INDEX(Data[],MATCH($A283,Data[Dist],0),MATCH(F$6,Data[#Headers],0))</f>
        <v>561018</v>
      </c>
      <c r="G283" s="21">
        <f>INDEX(Data[],MATCH($A283,Data[Dist],0),MATCH(G$6,Data[#Headers],0))</f>
        <v>1693653</v>
      </c>
      <c r="H283" s="21">
        <f>INDEX(Data[],MATCH($A283,Data[Dist],0),MATCH(H$6,Data[#Headers],0))-G283</f>
        <v>3951852</v>
      </c>
      <c r="I283" s="24"/>
      <c r="J283" s="21">
        <f>INDEX(Notes!$I$2:$N$11,MATCH(Notes!$B$2,Notes!$I$2:$I$11,0),4)*$C283</f>
        <v>1693653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564551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566355</v>
      </c>
      <c r="E284" s="21">
        <f>INDEX(Data[],MATCH($A284,Data[Dist],0),MATCH(E$6,Data[#Headers],0))</f>
        <v>566356</v>
      </c>
      <c r="F284" s="21">
        <f>INDEX(Data[],MATCH($A284,Data[Dist],0),MATCH(F$6,Data[#Headers],0))</f>
        <v>566354</v>
      </c>
      <c r="G284" s="21">
        <f>INDEX(Data[],MATCH($A284,Data[Dist],0),MATCH(G$6,Data[#Headers],0))</f>
        <v>1707819</v>
      </c>
      <c r="H284" s="21">
        <f>INDEX(Data[],MATCH($A284,Data[Dist],0),MATCH(H$6,Data[#Headers],0))-G284</f>
        <v>3984908</v>
      </c>
      <c r="I284" s="24"/>
      <c r="J284" s="21">
        <f>INDEX(Notes!$I$2:$N$11,MATCH(Notes!$B$2,Notes!$I$2:$I$11,0),4)*$C284</f>
        <v>1707819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569273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595541</v>
      </c>
      <c r="E285" s="21">
        <f>INDEX(Data[],MATCH($A285,Data[Dist],0),MATCH(E$6,Data[#Headers],0))</f>
        <v>595540</v>
      </c>
      <c r="F285" s="21">
        <f>INDEX(Data[],MATCH($A285,Data[Dist],0),MATCH(F$6,Data[#Headers],0))</f>
        <v>595541</v>
      </c>
      <c r="G285" s="21">
        <f>INDEX(Data[],MATCH($A285,Data[Dist],0),MATCH(G$6,Data[#Headers],0))</f>
        <v>1795737</v>
      </c>
      <c r="H285" s="21">
        <f>INDEX(Data[],MATCH($A285,Data[Dist],0),MATCH(H$6,Data[#Headers],0))-G285</f>
        <v>4190057</v>
      </c>
      <c r="I285" s="24"/>
      <c r="J285" s="21">
        <f>INDEX(Notes!$I$2:$N$11,MATCH(Notes!$B$2,Notes!$I$2:$I$11,0),4)*$C285</f>
        <v>1795737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598579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361757</v>
      </c>
      <c r="E286" s="21">
        <f>INDEX(Data[],MATCH($A286,Data[Dist],0),MATCH(E$6,Data[#Headers],0))</f>
        <v>361757</v>
      </c>
      <c r="F286" s="21">
        <f>INDEX(Data[],MATCH($A286,Data[Dist],0),MATCH(F$6,Data[#Headers],0))</f>
        <v>361755</v>
      </c>
      <c r="G286" s="21">
        <f>INDEX(Data[],MATCH($A286,Data[Dist],0),MATCH(G$6,Data[#Headers],0))</f>
        <v>1091724</v>
      </c>
      <c r="H286" s="21">
        <f>INDEX(Data[],MATCH($A286,Data[Dist],0),MATCH(H$6,Data[#Headers],0))-G286</f>
        <v>2547358</v>
      </c>
      <c r="I286" s="24"/>
      <c r="J286" s="21">
        <f>INDEX(Notes!$I$2:$N$11,MATCH(Notes!$B$2,Notes!$I$2:$I$11,0),4)*$C286</f>
        <v>1091724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363908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490889</v>
      </c>
      <c r="E287" s="21">
        <f>INDEX(Data[],MATCH($A287,Data[Dist],0),MATCH(E$6,Data[#Headers],0))</f>
        <v>490889</v>
      </c>
      <c r="F287" s="21">
        <f>INDEX(Data[],MATCH($A287,Data[Dist],0),MATCH(F$6,Data[#Headers],0))</f>
        <v>490887</v>
      </c>
      <c r="G287" s="21">
        <f>INDEX(Data[],MATCH($A287,Data[Dist],0),MATCH(G$6,Data[#Headers],0))</f>
        <v>1480047</v>
      </c>
      <c r="H287" s="21">
        <f>INDEX(Data[],MATCH($A287,Data[Dist],0),MATCH(H$6,Data[#Headers],0))-G287</f>
        <v>3453442</v>
      </c>
      <c r="I287" s="24"/>
      <c r="J287" s="21">
        <f>INDEX(Notes!$I$2:$N$11,MATCH(Notes!$B$2,Notes!$I$2:$I$11,0),4)*$C287</f>
        <v>1480047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493349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189183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570438</v>
      </c>
      <c r="H288" s="21">
        <f>INDEX(Data[],MATCH($A288,Data[Dist],0),MATCH(H$6,Data[#Headers],0))-G288</f>
        <v>1331025</v>
      </c>
      <c r="I288" s="24"/>
      <c r="J288" s="21">
        <f>INDEX(Notes!$I$2:$N$11,MATCH(Notes!$B$2,Notes!$I$2:$I$11,0),4)*$C288</f>
        <v>570438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190146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314431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314431</v>
      </c>
      <c r="G289" s="21">
        <f>INDEX(Data[],MATCH($A289,Data[Dist],0),MATCH(G$6,Data[#Headers],0))</f>
        <v>947586</v>
      </c>
      <c r="H289" s="21">
        <f>INDEX(Data[],MATCH($A289,Data[Dist],0),MATCH(H$6,Data[#Headers],0))-G289</f>
        <v>2211031</v>
      </c>
      <c r="I289" s="24"/>
      <c r="J289" s="21">
        <f>INDEX(Notes!$I$2:$N$11,MATCH(Notes!$B$2,Notes!$I$2:$I$11,0),4)*$C289</f>
        <v>947586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315862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247213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247213</v>
      </c>
      <c r="G290" s="21">
        <f>INDEX(Data[],MATCH($A290,Data[Dist],0),MATCH(G$6,Data[#Headers],0))</f>
        <v>745650</v>
      </c>
      <c r="H290" s="21">
        <f>INDEX(Data[],MATCH($A290,Data[Dist],0),MATCH(H$6,Data[#Headers],0))-G290</f>
        <v>1739848</v>
      </c>
      <c r="I290" s="24"/>
      <c r="J290" s="21">
        <f>INDEX(Notes!$I$2:$N$11,MATCH(Notes!$B$2,Notes!$I$2:$I$11,0),4)*$C290</f>
        <v>745650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248550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270176</v>
      </c>
      <c r="F291" s="21">
        <f>INDEX(Data[],MATCH($A291,Data[Dist],0),MATCH(F$6,Data[#Headers],0))</f>
        <v>270174</v>
      </c>
      <c r="G291" s="21">
        <f>INDEX(Data[],MATCH($A291,Data[Dist],0),MATCH(G$6,Data[#Headers],0))</f>
        <v>814065</v>
      </c>
      <c r="H291" s="21">
        <f>INDEX(Data[],MATCH($A291,Data[Dist],0),MATCH(H$6,Data[#Headers],0))-G291</f>
        <v>1899482</v>
      </c>
      <c r="I291" s="24"/>
      <c r="J291" s="21">
        <f>INDEX(Notes!$I$2:$N$11,MATCH(Notes!$B$2,Notes!$I$2:$I$11,0),4)*$C291</f>
        <v>814065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271355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77784</v>
      </c>
      <c r="G292" s="21">
        <f>INDEX(Data[],MATCH($A292,Data[Dist],0),MATCH(G$6,Data[#Headers],0))</f>
        <v>235104</v>
      </c>
      <c r="H292" s="21">
        <f>INDEX(Data[],MATCH($A292,Data[Dist],0),MATCH(H$6,Data[#Headers],0))-G292</f>
        <v>548580</v>
      </c>
      <c r="I292" s="24"/>
      <c r="J292" s="21">
        <f>INDEX(Notes!$I$2:$N$11,MATCH(Notes!$B$2,Notes!$I$2:$I$11,0),4)*$C292</f>
        <v>235104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78368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530249</v>
      </c>
      <c r="E293" s="21">
        <f>INDEX(Data[],MATCH($A293,Data[Dist],0),MATCH(E$6,Data[#Headers],0))</f>
        <v>530249</v>
      </c>
      <c r="F293" s="21">
        <f>INDEX(Data[],MATCH($A293,Data[Dist],0),MATCH(F$6,Data[#Headers],0))</f>
        <v>530247</v>
      </c>
      <c r="G293" s="21">
        <f>INDEX(Data[],MATCH($A293,Data[Dist],0),MATCH(G$6,Data[#Headers],0))</f>
        <v>1599015</v>
      </c>
      <c r="H293" s="21">
        <f>INDEX(Data[],MATCH($A293,Data[Dist],0),MATCH(H$6,Data[#Headers],0))-G293</f>
        <v>3731032</v>
      </c>
      <c r="I293" s="24"/>
      <c r="J293" s="21">
        <f>INDEX(Notes!$I$2:$N$11,MATCH(Notes!$B$2,Notes!$I$2:$I$11,0),4)*$C293</f>
        <v>1599015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533005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162122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162121</v>
      </c>
      <c r="G294" s="21">
        <f>INDEX(Data[],MATCH($A294,Data[Dist],0),MATCH(G$6,Data[#Headers],0))</f>
        <v>490458</v>
      </c>
      <c r="H294" s="21">
        <f>INDEX(Data[],MATCH($A294,Data[Dist],0),MATCH(H$6,Data[#Headers],0))-G294</f>
        <v>1144402</v>
      </c>
      <c r="I294" s="24"/>
      <c r="J294" s="21">
        <f>INDEX(Notes!$I$2:$N$11,MATCH(Notes!$B$2,Notes!$I$2:$I$11,0),4)*$C294</f>
        <v>490458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163486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2478855</v>
      </c>
      <c r="E295" s="21">
        <f>INDEX(Data[],MATCH($A295,Data[Dist],0),MATCH(E$6,Data[#Headers],0))</f>
        <v>2478854</v>
      </c>
      <c r="F295" s="21">
        <f>INDEX(Data[],MATCH($A295,Data[Dist],0),MATCH(F$6,Data[#Headers],0))</f>
        <v>2478855</v>
      </c>
      <c r="G295" s="21">
        <f>INDEX(Data[],MATCH($A295,Data[Dist],0),MATCH(G$6,Data[#Headers],0))</f>
        <v>7475310</v>
      </c>
      <c r="H295" s="21">
        <f>INDEX(Data[],MATCH($A295,Data[Dist],0),MATCH(H$6,Data[#Headers],0))-G295</f>
        <v>17442394</v>
      </c>
      <c r="I295" s="24"/>
      <c r="J295" s="21">
        <f>INDEX(Notes!$I$2:$N$11,MATCH(Notes!$B$2,Notes!$I$2:$I$11,0),4)*$C295</f>
        <v>7475310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2491770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648619</v>
      </c>
      <c r="E296" s="21">
        <f>INDEX(Data[],MATCH($A296,Data[Dist],0),MATCH(E$6,Data[#Headers],0))</f>
        <v>648619</v>
      </c>
      <c r="F296" s="21">
        <f>INDEX(Data[],MATCH($A296,Data[Dist],0),MATCH(F$6,Data[#Headers],0))</f>
        <v>648619</v>
      </c>
      <c r="G296" s="21">
        <f>INDEX(Data[],MATCH($A296,Data[Dist],0),MATCH(G$6,Data[#Headers],0))</f>
        <v>1956663</v>
      </c>
      <c r="H296" s="21">
        <f>INDEX(Data[],MATCH($A296,Data[Dist],0),MATCH(H$6,Data[#Headers],0))-G296</f>
        <v>4565546</v>
      </c>
      <c r="I296" s="24"/>
      <c r="J296" s="21">
        <f>INDEX(Notes!$I$2:$N$11,MATCH(Notes!$B$2,Notes!$I$2:$I$11,0),4)*$C296</f>
        <v>1956663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652221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671943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671943</v>
      </c>
      <c r="G297" s="21">
        <f>INDEX(Data[],MATCH($A297,Data[Dist],0),MATCH(G$6,Data[#Headers],0))</f>
        <v>2026365</v>
      </c>
      <c r="H297" s="21">
        <f>INDEX(Data[],MATCH($A297,Data[Dist],0),MATCH(H$6,Data[#Headers],0))-G297</f>
        <v>4728185</v>
      </c>
      <c r="I297" s="24"/>
      <c r="J297" s="21">
        <f>INDEX(Notes!$I$2:$N$11,MATCH(Notes!$B$2,Notes!$I$2:$I$11,0),4)*$C297</f>
        <v>2026365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675455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198643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599103</v>
      </c>
      <c r="H298" s="21">
        <f>INDEX(Data[],MATCH($A298,Data[Dist],0),MATCH(H$6,Data[#Headers],0))-G298</f>
        <v>1397906</v>
      </c>
      <c r="I298" s="24"/>
      <c r="J298" s="21">
        <f>INDEX(Notes!$I$2:$N$11,MATCH(Notes!$B$2,Notes!$I$2:$I$11,0),4)*$C298</f>
        <v>599103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199701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1196844</v>
      </c>
      <c r="E299" s="21">
        <f>INDEX(Data[],MATCH($A299,Data[Dist],0),MATCH(E$6,Data[#Headers],0))</f>
        <v>1196844</v>
      </c>
      <c r="F299" s="21">
        <f>INDEX(Data[],MATCH($A299,Data[Dist],0),MATCH(F$6,Data[#Headers],0))</f>
        <v>1196842</v>
      </c>
      <c r="G299" s="21">
        <f>INDEX(Data[],MATCH($A299,Data[Dist],0),MATCH(G$6,Data[#Headers],0))</f>
        <v>3608685</v>
      </c>
      <c r="H299" s="21">
        <f>INDEX(Data[],MATCH($A299,Data[Dist],0),MATCH(H$6,Data[#Headers],0))-G299</f>
        <v>8420265</v>
      </c>
      <c r="I299" s="24"/>
      <c r="J299" s="21">
        <f>INDEX(Notes!$I$2:$N$11,MATCH(Notes!$B$2,Notes!$I$2:$I$11,0),4)*$C299</f>
        <v>3608685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1202895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392459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392459</v>
      </c>
      <c r="G300" s="21">
        <f>INDEX(Data[],MATCH($A300,Data[Dist],0),MATCH(G$6,Data[#Headers],0))</f>
        <v>1182552</v>
      </c>
      <c r="H300" s="21">
        <f>INDEX(Data[],MATCH($A300,Data[Dist],0),MATCH(H$6,Data[#Headers],0))-G300</f>
        <v>2759287</v>
      </c>
      <c r="I300" s="24"/>
      <c r="J300" s="21">
        <f>INDEX(Notes!$I$2:$N$11,MATCH(Notes!$B$2,Notes!$I$2:$I$11,0),4)*$C300</f>
        <v>1182552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394184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533176</v>
      </c>
      <c r="E301" s="21">
        <f>INDEX(Data[],MATCH($A301,Data[Dist],0),MATCH(E$6,Data[#Headers],0))</f>
        <v>533176</v>
      </c>
      <c r="F301" s="21">
        <f>INDEX(Data[],MATCH($A301,Data[Dist],0),MATCH(F$6,Data[#Headers],0))</f>
        <v>533177</v>
      </c>
      <c r="G301" s="21">
        <f>INDEX(Data[],MATCH($A301,Data[Dist],0),MATCH(G$6,Data[#Headers],0))</f>
        <v>1609035</v>
      </c>
      <c r="H301" s="21">
        <f>INDEX(Data[],MATCH($A301,Data[Dist],0),MATCH(H$6,Data[#Headers],0))-G301</f>
        <v>3754416</v>
      </c>
      <c r="I301" s="24"/>
      <c r="J301" s="21">
        <f>INDEX(Notes!$I$2:$N$11,MATCH(Notes!$B$2,Notes!$I$2:$I$11,0),4)*$C301</f>
        <v>1609035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536345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374156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374156</v>
      </c>
      <c r="G302" s="21">
        <f>INDEX(Data[],MATCH($A302,Data[Dist],0),MATCH(G$6,Data[#Headers],0))</f>
        <v>1128174</v>
      </c>
      <c r="H302" s="21">
        <f>INDEX(Data[],MATCH($A302,Data[Dist],0),MATCH(H$6,Data[#Headers],0))-G302</f>
        <v>2632406</v>
      </c>
      <c r="I302" s="24"/>
      <c r="J302" s="21">
        <f>INDEX(Notes!$I$2:$N$11,MATCH(Notes!$B$2,Notes!$I$2:$I$11,0),4)*$C302</f>
        <v>1128174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376058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491968</v>
      </c>
      <c r="E303" s="21">
        <f>INDEX(Data[],MATCH($A303,Data[Dist],0),MATCH(E$6,Data[#Headers],0))</f>
        <v>491968</v>
      </c>
      <c r="F303" s="21">
        <f>INDEX(Data[],MATCH($A303,Data[Dist],0),MATCH(F$6,Data[#Headers],0))</f>
        <v>491968</v>
      </c>
      <c r="G303" s="21">
        <f>INDEX(Data[],MATCH($A303,Data[Dist],0),MATCH(G$6,Data[#Headers],0))</f>
        <v>1483107</v>
      </c>
      <c r="H303" s="21">
        <f>INDEX(Data[],MATCH($A303,Data[Dist],0),MATCH(H$6,Data[#Headers],0))-G303</f>
        <v>3460586</v>
      </c>
      <c r="I303" s="24"/>
      <c r="J303" s="21">
        <f>INDEX(Notes!$I$2:$N$11,MATCH(Notes!$B$2,Notes!$I$2:$I$11,0),4)*$C303</f>
        <v>1483107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494369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1353216</v>
      </c>
      <c r="E304" s="21">
        <f>INDEX(Data[],MATCH($A304,Data[Dist],0),MATCH(E$6,Data[#Headers],0))</f>
        <v>1353216</v>
      </c>
      <c r="F304" s="21">
        <f>INDEX(Data[],MATCH($A304,Data[Dist],0),MATCH(F$6,Data[#Headers],0))</f>
        <v>1353217</v>
      </c>
      <c r="G304" s="21">
        <f>INDEX(Data[],MATCH($A304,Data[Dist],0),MATCH(G$6,Data[#Headers],0))</f>
        <v>4078206</v>
      </c>
      <c r="H304" s="21">
        <f>INDEX(Data[],MATCH($A304,Data[Dist],0),MATCH(H$6,Data[#Headers],0))-G304</f>
        <v>9515809</v>
      </c>
      <c r="I304" s="24"/>
      <c r="J304" s="21">
        <f>INDEX(Notes!$I$2:$N$11,MATCH(Notes!$B$2,Notes!$I$2:$I$11,0),4)*$C304</f>
        <v>4078206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1359402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9811781</v>
      </c>
      <c r="E305" s="21">
        <f>INDEX(Data[],MATCH($A305,Data[Dist],0),MATCH(E$6,Data[#Headers],0))</f>
        <v>9811781</v>
      </c>
      <c r="F305" s="21">
        <f>INDEX(Data[],MATCH($A305,Data[Dist],0),MATCH(F$6,Data[#Headers],0))</f>
        <v>9811780</v>
      </c>
      <c r="G305" s="21">
        <f>INDEX(Data[],MATCH($A305,Data[Dist],0),MATCH(G$6,Data[#Headers],0))</f>
        <v>29556171</v>
      </c>
      <c r="H305" s="21">
        <f>INDEX(Data[],MATCH($A305,Data[Dist],0),MATCH(H$6,Data[#Headers],0))-G305</f>
        <v>68964401</v>
      </c>
      <c r="I305" s="24"/>
      <c r="J305" s="21">
        <f>INDEX(Notes!$I$2:$N$11,MATCH(Notes!$B$2,Notes!$I$2:$I$11,0),4)*$C305</f>
        <v>29556171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9852057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9209037</v>
      </c>
      <c r="E306" s="21">
        <f>INDEX(Data[],MATCH($A306,Data[Dist],0),MATCH(E$6,Data[#Headers],0))</f>
        <v>9209037</v>
      </c>
      <c r="F306" s="21">
        <f>INDEX(Data[],MATCH($A306,Data[Dist],0),MATCH(F$6,Data[#Headers],0))</f>
        <v>9209035</v>
      </c>
      <c r="G306" s="21">
        <f>INDEX(Data[],MATCH($A306,Data[Dist],0),MATCH(G$6,Data[#Headers],0))</f>
        <v>27781068</v>
      </c>
      <c r="H306" s="21">
        <f>INDEX(Data[],MATCH($A306,Data[Dist],0),MATCH(H$6,Data[#Headers],0))-G306</f>
        <v>64822491</v>
      </c>
      <c r="I306" s="24"/>
      <c r="J306" s="21">
        <f>INDEX(Notes!$I$2:$N$11,MATCH(Notes!$B$2,Notes!$I$2:$I$11,0),4)*$C306</f>
        <v>27781068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9260356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1642102</v>
      </c>
      <c r="E307" s="21">
        <f>INDEX(Data[],MATCH($A307,Data[Dist],0),MATCH(E$6,Data[#Headers],0))</f>
        <v>1642102</v>
      </c>
      <c r="F307" s="21">
        <f>INDEX(Data[],MATCH($A307,Data[Dist],0),MATCH(F$6,Data[#Headers],0))</f>
        <v>1642102</v>
      </c>
      <c r="G307" s="21">
        <f>INDEX(Data[],MATCH($A307,Data[Dist],0),MATCH(G$6,Data[#Headers],0))</f>
        <v>4950891</v>
      </c>
      <c r="H307" s="21">
        <f>INDEX(Data[],MATCH($A307,Data[Dist],0),MATCH(H$6,Data[#Headers],0))-G307</f>
        <v>11552082</v>
      </c>
      <c r="I307" s="24"/>
      <c r="J307" s="21">
        <f>INDEX(Notes!$I$2:$N$11,MATCH(Notes!$B$2,Notes!$I$2:$I$11,0),4)*$C307</f>
        <v>4950891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1650297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416513</v>
      </c>
      <c r="F308" s="21">
        <f>INDEX(Data[],MATCH($A308,Data[Dist],0),MATCH(F$6,Data[#Headers],0))</f>
        <v>416511</v>
      </c>
      <c r="G308" s="21">
        <f>INDEX(Data[],MATCH($A308,Data[Dist],0),MATCH(G$6,Data[#Headers],0))</f>
        <v>1255962</v>
      </c>
      <c r="H308" s="21">
        <f>INDEX(Data[],MATCH($A308,Data[Dist],0),MATCH(H$6,Data[#Headers],0))-G308</f>
        <v>2930581</v>
      </c>
      <c r="I308" s="24"/>
      <c r="J308" s="21">
        <f>INDEX(Notes!$I$2:$N$11,MATCH(Notes!$B$2,Notes!$I$2:$I$11,0),4)*$C308</f>
        <v>1255962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418654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1259436</v>
      </c>
      <c r="E309" s="21">
        <f>INDEX(Data[],MATCH($A309,Data[Dist],0),MATCH(E$6,Data[#Headers],0))</f>
        <v>1259435</v>
      </c>
      <c r="F309" s="21">
        <f>INDEX(Data[],MATCH($A309,Data[Dist],0),MATCH(F$6,Data[#Headers],0))</f>
        <v>1259436</v>
      </c>
      <c r="G309" s="21">
        <f>INDEX(Data[],MATCH($A309,Data[Dist],0),MATCH(G$6,Data[#Headers],0))</f>
        <v>3798084</v>
      </c>
      <c r="H309" s="21">
        <f>INDEX(Data[],MATCH($A309,Data[Dist],0),MATCH(H$6,Data[#Headers],0))-G309</f>
        <v>8862199</v>
      </c>
      <c r="I309" s="24"/>
      <c r="J309" s="21">
        <f>INDEX(Notes!$I$2:$N$11,MATCH(Notes!$B$2,Notes!$I$2:$I$11,0),4)*$C309</f>
        <v>3798084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1266028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213889</v>
      </c>
      <c r="G310" s="21">
        <f>INDEX(Data[],MATCH($A310,Data[Dist],0),MATCH(G$6,Data[#Headers],0))</f>
        <v>645495</v>
      </c>
      <c r="H310" s="21">
        <f>INDEX(Data[],MATCH($A310,Data[Dist],0),MATCH(H$6,Data[#Headers],0))-G310</f>
        <v>1506152</v>
      </c>
      <c r="I310" s="24"/>
      <c r="J310" s="21">
        <f>INDEX(Notes!$I$2:$N$11,MATCH(Notes!$B$2,Notes!$I$2:$I$11,0),4)*$C310</f>
        <v>645495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215165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502808</v>
      </c>
      <c r="E311" s="21">
        <f>INDEX(Data[],MATCH($A311,Data[Dist],0),MATCH(E$6,Data[#Headers],0))</f>
        <v>502808</v>
      </c>
      <c r="F311" s="21">
        <f>INDEX(Data[],MATCH($A311,Data[Dist],0),MATCH(F$6,Data[#Headers],0))</f>
        <v>502807</v>
      </c>
      <c r="G311" s="21">
        <f>INDEX(Data[],MATCH($A311,Data[Dist],0),MATCH(G$6,Data[#Headers],0))</f>
        <v>1517199</v>
      </c>
      <c r="H311" s="21">
        <f>INDEX(Data[],MATCH($A311,Data[Dist],0),MATCH(H$6,Data[#Headers],0))-G311</f>
        <v>3540133</v>
      </c>
      <c r="I311" s="24"/>
      <c r="J311" s="21">
        <f>INDEX(Notes!$I$2:$N$11,MATCH(Notes!$B$2,Notes!$I$2:$I$11,0),4)*$C311</f>
        <v>1517199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505733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276647</v>
      </c>
      <c r="G312" s="21">
        <f>INDEX(Data[],MATCH($A312,Data[Dist],0),MATCH(G$6,Data[#Headers],0))</f>
        <v>834261</v>
      </c>
      <c r="H312" s="21">
        <f>INDEX(Data[],MATCH($A312,Data[Dist],0),MATCH(H$6,Data[#Headers],0))-G312</f>
        <v>1946611</v>
      </c>
      <c r="I312" s="24"/>
      <c r="J312" s="21">
        <f>INDEX(Notes!$I$2:$N$11,MATCH(Notes!$B$2,Notes!$I$2:$I$11,0),4)*$C312</f>
        <v>834261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278087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186736</v>
      </c>
      <c r="G313" s="21">
        <f>INDEX(Data[],MATCH($A313,Data[Dist],0),MATCH(G$6,Data[#Headers],0))</f>
        <v>563070</v>
      </c>
      <c r="H313" s="21">
        <f>INDEX(Data[],MATCH($A313,Data[Dist],0),MATCH(H$6,Data[#Headers],0))-G313</f>
        <v>1313832</v>
      </c>
      <c r="I313" s="24"/>
      <c r="J313" s="21">
        <f>INDEX(Notes!$I$2:$N$11,MATCH(Notes!$B$2,Notes!$I$2:$I$11,0),4)*$C313</f>
        <v>563070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187690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892089</v>
      </c>
      <c r="E314" s="21">
        <f>INDEX(Data[],MATCH($A314,Data[Dist],0),MATCH(E$6,Data[#Headers],0))</f>
        <v>892088</v>
      </c>
      <c r="F314" s="21">
        <f>INDEX(Data[],MATCH($A314,Data[Dist],0),MATCH(F$6,Data[#Headers],0))</f>
        <v>892089</v>
      </c>
      <c r="G314" s="21">
        <f>INDEX(Data[],MATCH($A314,Data[Dist],0),MATCH(G$6,Data[#Headers],0))</f>
        <v>2691210</v>
      </c>
      <c r="H314" s="21">
        <f>INDEX(Data[],MATCH($A314,Data[Dist],0),MATCH(H$6,Data[#Headers],0))-G314</f>
        <v>6279494</v>
      </c>
      <c r="I314" s="24"/>
      <c r="J314" s="21">
        <f>INDEX(Notes!$I$2:$N$11,MATCH(Notes!$B$2,Notes!$I$2:$I$11,0),4)*$C314</f>
        <v>2691210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897070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5226074</v>
      </c>
      <c r="E315" s="21">
        <f>INDEX(Data[],MATCH($A315,Data[Dist],0),MATCH(E$6,Data[#Headers],0))</f>
        <v>5226073</v>
      </c>
      <c r="F315" s="21">
        <f>INDEX(Data[],MATCH($A315,Data[Dist],0),MATCH(F$6,Data[#Headers],0))</f>
        <v>5226074</v>
      </c>
      <c r="G315" s="21">
        <f>INDEX(Data[],MATCH($A315,Data[Dist],0),MATCH(G$6,Data[#Headers],0))</f>
        <v>15775209</v>
      </c>
      <c r="H315" s="21">
        <f>INDEX(Data[],MATCH($A315,Data[Dist],0),MATCH(H$6,Data[#Headers],0))-G315</f>
        <v>36808821</v>
      </c>
      <c r="I315" s="24"/>
      <c r="J315" s="21">
        <f>INDEX(Notes!$I$2:$N$11,MATCH(Notes!$B$2,Notes!$I$2:$I$11,0),4)*$C315</f>
        <v>15775209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5258403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2153016</v>
      </c>
      <c r="E316" s="21">
        <f>INDEX(Data[],MATCH($A316,Data[Dist],0),MATCH(E$6,Data[#Headers],0))</f>
        <v>2153015</v>
      </c>
      <c r="F316" s="21">
        <f>INDEX(Data[],MATCH($A316,Data[Dist],0),MATCH(F$6,Data[#Headers],0))</f>
        <v>2153016</v>
      </c>
      <c r="G316" s="21">
        <f>INDEX(Data[],MATCH($A316,Data[Dist],0),MATCH(G$6,Data[#Headers],0))</f>
        <v>6494961</v>
      </c>
      <c r="H316" s="21">
        <f>INDEX(Data[],MATCH($A316,Data[Dist],0),MATCH(H$6,Data[#Headers],0))-G316</f>
        <v>15154907</v>
      </c>
      <c r="I316" s="24"/>
      <c r="J316" s="21">
        <f>INDEX(Notes!$I$2:$N$11,MATCH(Notes!$B$2,Notes!$I$2:$I$11,0),4)*$C316</f>
        <v>6494961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2164987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204372</v>
      </c>
      <c r="F317" s="21">
        <f>INDEX(Data[],MATCH($A317,Data[Dist],0),MATCH(F$6,Data[#Headers],0))</f>
        <v>204372</v>
      </c>
      <c r="G317" s="21">
        <f>INDEX(Data[],MATCH($A317,Data[Dist],0),MATCH(G$6,Data[#Headers],0))</f>
        <v>617064</v>
      </c>
      <c r="H317" s="21">
        <f>INDEX(Data[],MATCH($A317,Data[Dist],0),MATCH(H$6,Data[#Headers],0))-G317</f>
        <v>1439817</v>
      </c>
      <c r="I317" s="24"/>
      <c r="J317" s="21">
        <f>INDEX(Notes!$I$2:$N$11,MATCH(Notes!$B$2,Notes!$I$2:$I$11,0),4)*$C317</f>
        <v>617064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205688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1071655</v>
      </c>
      <c r="E318" s="21">
        <f>INDEX(Data[],MATCH($A318,Data[Dist],0),MATCH(E$6,Data[#Headers],0))</f>
        <v>1071654</v>
      </c>
      <c r="F318" s="21">
        <f>INDEX(Data[],MATCH($A318,Data[Dist],0),MATCH(F$6,Data[#Headers],0))</f>
        <v>1071655</v>
      </c>
      <c r="G318" s="21">
        <f>INDEX(Data[],MATCH($A318,Data[Dist],0),MATCH(G$6,Data[#Headers],0))</f>
        <v>3229044</v>
      </c>
      <c r="H318" s="21">
        <f>INDEX(Data[],MATCH($A318,Data[Dist],0),MATCH(H$6,Data[#Headers],0))-G318</f>
        <v>7534432</v>
      </c>
      <c r="I318" s="24"/>
      <c r="J318" s="21">
        <f>INDEX(Notes!$I$2:$N$11,MATCH(Notes!$B$2,Notes!$I$2:$I$11,0),4)*$C318</f>
        <v>3229044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1076348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583117</v>
      </c>
      <c r="E319" s="21">
        <f>INDEX(Data[],MATCH($A319,Data[Dist],0),MATCH(E$6,Data[#Headers],0))</f>
        <v>583117</v>
      </c>
      <c r="F319" s="21">
        <f>INDEX(Data[],MATCH($A319,Data[Dist],0),MATCH(F$6,Data[#Headers],0))</f>
        <v>583116</v>
      </c>
      <c r="G319" s="21">
        <f>INDEX(Data[],MATCH($A319,Data[Dist],0),MATCH(G$6,Data[#Headers],0))</f>
        <v>1760040</v>
      </c>
      <c r="H319" s="21">
        <f>INDEX(Data[],MATCH($A319,Data[Dist],0),MATCH(H$6,Data[#Headers],0))-G319</f>
        <v>4106762</v>
      </c>
      <c r="I319" s="24"/>
      <c r="J319" s="21">
        <f>INDEX(Notes!$I$2:$N$11,MATCH(Notes!$B$2,Notes!$I$2:$I$11,0),4)*$C319</f>
        <v>1760040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586680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514460</v>
      </c>
      <c r="E320" s="21">
        <f>INDEX(Data[],MATCH($A320,Data[Dist],0),MATCH(E$6,Data[#Headers],0))</f>
        <v>514460</v>
      </c>
      <c r="F320" s="21">
        <f>INDEX(Data[],MATCH($A320,Data[Dist],0),MATCH(F$6,Data[#Headers],0))</f>
        <v>514461</v>
      </c>
      <c r="G320" s="21">
        <f>INDEX(Data[],MATCH($A320,Data[Dist],0),MATCH(G$6,Data[#Headers],0))</f>
        <v>1551909</v>
      </c>
      <c r="H320" s="21">
        <f>INDEX(Data[],MATCH($A320,Data[Dist],0),MATCH(H$6,Data[#Headers],0))-G320</f>
        <v>3621124</v>
      </c>
      <c r="I320" s="24"/>
      <c r="J320" s="21">
        <f>INDEX(Notes!$I$2:$N$11,MATCH(Notes!$B$2,Notes!$I$2:$I$11,0),4)*$C320</f>
        <v>1551909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517303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401009</v>
      </c>
      <c r="F321" s="21">
        <f>INDEX(Data[],MATCH($A321,Data[Dist],0),MATCH(F$6,Data[#Headers],0))</f>
        <v>401007</v>
      </c>
      <c r="G321" s="21">
        <f>INDEX(Data[],MATCH($A321,Data[Dist],0),MATCH(G$6,Data[#Headers],0))</f>
        <v>1209543</v>
      </c>
      <c r="H321" s="21">
        <f>INDEX(Data[],MATCH($A321,Data[Dist],0),MATCH(H$6,Data[#Headers],0))-G321</f>
        <v>2822265</v>
      </c>
      <c r="I321" s="24"/>
      <c r="J321" s="21">
        <f>INDEX(Notes!$I$2:$N$11,MATCH(Notes!$B$2,Notes!$I$2:$I$11,0),4)*$C321</f>
        <v>1209543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403181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626143</v>
      </c>
      <c r="E322" s="21">
        <f>INDEX(Data[],MATCH($A322,Data[Dist],0),MATCH(E$6,Data[#Headers],0))</f>
        <v>626143</v>
      </c>
      <c r="F322" s="21">
        <f>INDEX(Data[],MATCH($A322,Data[Dist],0),MATCH(F$6,Data[#Headers],0))</f>
        <v>626143</v>
      </c>
      <c r="G322" s="21">
        <f>INDEX(Data[],MATCH($A322,Data[Dist],0),MATCH(G$6,Data[#Headers],0))</f>
        <v>1886958</v>
      </c>
      <c r="H322" s="21">
        <f>INDEX(Data[],MATCH($A322,Data[Dist],0),MATCH(H$6,Data[#Headers],0))-G322</f>
        <v>4402897</v>
      </c>
      <c r="I322" s="24"/>
      <c r="J322" s="21">
        <f>INDEX(Notes!$I$2:$N$11,MATCH(Notes!$B$2,Notes!$I$2:$I$11,0),4)*$C322</f>
        <v>1886958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628986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301943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301943</v>
      </c>
      <c r="G323" s="21">
        <f>INDEX(Data[],MATCH($A323,Data[Dist],0),MATCH(G$6,Data[#Headers],0))</f>
        <v>911826</v>
      </c>
      <c r="H323" s="21">
        <f>INDEX(Data[],MATCH($A323,Data[Dist],0),MATCH(H$6,Data[#Headers],0))-G323</f>
        <v>2127597</v>
      </c>
      <c r="I323" s="24"/>
      <c r="J323" s="21">
        <f>INDEX(Notes!$I$2:$N$11,MATCH(Notes!$B$2,Notes!$I$2:$I$11,0),4)*$C323</f>
        <v>911826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303942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123692</v>
      </c>
      <c r="F324" s="21">
        <f>INDEX(Data[],MATCH($A324,Data[Dist],0),MATCH(F$6,Data[#Headers],0))</f>
        <v>123690</v>
      </c>
      <c r="G324" s="21">
        <f>INDEX(Data[],MATCH($A324,Data[Dist],0),MATCH(G$6,Data[#Headers],0))</f>
        <v>373242</v>
      </c>
      <c r="H324" s="21">
        <f>INDEX(Data[],MATCH($A324,Data[Dist],0),MATCH(H$6,Data[#Headers],0))-G324</f>
        <v>870901</v>
      </c>
      <c r="I324" s="24"/>
      <c r="J324" s="21">
        <f>INDEX(Notes!$I$2:$N$11,MATCH(Notes!$B$2,Notes!$I$2:$I$11,0),4)*$C324</f>
        <v>373242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124414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820572</v>
      </c>
      <c r="E325" s="21">
        <f>INDEX(Data[],MATCH($A325,Data[Dist],0),MATCH(E$6,Data[#Headers],0))</f>
        <v>820572</v>
      </c>
      <c r="F325" s="21">
        <f>INDEX(Data[],MATCH($A325,Data[Dist],0),MATCH(F$6,Data[#Headers],0))</f>
        <v>820571</v>
      </c>
      <c r="G325" s="21">
        <f>INDEX(Data[],MATCH($A325,Data[Dist],0),MATCH(G$6,Data[#Headers],0))</f>
        <v>2474676</v>
      </c>
      <c r="H325" s="21">
        <f>INDEX(Data[],MATCH($A325,Data[Dist],0),MATCH(H$6,Data[#Headers],0))-G325</f>
        <v>5774242</v>
      </c>
      <c r="I325" s="24"/>
      <c r="J325" s="21">
        <f>INDEX(Notes!$I$2:$N$11,MATCH(Notes!$B$2,Notes!$I$2:$I$11,0),4)*$C325</f>
        <v>2474676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824892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668921</v>
      </c>
      <c r="E326" s="21">
        <f>INDEX(Data[],MATCH($A326,Data[Dist],0),MATCH(E$6,Data[#Headers],0))</f>
        <v>668921</v>
      </c>
      <c r="F326" s="21">
        <f>INDEX(Data[],MATCH($A326,Data[Dist],0),MATCH(F$6,Data[#Headers],0))</f>
        <v>668920</v>
      </c>
      <c r="G326" s="21">
        <f>INDEX(Data[],MATCH($A326,Data[Dist],0),MATCH(G$6,Data[#Headers],0))</f>
        <v>2016348</v>
      </c>
      <c r="H326" s="21">
        <f>INDEX(Data[],MATCH($A326,Data[Dist],0),MATCH(H$6,Data[#Headers],0))-G326</f>
        <v>4704815</v>
      </c>
      <c r="I326" s="24"/>
      <c r="J326" s="21">
        <f>INDEX(Notes!$I$2:$N$11,MATCH(Notes!$B$2,Notes!$I$2:$I$11,0),4)*$C326</f>
        <v>2016348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672116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253863</v>
      </c>
      <c r="F327" s="21">
        <f>INDEX(Data[],MATCH($A327,Data[Dist],0),MATCH(F$6,Data[#Headers],0))</f>
        <v>253861</v>
      </c>
      <c r="G327" s="21">
        <f>INDEX(Data[],MATCH($A327,Data[Dist],0),MATCH(G$6,Data[#Headers],0))</f>
        <v>765150</v>
      </c>
      <c r="H327" s="21">
        <f>INDEX(Data[],MATCH($A327,Data[Dist],0),MATCH(H$6,Data[#Headers],0))-G327</f>
        <v>1785353</v>
      </c>
      <c r="I327" s="24"/>
      <c r="J327" s="21">
        <f>INDEX(Notes!$I$2:$N$11,MATCH(Notes!$B$2,Notes!$I$2:$I$11,0),4)*$C327</f>
        <v>765150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255050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1228483</v>
      </c>
      <c r="E328" s="21">
        <f>INDEX(Data[],MATCH($A328,Data[Dist],0),MATCH(E$6,Data[#Headers],0))</f>
        <v>1228483</v>
      </c>
      <c r="F328" s="21">
        <f>INDEX(Data[],MATCH($A328,Data[Dist],0),MATCH(F$6,Data[#Headers],0))</f>
        <v>1228481</v>
      </c>
      <c r="G328" s="21">
        <f>INDEX(Data[],MATCH($A328,Data[Dist],0),MATCH(G$6,Data[#Headers],0))</f>
        <v>3704226</v>
      </c>
      <c r="H328" s="21">
        <f>INDEX(Data[],MATCH($A328,Data[Dist],0),MATCH(H$6,Data[#Headers],0))-G328</f>
        <v>8643194</v>
      </c>
      <c r="I328" s="24"/>
      <c r="J328" s="21">
        <f>INDEX(Notes!$I$2:$N$11,MATCH(Notes!$B$2,Notes!$I$2:$I$11,0),4)*$C328</f>
        <v>3704226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1234742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382642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382642</v>
      </c>
      <c r="G329" s="21">
        <f>INDEX(Data[],MATCH($A329,Data[Dist],0),MATCH(G$6,Data[#Headers],0))</f>
        <v>1153632</v>
      </c>
      <c r="H329" s="21">
        <f>INDEX(Data[],MATCH($A329,Data[Dist],0),MATCH(H$6,Data[#Headers],0))-G329</f>
        <v>2691810</v>
      </c>
      <c r="I329" s="24"/>
      <c r="J329" s="21">
        <f>INDEX(Notes!$I$2:$N$11,MATCH(Notes!$B$2,Notes!$I$2:$I$11,0),4)*$C329</f>
        <v>1153632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384544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385346</v>
      </c>
      <c r="F330" s="21">
        <f>INDEX(Data[],MATCH($A330,Data[Dist],0),MATCH(F$6,Data[#Headers],0))</f>
        <v>385347</v>
      </c>
      <c r="G330" s="21">
        <f>INDEX(Data[],MATCH($A330,Data[Dist],0),MATCH(G$6,Data[#Headers],0))</f>
        <v>1161771</v>
      </c>
      <c r="H330" s="21">
        <f>INDEX(Data[],MATCH($A330,Data[Dist],0),MATCH(H$6,Data[#Headers],0))-G330</f>
        <v>2710800</v>
      </c>
      <c r="I330" s="24"/>
      <c r="J330" s="21">
        <f>INDEX(Notes!$I$2:$N$11,MATCH(Notes!$B$2,Notes!$I$2:$I$11,0),4)*$C330</f>
        <v>1161771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387257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783458</v>
      </c>
      <c r="E331" s="21">
        <f>INDEX(Data[],MATCH($A331,Data[Dist],0),MATCH(E$6,Data[#Headers],0))</f>
        <v>783458</v>
      </c>
      <c r="F331" s="21">
        <f>INDEX(Data[],MATCH($A331,Data[Dist],0),MATCH(F$6,Data[#Headers],0))</f>
        <v>783459</v>
      </c>
      <c r="G331" s="21">
        <f>INDEX(Data[],MATCH($A331,Data[Dist],0),MATCH(G$6,Data[#Headers],0))</f>
        <v>2362518</v>
      </c>
      <c r="H331" s="21">
        <f>INDEX(Data[],MATCH($A331,Data[Dist],0),MATCH(H$6,Data[#Headers],0))-G331</f>
        <v>5512543</v>
      </c>
      <c r="I331" s="24"/>
      <c r="J331" s="21">
        <f>INDEX(Notes!$I$2:$N$11,MATCH(Notes!$B$2,Notes!$I$2:$I$11,0),4)*$C331</f>
        <v>2362518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787506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362384114</v>
      </c>
      <c r="E332" s="23">
        <f t="shared" si="24"/>
        <v>362384103</v>
      </c>
      <c r="F332" s="23">
        <f t="shared" si="24"/>
        <v>362383941</v>
      </c>
      <c r="G332" s="23">
        <f t="shared" si="24"/>
        <v>1092598377</v>
      </c>
      <c r="H332" s="23">
        <f t="shared" si="24"/>
        <v>2549395997</v>
      </c>
      <c r="Q332" s="20">
        <f>SUM(Q7:Q331)</f>
        <v>364199459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(November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November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319606</v>
      </c>
      <c r="I6" s="21">
        <f>INDEX(Data[],MATCH($A6,Data[Dist],0),MATCH(I$5,Data[#Headers],0))</f>
        <v>434043</v>
      </c>
      <c r="K6" s="59">
        <f>INDEX('Payment Total'!$A$7:$H$331,MATCH('Payment by Source'!$A6,'Payment Total'!$A$7:$A$331,0),3)-I6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3196066</v>
      </c>
      <c r="V6" s="136">
        <f>ROUND(U6/10,0)</f>
        <v>319607</v>
      </c>
      <c r="W6" s="136">
        <f>V6*10</f>
        <v>3196070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144073</v>
      </c>
      <c r="I7" s="21">
        <f>INDEX(Data[],MATCH($A7,Data[Dist],0),MATCH(I$5,Data[#Headers],0))</f>
        <v>199672</v>
      </c>
      <c r="K7" s="59">
        <f>INDEX('Payment Total'!$A$7:$H$331,MATCH('Payment by Source'!$A7,'Payment Total'!$A$7:$A$331,0),3)-I7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1440743</v>
      </c>
      <c r="V7" s="136">
        <f t="shared" ref="V7:V70" si="1">ROUND(U7/10,0)</f>
        <v>144074</v>
      </c>
      <c r="W7" s="136">
        <f t="shared" ref="W7:W70" si="2">V7*10</f>
        <v>1440740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1362843</v>
      </c>
      <c r="I8" s="21">
        <f>INDEX(Data[],MATCH($A8,Data[Dist],0),MATCH(I$5,Data[#Headers],0))</f>
        <v>1673019</v>
      </c>
      <c r="K8" s="59">
        <f>INDEX('Payment Total'!$A$7:$H$331,MATCH('Payment by Source'!$A8,'Payment Total'!$A$7:$A$331,0),3)-I8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13628436</v>
      </c>
      <c r="V8" s="136">
        <f t="shared" si="1"/>
        <v>1362844</v>
      </c>
      <c r="W8" s="136">
        <f t="shared" si="2"/>
        <v>13628440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314500</v>
      </c>
      <c r="I9" s="21">
        <f>INDEX(Data[],MATCH($A9,Data[Dist],0),MATCH(I$5,Data[#Headers],0))</f>
        <v>403282</v>
      </c>
      <c r="K9" s="59">
        <f>INDEX('Payment Total'!$A$7:$H$331,MATCH('Payment by Source'!$A9,'Payment Total'!$A$7:$A$331,0),3)-I9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3144999</v>
      </c>
      <c r="V9" s="136">
        <f t="shared" si="1"/>
        <v>314500</v>
      </c>
      <c r="W9" s="136">
        <f t="shared" si="2"/>
        <v>3145000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63423</v>
      </c>
      <c r="I10" s="21">
        <f>INDEX(Data[],MATCH($A10,Data[Dist],0),MATCH(I$5,Data[#Headers],0))</f>
        <v>102011</v>
      </c>
      <c r="K10" s="59">
        <f>INDEX('Payment Total'!$A$7:$H$331,MATCH('Payment by Source'!$A10,'Payment Total'!$A$7:$A$331,0),3)-I10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634220</v>
      </c>
      <c r="V10" s="136">
        <f t="shared" si="1"/>
        <v>63422</v>
      </c>
      <c r="W10" s="136">
        <f t="shared" si="2"/>
        <v>634220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691953</v>
      </c>
      <c r="I11" s="21">
        <f>INDEX(Data[],MATCH($A11,Data[Dist],0),MATCH(I$5,Data[#Headers],0))</f>
        <v>859129</v>
      </c>
      <c r="K11" s="59">
        <f>INDEX('Payment Total'!$A$7:$H$331,MATCH('Payment by Source'!$A11,'Payment Total'!$A$7:$A$331,0),3)-I11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6919538</v>
      </c>
      <c r="V11" s="136">
        <f t="shared" si="1"/>
        <v>691954</v>
      </c>
      <c r="W11" s="136">
        <f t="shared" si="2"/>
        <v>6919540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276289</v>
      </c>
      <c r="I12" s="21">
        <f>INDEX(Data[],MATCH($A12,Data[Dist],0),MATCH(I$5,Data[#Headers],0))</f>
        <v>371171</v>
      </c>
      <c r="K12" s="59">
        <f>INDEX('Payment Total'!$A$7:$H$331,MATCH('Payment by Source'!$A12,'Payment Total'!$A$7:$A$331,0),3)-I12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2762894</v>
      </c>
      <c r="V12" s="136">
        <f t="shared" si="1"/>
        <v>276289</v>
      </c>
      <c r="W12" s="136">
        <f t="shared" si="2"/>
        <v>2762890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130215</v>
      </c>
      <c r="I13" s="21">
        <f>INDEX(Data[],MATCH($A13,Data[Dist],0),MATCH(I$5,Data[#Headers],0))</f>
        <v>184912</v>
      </c>
      <c r="K13" s="59">
        <f>INDEX('Payment Total'!$A$7:$H$331,MATCH('Payment by Source'!$A13,'Payment Total'!$A$7:$A$331,0),3)-I13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1302142</v>
      </c>
      <c r="V13" s="136">
        <f t="shared" si="1"/>
        <v>130214</v>
      </c>
      <c r="W13" s="136">
        <f t="shared" si="2"/>
        <v>1302140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625034</v>
      </c>
      <c r="I14" s="21">
        <f>INDEX(Data[],MATCH($A14,Data[Dist],0),MATCH(I$5,Data[#Headers],0))</f>
        <v>872358</v>
      </c>
      <c r="K14" s="59">
        <f>INDEX('Payment Total'!$A$7:$H$331,MATCH('Payment by Source'!$A14,'Payment Total'!$A$7:$A$331,0),3)-I14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6250355</v>
      </c>
      <c r="V14" s="136">
        <f t="shared" si="1"/>
        <v>625036</v>
      </c>
      <c r="W14" s="136">
        <f t="shared" si="2"/>
        <v>6250360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585745</v>
      </c>
      <c r="I15" s="21">
        <f>INDEX(Data[],MATCH($A15,Data[Dist],0),MATCH(I$5,Data[#Headers],0))</f>
        <v>779528</v>
      </c>
      <c r="K15" s="59">
        <f>INDEX('Payment Total'!$A$7:$H$331,MATCH('Payment by Source'!$A15,'Payment Total'!$A$7:$A$331,0),3)-I15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5857449</v>
      </c>
      <c r="V15" s="136">
        <f t="shared" si="1"/>
        <v>585745</v>
      </c>
      <c r="W15" s="136">
        <f t="shared" si="2"/>
        <v>5857450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269808</v>
      </c>
      <c r="I16" s="21">
        <f>INDEX(Data[],MATCH($A16,Data[Dist],0),MATCH(I$5,Data[#Headers],0))</f>
        <v>358375</v>
      </c>
      <c r="K16" s="59">
        <f>INDEX('Payment Total'!$A$7:$H$331,MATCH('Payment by Source'!$A16,'Payment Total'!$A$7:$A$331,0),3)-I16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2698080</v>
      </c>
      <c r="V16" s="136">
        <f t="shared" si="1"/>
        <v>269808</v>
      </c>
      <c r="W16" s="136">
        <f t="shared" si="2"/>
        <v>2698080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374910</v>
      </c>
      <c r="I17" s="21">
        <f>INDEX(Data[],MATCH($A17,Data[Dist],0),MATCH(I$5,Data[#Headers],0))</f>
        <v>524419</v>
      </c>
      <c r="K17" s="59">
        <f>INDEX('Payment Total'!$A$7:$H$331,MATCH('Payment by Source'!$A17,'Payment Total'!$A$7:$A$331,0),3)-I17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3749100</v>
      </c>
      <c r="V17" s="136">
        <f t="shared" si="1"/>
        <v>374910</v>
      </c>
      <c r="W17" s="136">
        <f t="shared" si="2"/>
        <v>3749100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1971416</v>
      </c>
      <c r="I18" s="21">
        <f>INDEX(Data[],MATCH($A18,Data[Dist],0),MATCH(I$5,Data[#Headers],0))</f>
        <v>2648995</v>
      </c>
      <c r="K18" s="59">
        <f>INDEX('Payment Total'!$A$7:$H$331,MATCH('Payment by Source'!$A18,'Payment Total'!$A$7:$A$331,0),3)-I18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19714155</v>
      </c>
      <c r="V18" s="136">
        <f t="shared" si="1"/>
        <v>1971416</v>
      </c>
      <c r="W18" s="136">
        <f t="shared" si="2"/>
        <v>19714160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738250</v>
      </c>
      <c r="I19" s="21">
        <f>INDEX(Data[],MATCH($A19,Data[Dist],0),MATCH(I$5,Data[#Headers],0))</f>
        <v>950250</v>
      </c>
      <c r="K19" s="59">
        <f>INDEX('Payment Total'!$A$7:$H$331,MATCH('Payment by Source'!$A19,'Payment Total'!$A$7:$A$331,0),3)-I19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7382487</v>
      </c>
      <c r="V19" s="136">
        <f t="shared" si="1"/>
        <v>738249</v>
      </c>
      <c r="W19" s="136">
        <f t="shared" si="2"/>
        <v>7382490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119182</v>
      </c>
      <c r="I20" s="21">
        <f>INDEX(Data[],MATCH($A20,Data[Dist],0),MATCH(I$5,Data[#Headers],0))</f>
        <v>167951</v>
      </c>
      <c r="K20" s="59">
        <f>INDEX('Payment Total'!$A$7:$H$331,MATCH('Payment by Source'!$A20,'Payment Total'!$A$7:$A$331,0),3)-I20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1191821</v>
      </c>
      <c r="V20" s="136">
        <f t="shared" si="1"/>
        <v>119182</v>
      </c>
      <c r="W20" s="136">
        <f t="shared" si="2"/>
        <v>1191820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7077594</v>
      </c>
      <c r="I21" s="21">
        <f>INDEX(Data[],MATCH($A21,Data[Dist],0),MATCH(I$5,Data[#Headers],0))</f>
        <v>8770305</v>
      </c>
      <c r="K21" s="59">
        <f>INDEX('Payment Total'!$A$7:$H$331,MATCH('Payment by Source'!$A21,'Payment Total'!$A$7:$A$331,0),3)-I21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70775938</v>
      </c>
      <c r="V21" s="136">
        <f t="shared" si="1"/>
        <v>7077594</v>
      </c>
      <c r="W21" s="136">
        <f t="shared" si="2"/>
        <v>70775940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477692</v>
      </c>
      <c r="I22" s="21">
        <f>INDEX(Data[],MATCH($A22,Data[Dist],0),MATCH(I$5,Data[#Headers],0))</f>
        <v>610198</v>
      </c>
      <c r="K22" s="59">
        <f>INDEX('Payment Total'!$A$7:$H$331,MATCH('Payment by Source'!$A22,'Payment Total'!$A$7:$A$331,0),3)-I22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4776914</v>
      </c>
      <c r="V22" s="136">
        <f t="shared" si="1"/>
        <v>477691</v>
      </c>
      <c r="W22" s="136">
        <f t="shared" si="2"/>
        <v>4776910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108320</v>
      </c>
      <c r="I23" s="21">
        <f>INDEX(Data[],MATCH($A23,Data[Dist],0),MATCH(I$5,Data[#Headers],0))</f>
        <v>183405</v>
      </c>
      <c r="K23" s="59">
        <f>INDEX('Payment Total'!$A$7:$H$331,MATCH('Payment by Source'!$A23,'Payment Total'!$A$7:$A$331,0),3)-I23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1083212</v>
      </c>
      <c r="V23" s="136">
        <f t="shared" si="1"/>
        <v>108321</v>
      </c>
      <c r="W23" s="136">
        <f t="shared" si="2"/>
        <v>1083210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93810</v>
      </c>
      <c r="I24" s="21">
        <f>INDEX(Data[],MATCH($A24,Data[Dist],0),MATCH(I$5,Data[#Headers],0))</f>
        <v>154429</v>
      </c>
      <c r="K24" s="59">
        <f>INDEX('Payment Total'!$A$7:$H$331,MATCH('Payment by Source'!$A24,'Payment Total'!$A$7:$A$331,0),3)-I24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938103</v>
      </c>
      <c r="V24" s="136">
        <f t="shared" si="1"/>
        <v>93810</v>
      </c>
      <c r="W24" s="136">
        <f t="shared" si="2"/>
        <v>938100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908592</v>
      </c>
      <c r="I25" s="21">
        <f>INDEX(Data[],MATCH($A25,Data[Dist],0),MATCH(I$5,Data[#Headers],0))</f>
        <v>1127270</v>
      </c>
      <c r="K25" s="59">
        <f>INDEX('Payment Total'!$A$7:$H$331,MATCH('Payment by Source'!$A25,'Payment Total'!$A$7:$A$331,0),3)-I25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9085916</v>
      </c>
      <c r="V25" s="136">
        <f t="shared" si="1"/>
        <v>908592</v>
      </c>
      <c r="W25" s="136">
        <f t="shared" si="2"/>
        <v>9085920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235835</v>
      </c>
      <c r="I26" s="21">
        <f>INDEX(Data[],MATCH($A26,Data[Dist],0),MATCH(I$5,Data[#Headers],0))</f>
        <v>327590</v>
      </c>
      <c r="K26" s="59">
        <f>INDEX('Payment Total'!$A$7:$H$331,MATCH('Payment by Source'!$A26,'Payment Total'!$A$7:$A$331,0),3)-I26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2358346</v>
      </c>
      <c r="V26" s="136">
        <f t="shared" si="1"/>
        <v>235835</v>
      </c>
      <c r="W26" s="136">
        <f t="shared" si="2"/>
        <v>2358350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306853</v>
      </c>
      <c r="I27" s="21">
        <f>INDEX(Data[],MATCH($A27,Data[Dist],0),MATCH(I$5,Data[#Headers],0))</f>
        <v>433230</v>
      </c>
      <c r="K27" s="59">
        <f>INDEX('Payment Total'!$A$7:$H$331,MATCH('Payment by Source'!$A27,'Payment Total'!$A$7:$A$331,0),3)-I27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3068532</v>
      </c>
      <c r="V27" s="136">
        <f t="shared" si="1"/>
        <v>306853</v>
      </c>
      <c r="W27" s="136">
        <f t="shared" si="2"/>
        <v>3068530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1083426</v>
      </c>
      <c r="I28" s="21">
        <f>INDEX(Data[],MATCH($A28,Data[Dist],0),MATCH(I$5,Data[#Headers],0))</f>
        <v>1354212</v>
      </c>
      <c r="K28" s="59">
        <f>INDEX('Payment Total'!$A$7:$H$331,MATCH('Payment by Source'!$A28,'Payment Total'!$A$7:$A$331,0),3)-I28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10834261</v>
      </c>
      <c r="V28" s="136">
        <f t="shared" si="1"/>
        <v>1083426</v>
      </c>
      <c r="W28" s="136">
        <f t="shared" si="2"/>
        <v>10834260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208069</v>
      </c>
      <c r="I29" s="21">
        <f>INDEX(Data[],MATCH($A29,Data[Dist],0),MATCH(I$5,Data[#Headers],0))</f>
        <v>282654</v>
      </c>
      <c r="K29" s="59">
        <f>INDEX('Payment Total'!$A$7:$H$331,MATCH('Payment by Source'!$A29,'Payment Total'!$A$7:$A$331,0),3)-I29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2080704</v>
      </c>
      <c r="V29" s="136">
        <f t="shared" si="1"/>
        <v>208070</v>
      </c>
      <c r="W29" s="136">
        <f t="shared" si="2"/>
        <v>2080700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189407</v>
      </c>
      <c r="I30" s="21">
        <f>INDEX(Data[],MATCH($A30,Data[Dist],0),MATCH(I$5,Data[#Headers],0))</f>
        <v>273779</v>
      </c>
      <c r="K30" s="59">
        <f>INDEX('Payment Total'!$A$7:$H$331,MATCH('Payment by Source'!$A30,'Payment Total'!$A$7:$A$331,0),3)-I30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1894079</v>
      </c>
      <c r="V30" s="136">
        <f t="shared" si="1"/>
        <v>189408</v>
      </c>
      <c r="W30" s="136">
        <f t="shared" si="2"/>
        <v>1894080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266390</v>
      </c>
      <c r="I31" s="21">
        <f>INDEX(Data[],MATCH($A31,Data[Dist],0),MATCH(I$5,Data[#Headers],0))</f>
        <v>353128</v>
      </c>
      <c r="K31" s="59">
        <f>INDEX('Payment Total'!$A$7:$H$331,MATCH('Payment by Source'!$A31,'Payment Total'!$A$7:$A$331,0),3)-I31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2663899</v>
      </c>
      <c r="V31" s="136">
        <f t="shared" si="1"/>
        <v>266390</v>
      </c>
      <c r="W31" s="136">
        <f t="shared" si="2"/>
        <v>2663900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286374</v>
      </c>
      <c r="I32" s="21">
        <f>INDEX(Data[],MATCH($A32,Data[Dist],0),MATCH(I$5,Data[#Headers],0))</f>
        <v>375200</v>
      </c>
      <c r="K32" s="59">
        <f>INDEX('Payment Total'!$A$7:$H$331,MATCH('Payment by Source'!$A32,'Payment Total'!$A$7:$A$331,0),3)-I32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2863748</v>
      </c>
      <c r="V32" s="136">
        <f t="shared" si="1"/>
        <v>286375</v>
      </c>
      <c r="W32" s="136">
        <f t="shared" si="2"/>
        <v>2863750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303639</v>
      </c>
      <c r="I33" s="21">
        <f>INDEX(Data[],MATCH($A33,Data[Dist],0),MATCH(I$5,Data[#Headers],0))</f>
        <v>424113</v>
      </c>
      <c r="K33" s="59">
        <f>INDEX('Payment Total'!$A$7:$H$331,MATCH('Payment by Source'!$A33,'Payment Total'!$A$7:$A$331,0),3)-I33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3036390</v>
      </c>
      <c r="V33" s="136">
        <f t="shared" si="1"/>
        <v>303639</v>
      </c>
      <c r="W33" s="136">
        <f t="shared" si="2"/>
        <v>3036390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415665</v>
      </c>
      <c r="I34" s="21">
        <f>INDEX(Data[],MATCH($A34,Data[Dist],0),MATCH(I$5,Data[#Headers],0))</f>
        <v>530298</v>
      </c>
      <c r="K34" s="59">
        <f>INDEX('Payment Total'!$A$7:$H$331,MATCH('Payment by Source'!$A34,'Payment Total'!$A$7:$A$331,0),3)-I34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4156652</v>
      </c>
      <c r="V34" s="136">
        <f t="shared" si="1"/>
        <v>415665</v>
      </c>
      <c r="W34" s="136">
        <f t="shared" si="2"/>
        <v>4156650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70167</v>
      </c>
      <c r="I35" s="21">
        <f>INDEX(Data[],MATCH($A35,Data[Dist],0),MATCH(I$5,Data[#Headers],0))</f>
        <v>101207</v>
      </c>
      <c r="K35" s="59">
        <f>INDEX('Payment Total'!$A$7:$H$331,MATCH('Payment by Source'!$A35,'Payment Total'!$A$7:$A$331,0),3)-I35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701681</v>
      </c>
      <c r="V35" s="136">
        <f t="shared" si="1"/>
        <v>70168</v>
      </c>
      <c r="W35" s="136">
        <f t="shared" si="2"/>
        <v>701680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716729</v>
      </c>
      <c r="I36" s="21">
        <f>INDEX(Data[],MATCH($A36,Data[Dist],0),MATCH(I$5,Data[#Headers],0))</f>
        <v>958530</v>
      </c>
      <c r="K36" s="59">
        <f>INDEX('Payment Total'!$A$7:$H$331,MATCH('Payment by Source'!$A36,'Payment Total'!$A$7:$A$331,0),3)-I36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7167280</v>
      </c>
      <c r="V36" s="136">
        <f t="shared" si="1"/>
        <v>716728</v>
      </c>
      <c r="W36" s="136">
        <f t="shared" si="2"/>
        <v>7167280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2218727</v>
      </c>
      <c r="I37" s="21">
        <f>INDEX(Data[],MATCH($A37,Data[Dist],0),MATCH(I$5,Data[#Headers],0))</f>
        <v>2812158</v>
      </c>
      <c r="K37" s="59">
        <f>INDEX('Payment Total'!$A$7:$H$331,MATCH('Payment by Source'!$A37,'Payment Total'!$A$7:$A$331,0),3)-I37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22187269</v>
      </c>
      <c r="V37" s="136">
        <f t="shared" si="1"/>
        <v>2218727</v>
      </c>
      <c r="W37" s="136">
        <f t="shared" si="2"/>
        <v>22187270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317494</v>
      </c>
      <c r="I38" s="21">
        <f>INDEX(Data[],MATCH($A38,Data[Dist],0),MATCH(I$5,Data[#Headers],0))</f>
        <v>470769</v>
      </c>
      <c r="K38" s="59">
        <f>INDEX('Payment Total'!$A$7:$H$331,MATCH('Payment by Source'!$A38,'Payment Total'!$A$7:$A$331,0),3)-I38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3174939</v>
      </c>
      <c r="V38" s="136">
        <f t="shared" si="1"/>
        <v>317494</v>
      </c>
      <c r="W38" s="136">
        <f t="shared" si="2"/>
        <v>3174940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1563829</v>
      </c>
      <c r="I39" s="21">
        <f>INDEX(Data[],MATCH($A39,Data[Dist],0),MATCH(I$5,Data[#Headers],0))</f>
        <v>1927827</v>
      </c>
      <c r="K39" s="59">
        <f>INDEX('Payment Total'!$A$7:$H$331,MATCH('Payment by Source'!$A39,'Payment Total'!$A$7:$A$331,0),3)-I39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15638283</v>
      </c>
      <c r="V39" s="136">
        <f t="shared" si="1"/>
        <v>1563828</v>
      </c>
      <c r="W39" s="136">
        <f t="shared" si="2"/>
        <v>15638280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1352370</v>
      </c>
      <c r="I40" s="21">
        <f>INDEX(Data[],MATCH($A40,Data[Dist],0),MATCH(I$5,Data[#Headers],0))</f>
        <v>1651900</v>
      </c>
      <c r="K40" s="59">
        <f>INDEX('Payment Total'!$A$7:$H$331,MATCH('Payment by Source'!$A40,'Payment Total'!$A$7:$A$331,0),3)-I40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13523709</v>
      </c>
      <c r="V40" s="136">
        <f t="shared" si="1"/>
        <v>1352371</v>
      </c>
      <c r="W40" s="136">
        <f t="shared" si="2"/>
        <v>13523710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304588</v>
      </c>
      <c r="I41" s="21">
        <f>INDEX(Data[],MATCH($A41,Data[Dist],0),MATCH(I$5,Data[#Headers],0))</f>
        <v>443922</v>
      </c>
      <c r="K41" s="59">
        <f>INDEX('Payment Total'!$A$7:$H$331,MATCH('Payment by Source'!$A41,'Payment Total'!$A$7:$A$331,0),3)-I41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3045877</v>
      </c>
      <c r="V41" s="136">
        <f t="shared" si="1"/>
        <v>304588</v>
      </c>
      <c r="W41" s="136">
        <f t="shared" si="2"/>
        <v>3045880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272584</v>
      </c>
      <c r="I42" s="21">
        <f>INDEX(Data[],MATCH($A42,Data[Dist],0),MATCH(I$5,Data[#Headers],0))</f>
        <v>371777</v>
      </c>
      <c r="K42" s="59">
        <f>INDEX('Payment Total'!$A$7:$H$331,MATCH('Payment by Source'!$A42,'Payment Total'!$A$7:$A$331,0),3)-I42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2725842</v>
      </c>
      <c r="V42" s="136">
        <f t="shared" si="1"/>
        <v>272584</v>
      </c>
      <c r="W42" s="136">
        <f t="shared" si="2"/>
        <v>2725840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278297</v>
      </c>
      <c r="I43" s="21">
        <f>INDEX(Data[],MATCH($A43,Data[Dist],0),MATCH(I$5,Data[#Headers],0))</f>
        <v>364341</v>
      </c>
      <c r="K43" s="59">
        <f>INDEX('Payment Total'!$A$7:$H$331,MATCH('Payment by Source'!$A43,'Payment Total'!$A$7:$A$331,0),3)-I43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2782973</v>
      </c>
      <c r="V43" s="136">
        <f t="shared" si="1"/>
        <v>278297</v>
      </c>
      <c r="W43" s="136">
        <f t="shared" si="2"/>
        <v>2782970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163066</v>
      </c>
      <c r="I44" s="21">
        <f>INDEX(Data[],MATCH($A44,Data[Dist],0),MATCH(I$5,Data[#Headers],0))</f>
        <v>243627</v>
      </c>
      <c r="K44" s="59">
        <f>INDEX('Payment Total'!$A$7:$H$331,MATCH('Payment by Source'!$A44,'Payment Total'!$A$7:$A$331,0),3)-I44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1630656</v>
      </c>
      <c r="V44" s="136">
        <f t="shared" si="1"/>
        <v>163066</v>
      </c>
      <c r="W44" s="136">
        <f t="shared" si="2"/>
        <v>1630660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2649479</v>
      </c>
      <c r="I45" s="21">
        <f>INDEX(Data[],MATCH($A45,Data[Dist],0),MATCH(I$5,Data[#Headers],0))</f>
        <v>3220470</v>
      </c>
      <c r="K45" s="59">
        <f>INDEX('Payment Total'!$A$7:$H$331,MATCH('Payment by Source'!$A45,'Payment Total'!$A$7:$A$331,0),3)-I45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26494794</v>
      </c>
      <c r="V45" s="136">
        <f t="shared" si="1"/>
        <v>2649479</v>
      </c>
      <c r="W45" s="136">
        <f t="shared" si="2"/>
        <v>26494790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111859</v>
      </c>
      <c r="I46" s="21">
        <f>INDEX(Data[],MATCH($A46,Data[Dist],0),MATCH(I$5,Data[#Headers],0))</f>
        <v>214460</v>
      </c>
      <c r="K46" s="59">
        <f>INDEX('Payment Total'!$A$7:$H$331,MATCH('Payment by Source'!$A46,'Payment Total'!$A$7:$A$331,0),3)-I46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1118589</v>
      </c>
      <c r="V46" s="136">
        <f t="shared" si="1"/>
        <v>111859</v>
      </c>
      <c r="W46" s="136">
        <f t="shared" si="2"/>
        <v>1118590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151650</v>
      </c>
      <c r="I47" s="21">
        <f>INDEX(Data[],MATCH($A47,Data[Dist],0),MATCH(I$5,Data[#Headers],0))</f>
        <v>209312</v>
      </c>
      <c r="K47" s="59">
        <f>INDEX('Payment Total'!$A$7:$H$331,MATCH('Payment by Source'!$A47,'Payment Total'!$A$7:$A$331,0),3)-I47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1516506</v>
      </c>
      <c r="V47" s="136">
        <f t="shared" si="1"/>
        <v>151651</v>
      </c>
      <c r="W47" s="136">
        <f t="shared" si="2"/>
        <v>1516510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187523</v>
      </c>
      <c r="I48" s="21">
        <f>INDEX(Data[],MATCH($A48,Data[Dist],0),MATCH(I$5,Data[#Headers],0))</f>
        <v>255052</v>
      </c>
      <c r="K48" s="59">
        <f>INDEX('Payment Total'!$A$7:$H$331,MATCH('Payment by Source'!$A48,'Payment Total'!$A$7:$A$331,0),3)-I48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1875236</v>
      </c>
      <c r="V48" s="136">
        <f t="shared" si="1"/>
        <v>187524</v>
      </c>
      <c r="W48" s="136">
        <f t="shared" si="2"/>
        <v>1875240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453300</v>
      </c>
      <c r="I49" s="21">
        <f>INDEX(Data[],MATCH($A49,Data[Dist],0),MATCH(I$5,Data[#Headers],0))</f>
        <v>609490</v>
      </c>
      <c r="K49" s="59">
        <f>INDEX('Payment Total'!$A$7:$H$331,MATCH('Payment by Source'!$A49,'Payment Total'!$A$7:$A$331,0),3)-I49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4533012</v>
      </c>
      <c r="V49" s="136">
        <f t="shared" si="1"/>
        <v>453301</v>
      </c>
      <c r="W49" s="136">
        <f t="shared" si="2"/>
        <v>4533010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345218</v>
      </c>
      <c r="I50" s="21">
        <f>INDEX(Data[],MATCH($A50,Data[Dist],0),MATCH(I$5,Data[#Headers],0))</f>
        <v>479329</v>
      </c>
      <c r="K50" s="59">
        <f>INDEX('Payment Total'!$A$7:$H$331,MATCH('Payment by Source'!$A50,'Payment Total'!$A$7:$A$331,0),3)-I50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3452163</v>
      </c>
      <c r="V50" s="136">
        <f t="shared" si="1"/>
        <v>345216</v>
      </c>
      <c r="W50" s="136">
        <f t="shared" si="2"/>
        <v>3452160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1397979</v>
      </c>
      <c r="I51" s="21">
        <f>INDEX(Data[],MATCH($A51,Data[Dist],0),MATCH(I$5,Data[#Headers],0))</f>
        <v>1686788</v>
      </c>
      <c r="K51" s="59">
        <f>INDEX('Payment Total'!$A$7:$H$331,MATCH('Payment by Source'!$A51,'Payment Total'!$A$7:$A$331,0),3)-I51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13979796</v>
      </c>
      <c r="V51" s="136">
        <f t="shared" si="1"/>
        <v>1397980</v>
      </c>
      <c r="W51" s="136">
        <f t="shared" si="2"/>
        <v>13979800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738014</v>
      </c>
      <c r="I52" s="21">
        <f>INDEX(Data[],MATCH($A52,Data[Dist],0),MATCH(I$5,Data[#Headers],0))</f>
        <v>1050548</v>
      </c>
      <c r="K52" s="59">
        <f>INDEX('Payment Total'!$A$7:$H$331,MATCH('Payment by Source'!$A52,'Payment Total'!$A$7:$A$331,0),3)-I52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7380143</v>
      </c>
      <c r="V52" s="136">
        <f t="shared" si="1"/>
        <v>738014</v>
      </c>
      <c r="W52" s="136">
        <f t="shared" si="2"/>
        <v>7380140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3296592</v>
      </c>
      <c r="I53" s="21">
        <f>INDEX(Data[],MATCH($A53,Data[Dist],0),MATCH(I$5,Data[#Headers],0))</f>
        <v>4067129</v>
      </c>
      <c r="K53" s="59">
        <f>INDEX('Payment Total'!$A$7:$H$331,MATCH('Payment by Source'!$A53,'Payment Total'!$A$7:$A$331,0),3)-I53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32965909</v>
      </c>
      <c r="V53" s="136">
        <f t="shared" si="1"/>
        <v>3296591</v>
      </c>
      <c r="W53" s="136">
        <f t="shared" si="2"/>
        <v>32965910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10194158</v>
      </c>
      <c r="I54" s="21">
        <f>INDEX(Data[],MATCH($A54,Data[Dist],0),MATCH(I$5,Data[#Headers],0))</f>
        <v>12558663</v>
      </c>
      <c r="K54" s="59">
        <f>INDEX('Payment Total'!$A$7:$H$331,MATCH('Payment by Source'!$A54,'Payment Total'!$A$7:$A$331,0),3)-I54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101941573</v>
      </c>
      <c r="V54" s="136">
        <f t="shared" si="1"/>
        <v>10194157</v>
      </c>
      <c r="W54" s="136">
        <f t="shared" si="2"/>
        <v>101941570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725148</v>
      </c>
      <c r="I55" s="21">
        <f>INDEX(Data[],MATCH($A55,Data[Dist],0),MATCH(I$5,Data[#Headers],0))</f>
        <v>911112</v>
      </c>
      <c r="K55" s="59">
        <f>INDEX('Payment Total'!$A$7:$H$331,MATCH('Payment by Source'!$A55,'Payment Total'!$A$7:$A$331,0),3)-I55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7251470</v>
      </c>
      <c r="V55" s="136">
        <f t="shared" si="1"/>
        <v>725147</v>
      </c>
      <c r="W55" s="136">
        <f t="shared" si="2"/>
        <v>7251470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949604</v>
      </c>
      <c r="I56" s="21">
        <f>INDEX(Data[],MATCH($A56,Data[Dist],0),MATCH(I$5,Data[#Headers],0))</f>
        <v>1150041</v>
      </c>
      <c r="K56" s="59">
        <f>INDEX('Payment Total'!$A$7:$H$331,MATCH('Payment by Source'!$A56,'Payment Total'!$A$7:$A$331,0),3)-I56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9496028</v>
      </c>
      <c r="V56" s="136">
        <f t="shared" si="1"/>
        <v>949603</v>
      </c>
      <c r="W56" s="136">
        <f t="shared" si="2"/>
        <v>9496030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414633</v>
      </c>
      <c r="I57" s="21">
        <f>INDEX(Data[],MATCH($A57,Data[Dist],0),MATCH(I$5,Data[#Headers],0))</f>
        <v>559700</v>
      </c>
      <c r="K57" s="59">
        <f>INDEX('Payment Total'!$A$7:$H$331,MATCH('Payment by Source'!$A57,'Payment Total'!$A$7:$A$331,0),3)-I57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4146322</v>
      </c>
      <c r="V57" s="136">
        <f t="shared" si="1"/>
        <v>414632</v>
      </c>
      <c r="W57" s="136">
        <f t="shared" si="2"/>
        <v>4146320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271219</v>
      </c>
      <c r="I58" s="21">
        <f>INDEX(Data[],MATCH($A58,Data[Dist],0),MATCH(I$5,Data[#Headers],0))</f>
        <v>354545</v>
      </c>
      <c r="K58" s="59">
        <f>INDEX('Payment Total'!$A$7:$H$331,MATCH('Payment by Source'!$A58,'Payment Total'!$A$7:$A$331,0),3)-I58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2712193</v>
      </c>
      <c r="V58" s="136">
        <f t="shared" si="1"/>
        <v>271219</v>
      </c>
      <c r="W58" s="136">
        <f t="shared" si="2"/>
        <v>2712190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852636</v>
      </c>
      <c r="I59" s="21">
        <f>INDEX(Data[],MATCH($A59,Data[Dist],0),MATCH(I$5,Data[#Headers],0))</f>
        <v>1113712</v>
      </c>
      <c r="K59" s="59">
        <f>INDEX('Payment Total'!$A$7:$H$331,MATCH('Payment by Source'!$A59,'Payment Total'!$A$7:$A$331,0),3)-I59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8526353</v>
      </c>
      <c r="V59" s="136">
        <f t="shared" si="1"/>
        <v>852635</v>
      </c>
      <c r="W59" s="136">
        <f t="shared" si="2"/>
        <v>8526350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246134</v>
      </c>
      <c r="I60" s="21">
        <f>INDEX(Data[],MATCH($A60,Data[Dist],0),MATCH(I$5,Data[#Headers],0))</f>
        <v>329173</v>
      </c>
      <c r="K60" s="59">
        <f>INDEX('Payment Total'!$A$7:$H$331,MATCH('Payment by Source'!$A60,'Payment Total'!$A$7:$A$331,0),3)-I60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2461351</v>
      </c>
      <c r="V60" s="136">
        <f t="shared" si="1"/>
        <v>246135</v>
      </c>
      <c r="W60" s="136">
        <f t="shared" si="2"/>
        <v>2461350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474348</v>
      </c>
      <c r="I61" s="21">
        <f>INDEX(Data[],MATCH($A61,Data[Dist],0),MATCH(I$5,Data[#Headers],0))</f>
        <v>583761</v>
      </c>
      <c r="K61" s="59">
        <f>INDEX('Payment Total'!$A$7:$H$331,MATCH('Payment by Source'!$A61,'Payment Total'!$A$7:$A$331,0),3)-I61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4743478</v>
      </c>
      <c r="V61" s="136">
        <f t="shared" si="1"/>
        <v>474348</v>
      </c>
      <c r="W61" s="136">
        <f t="shared" si="2"/>
        <v>4743480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405216</v>
      </c>
      <c r="I62" s="21">
        <f>INDEX(Data[],MATCH($A62,Data[Dist],0),MATCH(I$5,Data[#Headers],0))</f>
        <v>556599</v>
      </c>
      <c r="K62" s="59">
        <f>INDEX('Payment Total'!$A$7:$H$331,MATCH('Payment by Source'!$A62,'Payment Total'!$A$7:$A$331,0),3)-I62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4052154</v>
      </c>
      <c r="V62" s="136">
        <f t="shared" si="1"/>
        <v>405215</v>
      </c>
      <c r="W62" s="136">
        <f t="shared" si="2"/>
        <v>4052150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876511</v>
      </c>
      <c r="I63" s="21">
        <f>INDEX(Data[],MATCH($A63,Data[Dist],0),MATCH(I$5,Data[#Headers],0))</f>
        <v>1068528</v>
      </c>
      <c r="K63" s="59">
        <f>INDEX('Payment Total'!$A$7:$H$331,MATCH('Payment by Source'!$A63,'Payment Total'!$A$7:$A$331,0),3)-I63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8765112</v>
      </c>
      <c r="V63" s="136">
        <f t="shared" si="1"/>
        <v>876511</v>
      </c>
      <c r="W63" s="136">
        <f t="shared" si="2"/>
        <v>8765110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935148</v>
      </c>
      <c r="I64" s="21">
        <f>INDEX(Data[],MATCH($A64,Data[Dist],0),MATCH(I$5,Data[#Headers],0))</f>
        <v>1160427</v>
      </c>
      <c r="K64" s="59">
        <f>INDEX('Payment Total'!$A$7:$H$331,MATCH('Payment by Source'!$A64,'Payment Total'!$A$7:$A$331,0),3)-I64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9351476</v>
      </c>
      <c r="V64" s="136">
        <f t="shared" si="1"/>
        <v>935148</v>
      </c>
      <c r="W64" s="136">
        <f t="shared" si="2"/>
        <v>9351480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125560</v>
      </c>
      <c r="I65" s="21">
        <f>INDEX(Data[],MATCH($A65,Data[Dist],0),MATCH(I$5,Data[#Headers],0))</f>
        <v>177741</v>
      </c>
      <c r="K65" s="59">
        <f>INDEX('Payment Total'!$A$7:$H$331,MATCH('Payment by Source'!$A65,'Payment Total'!$A$7:$A$331,0),3)-I65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1255606</v>
      </c>
      <c r="V65" s="136">
        <f t="shared" si="1"/>
        <v>125561</v>
      </c>
      <c r="W65" s="136">
        <f t="shared" si="2"/>
        <v>1255610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666585</v>
      </c>
      <c r="I66" s="21">
        <f>INDEX(Data[],MATCH($A66,Data[Dist],0),MATCH(I$5,Data[#Headers],0))</f>
        <v>819140</v>
      </c>
      <c r="K66" s="59">
        <f>INDEX('Payment Total'!$A$7:$H$331,MATCH('Payment by Source'!$A66,'Payment Total'!$A$7:$A$331,0),3)-I66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6665851</v>
      </c>
      <c r="V66" s="136">
        <f t="shared" si="1"/>
        <v>666585</v>
      </c>
      <c r="W66" s="136">
        <f t="shared" si="2"/>
        <v>6665850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578143</v>
      </c>
      <c r="I67" s="21">
        <f>INDEX(Data[],MATCH($A67,Data[Dist],0),MATCH(I$5,Data[#Headers],0))</f>
        <v>726555</v>
      </c>
      <c r="K67" s="59">
        <f>INDEX('Payment Total'!$A$7:$H$331,MATCH('Payment by Source'!$A67,'Payment Total'!$A$7:$A$331,0),3)-I67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5781441</v>
      </c>
      <c r="V67" s="136">
        <f t="shared" si="1"/>
        <v>578144</v>
      </c>
      <c r="W67" s="136">
        <f t="shared" si="2"/>
        <v>5781440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466678</v>
      </c>
      <c r="I68" s="21">
        <f>INDEX(Data[],MATCH($A68,Data[Dist],0),MATCH(I$5,Data[#Headers],0))</f>
        <v>617836</v>
      </c>
      <c r="K68" s="59">
        <f>INDEX('Payment Total'!$A$7:$H$331,MATCH('Payment by Source'!$A68,'Payment Total'!$A$7:$A$331,0),3)-I68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4666780</v>
      </c>
      <c r="V68" s="136">
        <f t="shared" si="1"/>
        <v>466678</v>
      </c>
      <c r="W68" s="136">
        <f t="shared" si="2"/>
        <v>4666780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1008059</v>
      </c>
      <c r="I69" s="21">
        <f>INDEX(Data[],MATCH($A69,Data[Dist],0),MATCH(I$5,Data[#Headers],0))</f>
        <v>1216787</v>
      </c>
      <c r="K69" s="59">
        <f>INDEX('Payment Total'!$A$7:$H$331,MATCH('Payment by Source'!$A69,'Payment Total'!$A$7:$A$331,0),3)-I69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10080578</v>
      </c>
      <c r="V69" s="136">
        <f t="shared" si="1"/>
        <v>1008058</v>
      </c>
      <c r="W69" s="136">
        <f t="shared" si="2"/>
        <v>10080580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178851</v>
      </c>
      <c r="I70" s="21">
        <f>INDEX(Data[],MATCH($A70,Data[Dist],0),MATCH(I$5,Data[#Headers],0))</f>
        <v>239480</v>
      </c>
      <c r="K70" s="59">
        <f>INDEX('Payment Total'!$A$7:$H$331,MATCH('Payment by Source'!$A70,'Payment Total'!$A$7:$A$331,0),3)-I70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1788507</v>
      </c>
      <c r="V70" s="136">
        <f t="shared" si="1"/>
        <v>178851</v>
      </c>
      <c r="W70" s="136">
        <f t="shared" si="2"/>
        <v>1788510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47242</v>
      </c>
      <c r="I71" s="21">
        <f>INDEX(Data[],MATCH($A71,Data[Dist],0),MATCH(I$5,Data[#Headers],0))</f>
        <v>97517</v>
      </c>
      <c r="K71" s="59">
        <f>INDEX('Payment Total'!$A$7:$H$331,MATCH('Payment by Source'!$A71,'Payment Total'!$A$7:$A$331,0),3)-I71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472421</v>
      </c>
      <c r="V71" s="136">
        <f t="shared" ref="V71:V134" si="4">ROUND(U71/10,0)</f>
        <v>47242</v>
      </c>
      <c r="W71" s="136">
        <f t="shared" ref="W71:W134" si="5">V71*10</f>
        <v>472420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1679562</v>
      </c>
      <c r="I72" s="21">
        <f>INDEX(Data[],MATCH($A72,Data[Dist],0),MATCH(I$5,Data[#Headers],0))</f>
        <v>2124470</v>
      </c>
      <c r="K72" s="59">
        <f>INDEX('Payment Total'!$A$7:$H$331,MATCH('Payment by Source'!$A72,'Payment Total'!$A$7:$A$331,0),3)-I72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16795613</v>
      </c>
      <c r="V72" s="136">
        <f t="shared" si="4"/>
        <v>1679561</v>
      </c>
      <c r="W72" s="136">
        <f t="shared" si="5"/>
        <v>16795610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317696</v>
      </c>
      <c r="I73" s="21">
        <f>INDEX(Data[],MATCH($A73,Data[Dist],0),MATCH(I$5,Data[#Headers],0))</f>
        <v>492923</v>
      </c>
      <c r="K73" s="59">
        <f>INDEX('Payment Total'!$A$7:$H$331,MATCH('Payment by Source'!$A73,'Payment Total'!$A$7:$A$331,0),3)-I73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3176969</v>
      </c>
      <c r="V73" s="136">
        <f t="shared" si="4"/>
        <v>317697</v>
      </c>
      <c r="W73" s="136">
        <f t="shared" si="5"/>
        <v>3176970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2690933</v>
      </c>
      <c r="I74" s="21">
        <f>INDEX(Data[],MATCH($A74,Data[Dist],0),MATCH(I$5,Data[#Headers],0))</f>
        <v>3219774</v>
      </c>
      <c r="K74" s="59">
        <f>INDEX('Payment Total'!$A$7:$H$331,MATCH('Payment by Source'!$A74,'Payment Total'!$A$7:$A$331,0),3)-I74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26909331</v>
      </c>
      <c r="V74" s="136">
        <f t="shared" si="4"/>
        <v>2690933</v>
      </c>
      <c r="W74" s="136">
        <f t="shared" si="5"/>
        <v>26909330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419724</v>
      </c>
      <c r="I75" s="21">
        <f>INDEX(Data[],MATCH($A75,Data[Dist],0),MATCH(I$5,Data[#Headers],0))</f>
        <v>539141</v>
      </c>
      <c r="K75" s="59">
        <f>INDEX('Payment Total'!$A$7:$H$331,MATCH('Payment by Source'!$A75,'Payment Total'!$A$7:$A$331,0),3)-I75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4197242</v>
      </c>
      <c r="V75" s="136">
        <f t="shared" si="4"/>
        <v>419724</v>
      </c>
      <c r="W75" s="136">
        <f t="shared" si="5"/>
        <v>4197240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2630787</v>
      </c>
      <c r="I76" s="21">
        <f>INDEX(Data[],MATCH($A76,Data[Dist],0),MATCH(I$5,Data[#Headers],0))</f>
        <v>3378525</v>
      </c>
      <c r="K76" s="59">
        <f>INDEX('Payment Total'!$A$7:$H$331,MATCH('Payment by Source'!$A76,'Payment Total'!$A$7:$A$331,0),3)-I76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26307863</v>
      </c>
      <c r="V76" s="136">
        <f t="shared" si="4"/>
        <v>2630786</v>
      </c>
      <c r="W76" s="136">
        <f t="shared" si="5"/>
        <v>26307860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259456</v>
      </c>
      <c r="I77" s="21">
        <f>INDEX(Data[],MATCH($A77,Data[Dist],0),MATCH(I$5,Data[#Headers],0))</f>
        <v>340661</v>
      </c>
      <c r="K77" s="59">
        <f>INDEX('Payment Total'!$A$7:$H$331,MATCH('Payment by Source'!$A77,'Payment Total'!$A$7:$A$331,0),3)-I77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2594554</v>
      </c>
      <c r="V77" s="136">
        <f t="shared" si="4"/>
        <v>259455</v>
      </c>
      <c r="W77" s="136">
        <f t="shared" si="5"/>
        <v>2594550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178580</v>
      </c>
      <c r="I78" s="21">
        <f>INDEX(Data[],MATCH($A78,Data[Dist],0),MATCH(I$5,Data[#Headers],0))</f>
        <v>259867</v>
      </c>
      <c r="K78" s="59">
        <f>INDEX('Payment Total'!$A$7:$H$331,MATCH('Payment by Source'!$A78,'Payment Total'!$A$7:$A$331,0),3)-I78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1785798</v>
      </c>
      <c r="V78" s="136">
        <f t="shared" si="4"/>
        <v>178580</v>
      </c>
      <c r="W78" s="136">
        <f t="shared" si="5"/>
        <v>1785800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498651</v>
      </c>
      <c r="I79" s="21">
        <f>INDEX(Data[],MATCH($A79,Data[Dist],0),MATCH(I$5,Data[#Headers],0))</f>
        <v>637459</v>
      </c>
      <c r="K79" s="59">
        <f>INDEX('Payment Total'!$A$7:$H$331,MATCH('Payment by Source'!$A79,'Payment Total'!$A$7:$A$331,0),3)-I79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4986509</v>
      </c>
      <c r="V79" s="136">
        <f t="shared" si="4"/>
        <v>498651</v>
      </c>
      <c r="W79" s="136">
        <f t="shared" si="5"/>
        <v>4986510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238409</v>
      </c>
      <c r="I80" s="21">
        <f>INDEX(Data[],MATCH($A80,Data[Dist],0),MATCH(I$5,Data[#Headers],0))</f>
        <v>314253</v>
      </c>
      <c r="K80" s="59">
        <f>INDEX('Payment Total'!$A$7:$H$331,MATCH('Payment by Source'!$A80,'Payment Total'!$A$7:$A$331,0),3)-I80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2384098</v>
      </c>
      <c r="V80" s="136">
        <f t="shared" si="4"/>
        <v>238410</v>
      </c>
      <c r="W80" s="136">
        <f t="shared" si="5"/>
        <v>2384100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126126</v>
      </c>
      <c r="I81" s="21">
        <f>INDEX(Data[],MATCH($A81,Data[Dist],0),MATCH(I$5,Data[#Headers],0))</f>
        <v>195841</v>
      </c>
      <c r="K81" s="59">
        <f>INDEX('Payment Total'!$A$7:$H$331,MATCH('Payment by Source'!$A81,'Payment Total'!$A$7:$A$331,0),3)-I81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1261272</v>
      </c>
      <c r="V81" s="136">
        <f t="shared" si="4"/>
        <v>126127</v>
      </c>
      <c r="W81" s="136">
        <f t="shared" si="5"/>
        <v>1261270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6596585</v>
      </c>
      <c r="I82" s="21">
        <f>INDEX(Data[],MATCH($A82,Data[Dist],0),MATCH(I$5,Data[#Headers],0))</f>
        <v>7845292</v>
      </c>
      <c r="K82" s="59">
        <f>INDEX('Payment Total'!$A$7:$H$331,MATCH('Payment by Source'!$A82,'Payment Total'!$A$7:$A$331,0),3)-I82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65965847</v>
      </c>
      <c r="V82" s="136">
        <f t="shared" si="4"/>
        <v>6596585</v>
      </c>
      <c r="W82" s="136">
        <f t="shared" si="5"/>
        <v>65965850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845233</v>
      </c>
      <c r="I83" s="21">
        <f>INDEX(Data[],MATCH($A83,Data[Dist],0),MATCH(I$5,Data[#Headers],0))</f>
        <v>1065350</v>
      </c>
      <c r="K83" s="59">
        <f>INDEX('Payment Total'!$A$7:$H$331,MATCH('Payment by Source'!$A83,'Payment Total'!$A$7:$A$331,0),3)-I83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8452350</v>
      </c>
      <c r="V83" s="136">
        <f t="shared" si="4"/>
        <v>845235</v>
      </c>
      <c r="W83" s="136">
        <f t="shared" si="5"/>
        <v>8452350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1991983</v>
      </c>
      <c r="I84" s="21">
        <f>INDEX(Data[],MATCH($A84,Data[Dist],0),MATCH(I$5,Data[#Headers],0))</f>
        <v>2488876</v>
      </c>
      <c r="K84" s="59">
        <f>INDEX('Payment Total'!$A$7:$H$331,MATCH('Payment by Source'!$A84,'Payment Total'!$A$7:$A$331,0),3)-I84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19919821</v>
      </c>
      <c r="V84" s="136">
        <f t="shared" si="4"/>
        <v>1991982</v>
      </c>
      <c r="W84" s="136">
        <f t="shared" si="5"/>
        <v>19919820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259317</v>
      </c>
      <c r="I85" s="21">
        <f>INDEX(Data[],MATCH($A85,Data[Dist],0),MATCH(I$5,Data[#Headers],0))</f>
        <v>342691</v>
      </c>
      <c r="K85" s="59">
        <f>INDEX('Payment Total'!$A$7:$H$331,MATCH('Payment by Source'!$A85,'Payment Total'!$A$7:$A$331,0),3)-I85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2593168</v>
      </c>
      <c r="V85" s="136">
        <f t="shared" si="4"/>
        <v>259317</v>
      </c>
      <c r="W85" s="136">
        <f t="shared" si="5"/>
        <v>2593170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8890529</v>
      </c>
      <c r="I86" s="21">
        <f>INDEX(Data[],MATCH($A86,Data[Dist],0),MATCH(I$5,Data[#Headers],0))</f>
        <v>10987158</v>
      </c>
      <c r="K86" s="59">
        <f>INDEX('Payment Total'!$A$7:$H$331,MATCH('Payment by Source'!$A86,'Payment Total'!$A$7:$A$331,0),3)-I86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88905302</v>
      </c>
      <c r="V86" s="136">
        <f t="shared" si="4"/>
        <v>8890530</v>
      </c>
      <c r="W86" s="136">
        <f t="shared" si="5"/>
        <v>88905300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667062</v>
      </c>
      <c r="I87" s="21">
        <f>INDEX(Data[],MATCH($A87,Data[Dist],0),MATCH(I$5,Data[#Headers],0))</f>
        <v>830716</v>
      </c>
      <c r="K87" s="59">
        <f>INDEX('Payment Total'!$A$7:$H$331,MATCH('Payment by Source'!$A87,'Payment Total'!$A$7:$A$331,0),3)-I87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6670624</v>
      </c>
      <c r="V87" s="136">
        <f t="shared" si="4"/>
        <v>667062</v>
      </c>
      <c r="W87" s="136">
        <f t="shared" si="5"/>
        <v>6670620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725260</v>
      </c>
      <c r="I88" s="21">
        <f>INDEX(Data[],MATCH($A88,Data[Dist],0),MATCH(I$5,Data[#Headers],0))</f>
        <v>975113</v>
      </c>
      <c r="K88" s="59">
        <f>INDEX('Payment Total'!$A$7:$H$331,MATCH('Payment by Source'!$A88,'Payment Total'!$A$7:$A$331,0),3)-I88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7252598</v>
      </c>
      <c r="V88" s="136">
        <f t="shared" si="4"/>
        <v>725260</v>
      </c>
      <c r="W88" s="136">
        <f t="shared" si="5"/>
        <v>7252600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104127</v>
      </c>
      <c r="I89" s="21">
        <f>INDEX(Data[],MATCH($A89,Data[Dist],0),MATCH(I$5,Data[#Headers],0))</f>
        <v>143495</v>
      </c>
      <c r="K89" s="59">
        <f>INDEX('Payment Total'!$A$7:$H$331,MATCH('Payment by Source'!$A89,'Payment Total'!$A$7:$A$331,0),3)-I89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1041272</v>
      </c>
      <c r="V89" s="136">
        <f t="shared" si="4"/>
        <v>104127</v>
      </c>
      <c r="W89" s="136">
        <f t="shared" si="5"/>
        <v>1041270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1427937</v>
      </c>
      <c r="I90" s="21">
        <f>INDEX(Data[],MATCH($A90,Data[Dist],0),MATCH(I$5,Data[#Headers],0))</f>
        <v>1738354</v>
      </c>
      <c r="K90" s="59">
        <f>INDEX('Payment Total'!$A$7:$H$331,MATCH('Payment by Source'!$A90,'Payment Total'!$A$7:$A$331,0),3)-I90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14279383</v>
      </c>
      <c r="V90" s="136">
        <f t="shared" si="4"/>
        <v>1427938</v>
      </c>
      <c r="W90" s="136">
        <f t="shared" si="5"/>
        <v>14279380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552212</v>
      </c>
      <c r="I91" s="21">
        <f>INDEX(Data[],MATCH($A91,Data[Dist],0),MATCH(I$5,Data[#Headers],0))</f>
        <v>690956</v>
      </c>
      <c r="K91" s="59">
        <f>INDEX('Payment Total'!$A$7:$H$331,MATCH('Payment by Source'!$A91,'Payment Total'!$A$7:$A$331,0),3)-I91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5522123</v>
      </c>
      <c r="V91" s="136">
        <f t="shared" si="4"/>
        <v>552212</v>
      </c>
      <c r="W91" s="136">
        <f t="shared" si="5"/>
        <v>5522120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22726869</v>
      </c>
      <c r="I92" s="21">
        <f>INDEX(Data[],MATCH($A92,Data[Dist],0),MATCH(I$5,Data[#Headers],0))</f>
        <v>27328332</v>
      </c>
      <c r="K92" s="59">
        <f>INDEX('Payment Total'!$A$7:$H$331,MATCH('Payment by Source'!$A92,'Payment Total'!$A$7:$A$331,0),3)-I92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227268687</v>
      </c>
      <c r="V92" s="136">
        <f t="shared" si="4"/>
        <v>22726869</v>
      </c>
      <c r="W92" s="136">
        <f t="shared" si="5"/>
        <v>227268690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52021</v>
      </c>
      <c r="I93" s="21">
        <f>INDEX(Data[],MATCH($A93,Data[Dist],0),MATCH(I$5,Data[#Headers],0))</f>
        <v>86111</v>
      </c>
      <c r="K93" s="59">
        <f>INDEX('Payment Total'!$A$7:$H$331,MATCH('Payment by Source'!$A93,'Payment Total'!$A$7:$A$331,0),3)-I93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520219</v>
      </c>
      <c r="V93" s="136">
        <f t="shared" si="4"/>
        <v>52022</v>
      </c>
      <c r="W93" s="136">
        <f t="shared" si="5"/>
        <v>520220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533793</v>
      </c>
      <c r="I94" s="21">
        <f>INDEX(Data[],MATCH($A94,Data[Dist],0),MATCH(I$5,Data[#Headers],0))</f>
        <v>675517</v>
      </c>
      <c r="K94" s="59">
        <f>INDEX('Payment Total'!$A$7:$H$331,MATCH('Payment by Source'!$A94,'Payment Total'!$A$7:$A$331,0),3)-I94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5337930</v>
      </c>
      <c r="V94" s="136">
        <f t="shared" si="4"/>
        <v>533793</v>
      </c>
      <c r="W94" s="136">
        <f t="shared" si="5"/>
        <v>5337930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6227887</v>
      </c>
      <c r="I95" s="21">
        <f>INDEX(Data[],MATCH($A95,Data[Dist],0),MATCH(I$5,Data[#Headers],0))</f>
        <v>7935531</v>
      </c>
      <c r="K95" s="59">
        <f>INDEX('Payment Total'!$A$7:$H$331,MATCH('Payment by Source'!$A95,'Payment Total'!$A$7:$A$331,0),3)-I95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62278874</v>
      </c>
      <c r="V95" s="136">
        <f t="shared" si="4"/>
        <v>6227887</v>
      </c>
      <c r="W95" s="136">
        <f t="shared" si="5"/>
        <v>62278870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202744</v>
      </c>
      <c r="I96" s="21">
        <f>INDEX(Data[],MATCH($A96,Data[Dist],0),MATCH(I$5,Data[#Headers],0))</f>
        <v>274312</v>
      </c>
      <c r="K96" s="59">
        <f>INDEX('Payment Total'!$A$7:$H$331,MATCH('Payment by Source'!$A96,'Payment Total'!$A$7:$A$331,0),3)-I96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2027456</v>
      </c>
      <c r="V96" s="136">
        <f t="shared" si="4"/>
        <v>202746</v>
      </c>
      <c r="W96" s="136">
        <f t="shared" si="5"/>
        <v>2027460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156517</v>
      </c>
      <c r="I97" s="21">
        <f>INDEX(Data[],MATCH($A97,Data[Dist],0),MATCH(I$5,Data[#Headers],0))</f>
        <v>229254</v>
      </c>
      <c r="K97" s="59">
        <f>INDEX('Payment Total'!$A$7:$H$331,MATCH('Payment by Source'!$A97,'Payment Total'!$A$7:$A$331,0),3)-I97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1565179</v>
      </c>
      <c r="V97" s="136">
        <f t="shared" si="4"/>
        <v>156518</v>
      </c>
      <c r="W97" s="136">
        <f t="shared" si="5"/>
        <v>1565180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245964</v>
      </c>
      <c r="I98" s="21">
        <f>INDEX(Data[],MATCH($A98,Data[Dist],0),MATCH(I$5,Data[#Headers],0))</f>
        <v>329898</v>
      </c>
      <c r="K98" s="59">
        <f>INDEX('Payment Total'!$A$7:$H$331,MATCH('Payment by Source'!$A98,'Payment Total'!$A$7:$A$331,0),3)-I98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2459644</v>
      </c>
      <c r="V98" s="136">
        <f t="shared" si="4"/>
        <v>245964</v>
      </c>
      <c r="W98" s="136">
        <f t="shared" si="5"/>
        <v>2459640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522868</v>
      </c>
      <c r="I99" s="21">
        <f>INDEX(Data[],MATCH($A99,Data[Dist],0),MATCH(I$5,Data[#Headers],0))</f>
        <v>671663</v>
      </c>
      <c r="K99" s="59">
        <f>INDEX('Payment Total'!$A$7:$H$331,MATCH('Payment by Source'!$A99,'Payment Total'!$A$7:$A$331,0),3)-I99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5228691</v>
      </c>
      <c r="V99" s="136">
        <f t="shared" si="4"/>
        <v>522869</v>
      </c>
      <c r="W99" s="136">
        <f t="shared" si="5"/>
        <v>5228690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630442</v>
      </c>
      <c r="I100" s="21">
        <f>INDEX(Data[],MATCH($A100,Data[Dist],0),MATCH(I$5,Data[#Headers],0))</f>
        <v>801796</v>
      </c>
      <c r="K100" s="59">
        <f>INDEX('Payment Total'!$A$7:$H$331,MATCH('Payment by Source'!$A100,'Payment Total'!$A$7:$A$331,0),3)-I100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6304434</v>
      </c>
      <c r="V100" s="136">
        <f t="shared" si="4"/>
        <v>630443</v>
      </c>
      <c r="W100" s="136">
        <f t="shared" si="5"/>
        <v>6304430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323578</v>
      </c>
      <c r="I101" s="21">
        <f>INDEX(Data[],MATCH($A101,Data[Dist],0),MATCH(I$5,Data[#Headers],0))</f>
        <v>442771</v>
      </c>
      <c r="K101" s="59">
        <f>INDEX('Payment Total'!$A$7:$H$331,MATCH('Payment by Source'!$A101,'Payment Total'!$A$7:$A$331,0),3)-I101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3235790</v>
      </c>
      <c r="V101" s="136">
        <f t="shared" si="4"/>
        <v>323579</v>
      </c>
      <c r="W101" s="136">
        <f t="shared" si="5"/>
        <v>3235790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316753</v>
      </c>
      <c r="I102" s="21">
        <f>INDEX(Data[],MATCH($A102,Data[Dist],0),MATCH(I$5,Data[#Headers],0))</f>
        <v>407563</v>
      </c>
      <c r="K102" s="59">
        <f>INDEX('Payment Total'!$A$7:$H$331,MATCH('Payment by Source'!$A102,'Payment Total'!$A$7:$A$331,0),3)-I102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3167530</v>
      </c>
      <c r="V102" s="136">
        <f t="shared" si="4"/>
        <v>316753</v>
      </c>
      <c r="W102" s="136">
        <f t="shared" si="5"/>
        <v>3167530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312773</v>
      </c>
      <c r="I103" s="21">
        <f>INDEX(Data[],MATCH($A103,Data[Dist],0),MATCH(I$5,Data[#Headers],0))</f>
        <v>422733</v>
      </c>
      <c r="K103" s="59">
        <f>INDEX('Payment Total'!$A$7:$H$331,MATCH('Payment by Source'!$A103,'Payment Total'!$A$7:$A$331,0),3)-I103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3127723</v>
      </c>
      <c r="V103" s="136">
        <f t="shared" si="4"/>
        <v>312772</v>
      </c>
      <c r="W103" s="136">
        <f t="shared" si="5"/>
        <v>3127720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259314</v>
      </c>
      <c r="I104" s="21">
        <f>INDEX(Data[],MATCH($A104,Data[Dist],0),MATCH(I$5,Data[#Headers],0))</f>
        <v>351934</v>
      </c>
      <c r="K104" s="59">
        <f>INDEX('Payment Total'!$A$7:$H$331,MATCH('Payment by Source'!$A104,'Payment Total'!$A$7:$A$331,0),3)-I104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2593155</v>
      </c>
      <c r="V104" s="136">
        <f t="shared" si="4"/>
        <v>259316</v>
      </c>
      <c r="W104" s="136">
        <f t="shared" si="5"/>
        <v>2593160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113084</v>
      </c>
      <c r="I105" s="21">
        <f>INDEX(Data[],MATCH($A105,Data[Dist],0),MATCH(I$5,Data[#Headers],0))</f>
        <v>187138</v>
      </c>
      <c r="K105" s="59">
        <f>INDEX('Payment Total'!$A$7:$H$331,MATCH('Payment by Source'!$A105,'Payment Total'!$A$7:$A$331,0),3)-I105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1130846</v>
      </c>
      <c r="V105" s="136">
        <f t="shared" si="4"/>
        <v>113085</v>
      </c>
      <c r="W105" s="136">
        <f t="shared" si="5"/>
        <v>1130850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184564</v>
      </c>
      <c r="I106" s="21">
        <f>INDEX(Data[],MATCH($A106,Data[Dist],0),MATCH(I$5,Data[#Headers],0))</f>
        <v>249898</v>
      </c>
      <c r="K106" s="59">
        <f>INDEX('Payment Total'!$A$7:$H$331,MATCH('Payment by Source'!$A106,'Payment Total'!$A$7:$A$331,0),3)-I106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1845635</v>
      </c>
      <c r="V106" s="136">
        <f t="shared" si="4"/>
        <v>184564</v>
      </c>
      <c r="W106" s="136">
        <f t="shared" si="5"/>
        <v>1845640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203473</v>
      </c>
      <c r="I107" s="21">
        <f>INDEX(Data[],MATCH($A107,Data[Dist],0),MATCH(I$5,Data[#Headers],0))</f>
        <v>291949</v>
      </c>
      <c r="K107" s="59">
        <f>INDEX('Payment Total'!$A$7:$H$331,MATCH('Payment by Source'!$A107,'Payment Total'!$A$7:$A$331,0),3)-I107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2034716</v>
      </c>
      <c r="V107" s="136">
        <f t="shared" si="4"/>
        <v>203472</v>
      </c>
      <c r="W107" s="136">
        <f t="shared" si="5"/>
        <v>2034720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334619</v>
      </c>
      <c r="I108" s="21">
        <f>INDEX(Data[],MATCH($A108,Data[Dist],0),MATCH(I$5,Data[#Headers],0))</f>
        <v>426246</v>
      </c>
      <c r="K108" s="59">
        <f>INDEX('Payment Total'!$A$7:$H$331,MATCH('Payment by Source'!$A108,'Payment Total'!$A$7:$A$331,0),3)-I108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3346188</v>
      </c>
      <c r="V108" s="136">
        <f t="shared" si="4"/>
        <v>334619</v>
      </c>
      <c r="W108" s="136">
        <f t="shared" si="5"/>
        <v>3346190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293126</v>
      </c>
      <c r="I109" s="21">
        <f>INDEX(Data[],MATCH($A109,Data[Dist],0),MATCH(I$5,Data[#Headers],0))</f>
        <v>407395</v>
      </c>
      <c r="K109" s="59">
        <f>INDEX('Payment Total'!$A$7:$H$331,MATCH('Payment by Source'!$A109,'Payment Total'!$A$7:$A$331,0),3)-I109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2931257</v>
      </c>
      <c r="V109" s="136">
        <f t="shared" si="4"/>
        <v>293126</v>
      </c>
      <c r="W109" s="136">
        <f t="shared" si="5"/>
        <v>2931260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232715</v>
      </c>
      <c r="I110" s="21">
        <f>INDEX(Data[],MATCH($A110,Data[Dist],0),MATCH(I$5,Data[#Headers],0))</f>
        <v>313856</v>
      </c>
      <c r="K110" s="59">
        <f>INDEX('Payment Total'!$A$7:$H$331,MATCH('Payment by Source'!$A110,'Payment Total'!$A$7:$A$331,0),3)-I110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2327154</v>
      </c>
      <c r="V110" s="136">
        <f t="shared" si="4"/>
        <v>232715</v>
      </c>
      <c r="W110" s="136">
        <f t="shared" si="5"/>
        <v>2327150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92353</v>
      </c>
      <c r="I111" s="21">
        <f>INDEX(Data[],MATCH($A111,Data[Dist],0),MATCH(I$5,Data[#Headers],0))</f>
        <v>136459</v>
      </c>
      <c r="K111" s="59">
        <f>INDEX('Payment Total'!$A$7:$H$331,MATCH('Payment by Source'!$A111,'Payment Total'!$A$7:$A$331,0),3)-I111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923529</v>
      </c>
      <c r="V111" s="136">
        <f t="shared" si="4"/>
        <v>92353</v>
      </c>
      <c r="W111" s="136">
        <f t="shared" si="5"/>
        <v>923530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731304</v>
      </c>
      <c r="I112" s="21">
        <f>INDEX(Data[],MATCH($A112,Data[Dist],0),MATCH(I$5,Data[#Headers],0))</f>
        <v>925817</v>
      </c>
      <c r="K112" s="59">
        <f>INDEX('Payment Total'!$A$7:$H$331,MATCH('Payment by Source'!$A112,'Payment Total'!$A$7:$A$331,0),3)-I112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7313038</v>
      </c>
      <c r="V112" s="136">
        <f t="shared" si="4"/>
        <v>731304</v>
      </c>
      <c r="W112" s="136">
        <f t="shared" si="5"/>
        <v>7313040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199166</v>
      </c>
      <c r="I113" s="21">
        <f>INDEX(Data[],MATCH($A113,Data[Dist],0),MATCH(I$5,Data[#Headers],0))</f>
        <v>280001</v>
      </c>
      <c r="K113" s="59">
        <f>INDEX('Payment Total'!$A$7:$H$331,MATCH('Payment by Source'!$A113,'Payment Total'!$A$7:$A$331,0),3)-I113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1991664</v>
      </c>
      <c r="V113" s="136">
        <f t="shared" si="4"/>
        <v>199166</v>
      </c>
      <c r="W113" s="136">
        <f t="shared" si="5"/>
        <v>1991660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749949</v>
      </c>
      <c r="I114" s="21">
        <f>INDEX(Data[],MATCH($A114,Data[Dist],0),MATCH(I$5,Data[#Headers],0))</f>
        <v>1017708</v>
      </c>
      <c r="K114" s="59">
        <f>INDEX('Payment Total'!$A$7:$H$331,MATCH('Payment by Source'!$A114,'Payment Total'!$A$7:$A$331,0),3)-I114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7499486</v>
      </c>
      <c r="V114" s="136">
        <f t="shared" si="4"/>
        <v>749949</v>
      </c>
      <c r="W114" s="136">
        <f t="shared" si="5"/>
        <v>7499490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607614</v>
      </c>
      <c r="I115" s="21">
        <f>INDEX(Data[],MATCH($A115,Data[Dist],0),MATCH(I$5,Data[#Headers],0))</f>
        <v>784318</v>
      </c>
      <c r="K115" s="59">
        <f>INDEX('Payment Total'!$A$7:$H$331,MATCH('Payment by Source'!$A115,'Payment Total'!$A$7:$A$331,0),3)-I115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6076134</v>
      </c>
      <c r="V115" s="136">
        <f t="shared" si="4"/>
        <v>607613</v>
      </c>
      <c r="W115" s="136">
        <f t="shared" si="5"/>
        <v>6076130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2347290</v>
      </c>
      <c r="I116" s="21">
        <f>INDEX(Data[],MATCH($A116,Data[Dist],0),MATCH(I$5,Data[#Headers],0))</f>
        <v>2939860</v>
      </c>
      <c r="K116" s="59">
        <f>INDEX('Payment Total'!$A$7:$H$331,MATCH('Payment by Source'!$A116,'Payment Total'!$A$7:$A$331,0),3)-I116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23472897</v>
      </c>
      <c r="V116" s="136">
        <f t="shared" si="4"/>
        <v>2347290</v>
      </c>
      <c r="W116" s="136">
        <f t="shared" si="5"/>
        <v>23472900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1273974</v>
      </c>
      <c r="I117" s="21">
        <f>INDEX(Data[],MATCH($A117,Data[Dist],0),MATCH(I$5,Data[#Headers],0))</f>
        <v>1571970</v>
      </c>
      <c r="K117" s="59">
        <f>INDEX('Payment Total'!$A$7:$H$331,MATCH('Payment by Source'!$A117,'Payment Total'!$A$7:$A$331,0),3)-I117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12739737</v>
      </c>
      <c r="V117" s="136">
        <f t="shared" si="4"/>
        <v>1273974</v>
      </c>
      <c r="W117" s="136">
        <f t="shared" si="5"/>
        <v>12739740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250921</v>
      </c>
      <c r="I118" s="21">
        <f>INDEX(Data[],MATCH($A118,Data[Dist],0),MATCH(I$5,Data[#Headers],0))</f>
        <v>331882</v>
      </c>
      <c r="K118" s="59">
        <f>INDEX('Payment Total'!$A$7:$H$331,MATCH('Payment by Source'!$A118,'Payment Total'!$A$7:$A$331,0),3)-I118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2509211</v>
      </c>
      <c r="V118" s="136">
        <f t="shared" si="4"/>
        <v>250921</v>
      </c>
      <c r="W118" s="136">
        <f t="shared" si="5"/>
        <v>2509210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200087</v>
      </c>
      <c r="I119" s="21">
        <f>INDEX(Data[],MATCH($A119,Data[Dist],0),MATCH(I$5,Data[#Headers],0))</f>
        <v>287746</v>
      </c>
      <c r="K119" s="59">
        <f>INDEX('Payment Total'!$A$7:$H$331,MATCH('Payment by Source'!$A119,'Payment Total'!$A$7:$A$331,0),3)-I119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2000875</v>
      </c>
      <c r="V119" s="136">
        <f t="shared" si="4"/>
        <v>200088</v>
      </c>
      <c r="W119" s="136">
        <f t="shared" si="5"/>
        <v>2000880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299300</v>
      </c>
      <c r="I120" s="21">
        <f>INDEX(Data[],MATCH($A120,Data[Dist],0),MATCH(I$5,Data[#Headers],0))</f>
        <v>455778</v>
      </c>
      <c r="K120" s="59">
        <f>INDEX('Payment Total'!$A$7:$H$331,MATCH('Payment by Source'!$A120,'Payment Total'!$A$7:$A$331,0),3)-I120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2992995</v>
      </c>
      <c r="V120" s="136">
        <f t="shared" si="4"/>
        <v>299300</v>
      </c>
      <c r="W120" s="136">
        <f t="shared" si="5"/>
        <v>2993000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212188</v>
      </c>
      <c r="I121" s="21">
        <f>INDEX(Data[],MATCH($A121,Data[Dist],0),MATCH(I$5,Data[#Headers],0))</f>
        <v>294910</v>
      </c>
      <c r="K121" s="59">
        <f>INDEX('Payment Total'!$A$7:$H$331,MATCH('Payment by Source'!$A121,'Payment Total'!$A$7:$A$331,0),3)-I121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2121890</v>
      </c>
      <c r="V121" s="136">
        <f t="shared" si="4"/>
        <v>212189</v>
      </c>
      <c r="W121" s="136">
        <f t="shared" si="5"/>
        <v>2121890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830320</v>
      </c>
      <c r="I122" s="21">
        <f>INDEX(Data[],MATCH($A122,Data[Dist],0),MATCH(I$5,Data[#Headers],0))</f>
        <v>1055309</v>
      </c>
      <c r="K122" s="59">
        <f>INDEX('Payment Total'!$A$7:$H$331,MATCH('Payment by Source'!$A122,'Payment Total'!$A$7:$A$331,0),3)-I122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8303200</v>
      </c>
      <c r="V122" s="136">
        <f t="shared" si="4"/>
        <v>830320</v>
      </c>
      <c r="W122" s="136">
        <f t="shared" si="5"/>
        <v>8303200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76620</v>
      </c>
      <c r="I123" s="21">
        <f>INDEX(Data[],MATCH($A123,Data[Dist],0),MATCH(I$5,Data[#Headers],0))</f>
        <v>111637</v>
      </c>
      <c r="K123" s="59">
        <f>INDEX('Payment Total'!$A$7:$H$331,MATCH('Payment by Source'!$A123,'Payment Total'!$A$7:$A$331,0),3)-I123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766194</v>
      </c>
      <c r="V123" s="136">
        <f t="shared" si="4"/>
        <v>76619</v>
      </c>
      <c r="W123" s="136">
        <f t="shared" si="5"/>
        <v>766190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316751</v>
      </c>
      <c r="I124" s="21">
        <f>INDEX(Data[],MATCH($A124,Data[Dist],0),MATCH(I$5,Data[#Headers],0))</f>
        <v>423514</v>
      </c>
      <c r="K124" s="59">
        <f>INDEX('Payment Total'!$A$7:$H$331,MATCH('Payment by Source'!$A124,'Payment Total'!$A$7:$A$331,0),3)-I124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3167511</v>
      </c>
      <c r="V124" s="136">
        <f t="shared" si="4"/>
        <v>316751</v>
      </c>
      <c r="W124" s="136">
        <f t="shared" si="5"/>
        <v>3167510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1100014</v>
      </c>
      <c r="I125" s="21">
        <f>INDEX(Data[],MATCH($A125,Data[Dist],0),MATCH(I$5,Data[#Headers],0))</f>
        <v>1365232</v>
      </c>
      <c r="K125" s="59">
        <f>INDEX('Payment Total'!$A$7:$H$331,MATCH('Payment by Source'!$A125,'Payment Total'!$A$7:$A$331,0),3)-I125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11000147</v>
      </c>
      <c r="V125" s="136">
        <f t="shared" si="4"/>
        <v>1100015</v>
      </c>
      <c r="W125" s="136">
        <f t="shared" si="5"/>
        <v>11000150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147818</v>
      </c>
      <c r="I126" s="21">
        <f>INDEX(Data[],MATCH($A126,Data[Dist],0),MATCH(I$5,Data[#Headers],0))</f>
        <v>214206</v>
      </c>
      <c r="K126" s="59">
        <f>INDEX('Payment Total'!$A$7:$H$331,MATCH('Payment by Source'!$A126,'Payment Total'!$A$7:$A$331,0),3)-I126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1478177</v>
      </c>
      <c r="V126" s="136">
        <f t="shared" si="4"/>
        <v>147818</v>
      </c>
      <c r="W126" s="136">
        <f t="shared" si="5"/>
        <v>1478180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143190</v>
      </c>
      <c r="I127" s="21">
        <f>INDEX(Data[],MATCH($A127,Data[Dist],0),MATCH(I$5,Data[#Headers],0))</f>
        <v>209492</v>
      </c>
      <c r="K127" s="59">
        <f>INDEX('Payment Total'!$A$7:$H$331,MATCH('Payment by Source'!$A127,'Payment Total'!$A$7:$A$331,0),3)-I127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1431902</v>
      </c>
      <c r="V127" s="136">
        <f t="shared" si="4"/>
        <v>143190</v>
      </c>
      <c r="W127" s="136">
        <f t="shared" si="5"/>
        <v>1431900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386031</v>
      </c>
      <c r="I128" s="21">
        <f>INDEX(Data[],MATCH($A128,Data[Dist],0),MATCH(I$5,Data[#Headers],0))</f>
        <v>505253</v>
      </c>
      <c r="K128" s="59">
        <f>INDEX('Payment Total'!$A$7:$H$331,MATCH('Payment by Source'!$A128,'Payment Total'!$A$7:$A$331,0),3)-I128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3860313</v>
      </c>
      <c r="V128" s="136">
        <f t="shared" si="4"/>
        <v>386031</v>
      </c>
      <c r="W128" s="136">
        <f t="shared" si="5"/>
        <v>3860310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96584</v>
      </c>
      <c r="I129" s="21">
        <f>INDEX(Data[],MATCH($A129,Data[Dist],0),MATCH(I$5,Data[#Headers],0))</f>
        <v>173675</v>
      </c>
      <c r="K129" s="59">
        <f>INDEX('Payment Total'!$A$7:$H$331,MATCH('Payment by Source'!$A129,'Payment Total'!$A$7:$A$331,0),3)-I129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965837</v>
      </c>
      <c r="V129" s="136">
        <f t="shared" si="4"/>
        <v>96584</v>
      </c>
      <c r="W129" s="136">
        <f t="shared" si="5"/>
        <v>965840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883931</v>
      </c>
      <c r="I130" s="21">
        <f>INDEX(Data[],MATCH($A130,Data[Dist],0),MATCH(I$5,Data[#Headers],0))</f>
        <v>1119230</v>
      </c>
      <c r="K130" s="59">
        <f>INDEX('Payment Total'!$A$7:$H$331,MATCH('Payment by Source'!$A130,'Payment Total'!$A$7:$A$331,0),3)-I130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8839323</v>
      </c>
      <c r="V130" s="136">
        <f t="shared" si="4"/>
        <v>883932</v>
      </c>
      <c r="W130" s="136">
        <f t="shared" si="5"/>
        <v>8839320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230886</v>
      </c>
      <c r="I131" s="21">
        <f>INDEX(Data[],MATCH($A131,Data[Dist],0),MATCH(I$5,Data[#Headers],0))</f>
        <v>318009</v>
      </c>
      <c r="K131" s="59">
        <f>INDEX('Payment Total'!$A$7:$H$331,MATCH('Payment by Source'!$A131,'Payment Total'!$A$7:$A$331,0),3)-I131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2308861</v>
      </c>
      <c r="V131" s="136">
        <f t="shared" si="4"/>
        <v>230886</v>
      </c>
      <c r="W131" s="136">
        <f t="shared" si="5"/>
        <v>2308860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386941</v>
      </c>
      <c r="I132" s="21">
        <f>INDEX(Data[],MATCH($A132,Data[Dist],0),MATCH(I$5,Data[#Headers],0))</f>
        <v>508295</v>
      </c>
      <c r="K132" s="59">
        <f>INDEX('Payment Total'!$A$7:$H$331,MATCH('Payment by Source'!$A132,'Payment Total'!$A$7:$A$331,0),3)-I132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3869413</v>
      </c>
      <c r="V132" s="136">
        <f t="shared" si="4"/>
        <v>386941</v>
      </c>
      <c r="W132" s="136">
        <f t="shared" si="5"/>
        <v>3869410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206910</v>
      </c>
      <c r="I133" s="21">
        <f>INDEX(Data[],MATCH($A133,Data[Dist],0),MATCH(I$5,Data[#Headers],0))</f>
        <v>287256</v>
      </c>
      <c r="K133" s="59">
        <f>INDEX('Payment Total'!$A$7:$H$331,MATCH('Payment by Source'!$A133,'Payment Total'!$A$7:$A$331,0),3)-I133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2069095</v>
      </c>
      <c r="V133" s="136">
        <f t="shared" si="4"/>
        <v>206910</v>
      </c>
      <c r="W133" s="136">
        <f t="shared" si="5"/>
        <v>2069100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293159</v>
      </c>
      <c r="I134" s="21">
        <f>INDEX(Data[],MATCH($A134,Data[Dist],0),MATCH(I$5,Data[#Headers],0))</f>
        <v>398445</v>
      </c>
      <c r="K134" s="59">
        <f>INDEX('Payment Total'!$A$7:$H$331,MATCH('Payment by Source'!$A134,'Payment Total'!$A$7:$A$331,0),3)-I134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2931595</v>
      </c>
      <c r="V134" s="136">
        <f t="shared" si="4"/>
        <v>293160</v>
      </c>
      <c r="W134" s="136">
        <f t="shared" si="5"/>
        <v>2931600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160008</v>
      </c>
      <c r="I135" s="21">
        <f>INDEX(Data[],MATCH($A135,Data[Dist],0),MATCH(I$5,Data[#Headers],0))</f>
        <v>222198</v>
      </c>
      <c r="K135" s="59">
        <f>INDEX('Payment Total'!$A$7:$H$331,MATCH('Payment by Source'!$A135,'Payment Total'!$A$7:$A$331,0),3)-I135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1600078</v>
      </c>
      <c r="V135" s="136">
        <f t="shared" ref="V135:V198" si="7">ROUND(U135/10,0)</f>
        <v>160008</v>
      </c>
      <c r="W135" s="136">
        <f t="shared" ref="W135:W198" si="8">V135*10</f>
        <v>1600080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68675</v>
      </c>
      <c r="I136" s="21">
        <f>INDEX(Data[],MATCH($A136,Data[Dist],0),MATCH(I$5,Data[#Headers],0))</f>
        <v>108519</v>
      </c>
      <c r="K136" s="59">
        <f>INDEX('Payment Total'!$A$7:$H$331,MATCH('Payment by Source'!$A136,'Payment Total'!$A$7:$A$331,0),3)-I136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686756</v>
      </c>
      <c r="V136" s="136">
        <f t="shared" si="7"/>
        <v>68676</v>
      </c>
      <c r="W136" s="136">
        <f t="shared" si="8"/>
        <v>686760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662572</v>
      </c>
      <c r="I137" s="21">
        <f>INDEX(Data[],MATCH($A137,Data[Dist],0),MATCH(I$5,Data[#Headers],0))</f>
        <v>830345</v>
      </c>
      <c r="K137" s="59">
        <f>INDEX('Payment Total'!$A$7:$H$331,MATCH('Payment by Source'!$A137,'Payment Total'!$A$7:$A$331,0),3)-I137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6625722</v>
      </c>
      <c r="V137" s="136">
        <f t="shared" si="7"/>
        <v>662572</v>
      </c>
      <c r="W137" s="136">
        <f t="shared" si="8"/>
        <v>6625720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752768</v>
      </c>
      <c r="I138" s="21">
        <f>INDEX(Data[],MATCH($A138,Data[Dist],0),MATCH(I$5,Data[#Headers],0))</f>
        <v>973932</v>
      </c>
      <c r="K138" s="59">
        <f>INDEX('Payment Total'!$A$7:$H$331,MATCH('Payment by Source'!$A138,'Payment Total'!$A$7:$A$331,0),3)-I138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7527683</v>
      </c>
      <c r="V138" s="136">
        <f t="shared" si="7"/>
        <v>752768</v>
      </c>
      <c r="W138" s="136">
        <f t="shared" si="8"/>
        <v>7527680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72908</v>
      </c>
      <c r="I139" s="21">
        <f>INDEX(Data[],MATCH($A139,Data[Dist],0),MATCH(I$5,Data[#Headers],0))</f>
        <v>138375</v>
      </c>
      <c r="K139" s="59">
        <f>INDEX('Payment Total'!$A$7:$H$331,MATCH('Payment by Source'!$A139,'Payment Total'!$A$7:$A$331,0),3)-I139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729092</v>
      </c>
      <c r="V139" s="136">
        <f t="shared" si="7"/>
        <v>72909</v>
      </c>
      <c r="W139" s="136">
        <f t="shared" si="8"/>
        <v>729090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231868</v>
      </c>
      <c r="I140" s="21">
        <f>INDEX(Data[],MATCH($A140,Data[Dist],0),MATCH(I$5,Data[#Headers],0))</f>
        <v>358486</v>
      </c>
      <c r="K140" s="59">
        <f>INDEX('Payment Total'!$A$7:$H$331,MATCH('Payment by Source'!$A140,'Payment Total'!$A$7:$A$331,0),3)-I140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2318691</v>
      </c>
      <c r="V140" s="136">
        <f t="shared" si="7"/>
        <v>231869</v>
      </c>
      <c r="W140" s="136">
        <f t="shared" si="8"/>
        <v>2318690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278415</v>
      </c>
      <c r="I141" s="21">
        <f>INDEX(Data[],MATCH($A141,Data[Dist],0),MATCH(I$5,Data[#Headers],0))</f>
        <v>382952</v>
      </c>
      <c r="K141" s="59">
        <f>INDEX('Payment Total'!$A$7:$H$331,MATCH('Payment by Source'!$A141,'Payment Total'!$A$7:$A$331,0),3)-I141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2784149</v>
      </c>
      <c r="V141" s="136">
        <f t="shared" si="7"/>
        <v>278415</v>
      </c>
      <c r="W141" s="136">
        <f t="shared" si="8"/>
        <v>2784150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301169</v>
      </c>
      <c r="I142" s="21">
        <f>INDEX(Data[],MATCH($A142,Data[Dist],0),MATCH(I$5,Data[#Headers],0))</f>
        <v>396649</v>
      </c>
      <c r="K142" s="59">
        <f>INDEX('Payment Total'!$A$7:$H$331,MATCH('Payment by Source'!$A142,'Payment Total'!$A$7:$A$331,0),3)-I142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3011691</v>
      </c>
      <c r="V142" s="136">
        <f t="shared" si="7"/>
        <v>301169</v>
      </c>
      <c r="W142" s="136">
        <f t="shared" si="8"/>
        <v>3011690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599353</v>
      </c>
      <c r="I143" s="21">
        <f>INDEX(Data[],MATCH($A143,Data[Dist],0),MATCH(I$5,Data[#Headers],0))</f>
        <v>789977</v>
      </c>
      <c r="K143" s="59">
        <f>INDEX('Payment Total'!$A$7:$H$331,MATCH('Payment by Source'!$A143,'Payment Total'!$A$7:$A$331,0),3)-I143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5993528</v>
      </c>
      <c r="V143" s="136">
        <f t="shared" si="7"/>
        <v>599353</v>
      </c>
      <c r="W143" s="136">
        <f t="shared" si="8"/>
        <v>5993530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152632</v>
      </c>
      <c r="I144" s="21">
        <f>INDEX(Data[],MATCH($A144,Data[Dist],0),MATCH(I$5,Data[#Headers],0))</f>
        <v>225206</v>
      </c>
      <c r="K144" s="59">
        <f>INDEX('Payment Total'!$A$7:$H$331,MATCH('Payment by Source'!$A144,'Payment Total'!$A$7:$A$331,0),3)-I144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1526311</v>
      </c>
      <c r="V144" s="136">
        <f t="shared" si="7"/>
        <v>152631</v>
      </c>
      <c r="W144" s="136">
        <f t="shared" si="8"/>
        <v>1526310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477715</v>
      </c>
      <c r="I145" s="21">
        <f>INDEX(Data[],MATCH($A145,Data[Dist],0),MATCH(I$5,Data[#Headers],0))</f>
        <v>600069</v>
      </c>
      <c r="K145" s="59">
        <f>INDEX('Payment Total'!$A$7:$H$331,MATCH('Payment by Source'!$A145,'Payment Total'!$A$7:$A$331,0),3)-I145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4777153</v>
      </c>
      <c r="V145" s="136">
        <f t="shared" si="7"/>
        <v>477715</v>
      </c>
      <c r="W145" s="136">
        <f t="shared" si="8"/>
        <v>4777150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645452</v>
      </c>
      <c r="I146" s="21">
        <f>INDEX(Data[],MATCH($A146,Data[Dist],0),MATCH(I$5,Data[#Headers],0))</f>
        <v>854133</v>
      </c>
      <c r="K146" s="59">
        <f>INDEX('Payment Total'!$A$7:$H$331,MATCH('Payment by Source'!$A146,'Payment Total'!$A$7:$A$331,0),3)-I146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6454521</v>
      </c>
      <c r="V146" s="136">
        <f t="shared" si="7"/>
        <v>645452</v>
      </c>
      <c r="W146" s="136">
        <f t="shared" si="8"/>
        <v>6454520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836818</v>
      </c>
      <c r="I147" s="21">
        <f>INDEX(Data[],MATCH($A147,Data[Dist],0),MATCH(I$5,Data[#Headers],0))</f>
        <v>1065586</v>
      </c>
      <c r="K147" s="59">
        <f>INDEX('Payment Total'!$A$7:$H$331,MATCH('Payment by Source'!$A147,'Payment Total'!$A$7:$A$331,0),3)-I147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8368192</v>
      </c>
      <c r="V147" s="136">
        <f t="shared" si="7"/>
        <v>836819</v>
      </c>
      <c r="W147" s="136">
        <f t="shared" si="8"/>
        <v>8368190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2240214</v>
      </c>
      <c r="I148" s="21">
        <f>INDEX(Data[],MATCH($A148,Data[Dist],0),MATCH(I$5,Data[#Headers],0))</f>
        <v>2726296</v>
      </c>
      <c r="K148" s="59">
        <f>INDEX('Payment Total'!$A$7:$H$331,MATCH('Payment by Source'!$A148,'Payment Total'!$A$7:$A$331,0),3)-I148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22402144</v>
      </c>
      <c r="V148" s="136">
        <f t="shared" si="7"/>
        <v>2240214</v>
      </c>
      <c r="W148" s="136">
        <f t="shared" si="8"/>
        <v>22402140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494786</v>
      </c>
      <c r="I149" s="21">
        <f>INDEX(Data[],MATCH($A149,Data[Dist],0),MATCH(I$5,Data[#Headers],0))</f>
        <v>631207</v>
      </c>
      <c r="K149" s="59">
        <f>INDEX('Payment Total'!$A$7:$H$331,MATCH('Payment by Source'!$A149,'Payment Total'!$A$7:$A$331,0),3)-I149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4947850</v>
      </c>
      <c r="V149" s="136">
        <f t="shared" si="7"/>
        <v>494785</v>
      </c>
      <c r="W149" s="136">
        <f t="shared" si="8"/>
        <v>4947850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7597003</v>
      </c>
      <c r="I150" s="21">
        <f>INDEX(Data[],MATCH($A150,Data[Dist],0),MATCH(I$5,Data[#Headers],0))</f>
        <v>9599202</v>
      </c>
      <c r="K150" s="59">
        <f>INDEX('Payment Total'!$A$7:$H$331,MATCH('Payment by Source'!$A150,'Payment Total'!$A$7:$A$331,0),3)-I150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75970028</v>
      </c>
      <c r="V150" s="136">
        <f t="shared" si="7"/>
        <v>7597003</v>
      </c>
      <c r="W150" s="136">
        <f t="shared" si="8"/>
        <v>75970030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567187</v>
      </c>
      <c r="I151" s="21">
        <f>INDEX(Data[],MATCH($A151,Data[Dist],0),MATCH(I$5,Data[#Headers],0))</f>
        <v>736434</v>
      </c>
      <c r="K151" s="59">
        <f>INDEX('Payment Total'!$A$7:$H$331,MATCH('Payment by Source'!$A151,'Payment Total'!$A$7:$A$331,0),3)-I151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5671877</v>
      </c>
      <c r="V151" s="136">
        <f t="shared" si="7"/>
        <v>567188</v>
      </c>
      <c r="W151" s="136">
        <f t="shared" si="8"/>
        <v>5671880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322393</v>
      </c>
      <c r="I152" s="21">
        <f>INDEX(Data[],MATCH($A152,Data[Dist],0),MATCH(I$5,Data[#Headers],0))</f>
        <v>403489</v>
      </c>
      <c r="K152" s="59">
        <f>INDEX('Payment Total'!$A$7:$H$331,MATCH('Payment by Source'!$A152,'Payment Total'!$A$7:$A$331,0),3)-I152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3223938</v>
      </c>
      <c r="V152" s="136">
        <f t="shared" si="7"/>
        <v>322394</v>
      </c>
      <c r="W152" s="136">
        <f t="shared" si="8"/>
        <v>3223940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294945</v>
      </c>
      <c r="I153" s="21">
        <f>INDEX(Data[],MATCH($A153,Data[Dist],0),MATCH(I$5,Data[#Headers],0))</f>
        <v>410463</v>
      </c>
      <c r="K153" s="59">
        <f>INDEX('Payment Total'!$A$7:$H$331,MATCH('Payment by Source'!$A153,'Payment Total'!$A$7:$A$331,0),3)-I153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2949456</v>
      </c>
      <c r="V153" s="136">
        <f t="shared" si="7"/>
        <v>294946</v>
      </c>
      <c r="W153" s="136">
        <f t="shared" si="8"/>
        <v>2949460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261057</v>
      </c>
      <c r="I154" s="21">
        <f>INDEX(Data[],MATCH($A154,Data[Dist],0),MATCH(I$5,Data[#Headers],0))</f>
        <v>345059</v>
      </c>
      <c r="K154" s="59">
        <f>INDEX('Payment Total'!$A$7:$H$331,MATCH('Payment by Source'!$A154,'Payment Total'!$A$7:$A$331,0),3)-I154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2610582</v>
      </c>
      <c r="V154" s="136">
        <f t="shared" si="7"/>
        <v>261058</v>
      </c>
      <c r="W154" s="136">
        <f t="shared" si="8"/>
        <v>2610580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583732</v>
      </c>
      <c r="I155" s="21">
        <f>INDEX(Data[],MATCH($A155,Data[Dist],0),MATCH(I$5,Data[#Headers],0))</f>
        <v>773027</v>
      </c>
      <c r="K155" s="59">
        <f>INDEX('Payment Total'!$A$7:$H$331,MATCH('Payment by Source'!$A155,'Payment Total'!$A$7:$A$331,0),3)-I155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5837325</v>
      </c>
      <c r="V155" s="136">
        <f t="shared" si="7"/>
        <v>583733</v>
      </c>
      <c r="W155" s="136">
        <f t="shared" si="8"/>
        <v>5837330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525829</v>
      </c>
      <c r="I156" s="21">
        <f>INDEX(Data[],MATCH($A156,Data[Dist],0),MATCH(I$5,Data[#Headers],0))</f>
        <v>683110</v>
      </c>
      <c r="K156" s="59">
        <f>INDEX('Payment Total'!$A$7:$H$331,MATCH('Payment by Source'!$A156,'Payment Total'!$A$7:$A$331,0),3)-I156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5258287</v>
      </c>
      <c r="V156" s="136">
        <f t="shared" si="7"/>
        <v>525829</v>
      </c>
      <c r="W156" s="136">
        <f t="shared" si="8"/>
        <v>5258290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3984208</v>
      </c>
      <c r="I157" s="21">
        <f>INDEX(Data[],MATCH($A157,Data[Dist],0),MATCH(I$5,Data[#Headers],0))</f>
        <v>4922201</v>
      </c>
      <c r="K157" s="59">
        <f>INDEX('Payment Total'!$A$7:$H$331,MATCH('Payment by Source'!$A157,'Payment Total'!$A$7:$A$331,0),3)-I157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39842070</v>
      </c>
      <c r="V157" s="136">
        <f t="shared" si="7"/>
        <v>3984207</v>
      </c>
      <c r="W157" s="136">
        <f t="shared" si="8"/>
        <v>39842070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1407340</v>
      </c>
      <c r="I158" s="21">
        <f>INDEX(Data[],MATCH($A158,Data[Dist],0),MATCH(I$5,Data[#Headers],0))</f>
        <v>1683685</v>
      </c>
      <c r="K158" s="59">
        <f>INDEX('Payment Total'!$A$7:$H$331,MATCH('Payment by Source'!$A158,'Payment Total'!$A$7:$A$331,0),3)-I158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14073404</v>
      </c>
      <c r="V158" s="136">
        <f t="shared" si="7"/>
        <v>1407340</v>
      </c>
      <c r="W158" s="136">
        <f t="shared" si="8"/>
        <v>14073400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173399</v>
      </c>
      <c r="I159" s="21">
        <f>INDEX(Data[],MATCH($A159,Data[Dist],0),MATCH(I$5,Data[#Headers],0))</f>
        <v>250740</v>
      </c>
      <c r="K159" s="59">
        <f>INDEX('Payment Total'!$A$7:$H$331,MATCH('Payment by Source'!$A159,'Payment Total'!$A$7:$A$331,0),3)-I159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1733984</v>
      </c>
      <c r="V159" s="136">
        <f t="shared" si="7"/>
        <v>173398</v>
      </c>
      <c r="W159" s="136">
        <f t="shared" si="8"/>
        <v>1733980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260235</v>
      </c>
      <c r="I160" s="21">
        <f>INDEX(Data[],MATCH($A160,Data[Dist],0),MATCH(I$5,Data[#Headers],0))</f>
        <v>336162</v>
      </c>
      <c r="K160" s="59">
        <f>INDEX('Payment Total'!$A$7:$H$331,MATCH('Payment by Source'!$A160,'Payment Total'!$A$7:$A$331,0),3)-I160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2602343</v>
      </c>
      <c r="V160" s="136">
        <f t="shared" si="7"/>
        <v>260234</v>
      </c>
      <c r="W160" s="136">
        <f t="shared" si="8"/>
        <v>2602340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1140074</v>
      </c>
      <c r="I161" s="21">
        <f>INDEX(Data[],MATCH($A161,Data[Dist],0),MATCH(I$5,Data[#Headers],0))</f>
        <v>1397424</v>
      </c>
      <c r="K161" s="59">
        <f>INDEX('Payment Total'!$A$7:$H$331,MATCH('Payment by Source'!$A161,'Payment Total'!$A$7:$A$331,0),3)-I161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11400742</v>
      </c>
      <c r="V161" s="136">
        <f t="shared" si="7"/>
        <v>1140074</v>
      </c>
      <c r="W161" s="136">
        <f t="shared" si="8"/>
        <v>11400740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276367</v>
      </c>
      <c r="I162" s="21">
        <f>INDEX(Data[],MATCH($A162,Data[Dist],0),MATCH(I$5,Data[#Headers],0))</f>
        <v>371632</v>
      </c>
      <c r="K162" s="59">
        <f>INDEX('Payment Total'!$A$7:$H$331,MATCH('Payment by Source'!$A162,'Payment Total'!$A$7:$A$331,0),3)-I162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2763682</v>
      </c>
      <c r="V162" s="136">
        <f t="shared" si="7"/>
        <v>276368</v>
      </c>
      <c r="W162" s="136">
        <f t="shared" si="8"/>
        <v>2763680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212040</v>
      </c>
      <c r="I163" s="21">
        <f>INDEX(Data[],MATCH($A163,Data[Dist],0),MATCH(I$5,Data[#Headers],0))</f>
        <v>272865</v>
      </c>
      <c r="K163" s="59">
        <f>INDEX('Payment Total'!$A$7:$H$331,MATCH('Payment by Source'!$A163,'Payment Total'!$A$7:$A$331,0),3)-I163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2120397</v>
      </c>
      <c r="V163" s="136">
        <f t="shared" si="7"/>
        <v>212040</v>
      </c>
      <c r="W163" s="136">
        <f t="shared" si="8"/>
        <v>2120400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174464</v>
      </c>
      <c r="I164" s="21">
        <f>INDEX(Data[],MATCH($A164,Data[Dist],0),MATCH(I$5,Data[#Headers],0))</f>
        <v>235843</v>
      </c>
      <c r="K164" s="59">
        <f>INDEX('Payment Total'!$A$7:$H$331,MATCH('Payment by Source'!$A164,'Payment Total'!$A$7:$A$331,0),3)-I164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1744641</v>
      </c>
      <c r="V164" s="136">
        <f t="shared" si="7"/>
        <v>174464</v>
      </c>
      <c r="W164" s="136">
        <f t="shared" si="8"/>
        <v>1744640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335112</v>
      </c>
      <c r="I165" s="21">
        <f>INDEX(Data[],MATCH($A165,Data[Dist],0),MATCH(I$5,Data[#Headers],0))</f>
        <v>440669</v>
      </c>
      <c r="K165" s="59">
        <f>INDEX('Payment Total'!$A$7:$H$331,MATCH('Payment by Source'!$A165,'Payment Total'!$A$7:$A$331,0),3)-I165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3351123</v>
      </c>
      <c r="V165" s="136">
        <f t="shared" si="7"/>
        <v>335112</v>
      </c>
      <c r="W165" s="136">
        <f t="shared" si="8"/>
        <v>3351120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254641</v>
      </c>
      <c r="I166" s="21">
        <f>INDEX(Data[],MATCH($A166,Data[Dist],0),MATCH(I$5,Data[#Headers],0))</f>
        <v>352940</v>
      </c>
      <c r="K166" s="59">
        <f>INDEX('Payment Total'!$A$7:$H$331,MATCH('Payment by Source'!$A166,'Payment Total'!$A$7:$A$331,0),3)-I166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2546398</v>
      </c>
      <c r="V166" s="136">
        <f t="shared" si="7"/>
        <v>254640</v>
      </c>
      <c r="W166" s="136">
        <f t="shared" si="8"/>
        <v>2546400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1279696</v>
      </c>
      <c r="I167" s="21">
        <f>INDEX(Data[],MATCH($A167,Data[Dist],0),MATCH(I$5,Data[#Headers],0))</f>
        <v>1620494</v>
      </c>
      <c r="K167" s="59">
        <f>INDEX('Payment Total'!$A$7:$H$331,MATCH('Payment by Source'!$A167,'Payment Total'!$A$7:$A$331,0),3)-I167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12796963</v>
      </c>
      <c r="V167" s="136">
        <f t="shared" si="7"/>
        <v>1279696</v>
      </c>
      <c r="W167" s="136">
        <f t="shared" si="8"/>
        <v>12796960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273521</v>
      </c>
      <c r="I168" s="21">
        <f>INDEX(Data[],MATCH($A168,Data[Dist],0),MATCH(I$5,Data[#Headers],0))</f>
        <v>363444</v>
      </c>
      <c r="K168" s="59">
        <f>INDEX('Payment Total'!$A$7:$H$331,MATCH('Payment by Source'!$A168,'Payment Total'!$A$7:$A$331,0),3)-I168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2735217</v>
      </c>
      <c r="V168" s="136">
        <f t="shared" si="7"/>
        <v>273522</v>
      </c>
      <c r="W168" s="136">
        <f t="shared" si="8"/>
        <v>2735220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1220898</v>
      </c>
      <c r="I169" s="21">
        <f>INDEX(Data[],MATCH($A169,Data[Dist],0),MATCH(I$5,Data[#Headers],0))</f>
        <v>1597936</v>
      </c>
      <c r="K169" s="59">
        <f>INDEX('Payment Total'!$A$7:$H$331,MATCH('Payment by Source'!$A169,'Payment Total'!$A$7:$A$331,0),3)-I169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12208986</v>
      </c>
      <c r="V169" s="136">
        <f t="shared" si="7"/>
        <v>1220899</v>
      </c>
      <c r="W169" s="136">
        <f t="shared" si="8"/>
        <v>12208990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367221</v>
      </c>
      <c r="I170" s="21">
        <f>INDEX(Data[],MATCH($A170,Data[Dist],0),MATCH(I$5,Data[#Headers],0))</f>
        <v>517978</v>
      </c>
      <c r="K170" s="59">
        <f>INDEX('Payment Total'!$A$7:$H$331,MATCH('Payment by Source'!$A170,'Payment Total'!$A$7:$A$331,0),3)-I170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3672218</v>
      </c>
      <c r="V170" s="136">
        <f t="shared" si="7"/>
        <v>367222</v>
      </c>
      <c r="W170" s="136">
        <f t="shared" si="8"/>
        <v>3672220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4617147</v>
      </c>
      <c r="I171" s="21">
        <f>INDEX(Data[],MATCH($A171,Data[Dist],0),MATCH(I$5,Data[#Headers],0))</f>
        <v>5662670</v>
      </c>
      <c r="K171" s="59">
        <f>INDEX('Payment Total'!$A$7:$H$331,MATCH('Payment by Source'!$A171,'Payment Total'!$A$7:$A$331,0),3)-I171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46171477</v>
      </c>
      <c r="V171" s="136">
        <f t="shared" si="7"/>
        <v>4617148</v>
      </c>
      <c r="W171" s="136">
        <f t="shared" si="8"/>
        <v>46171480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440176</v>
      </c>
      <c r="I172" s="21">
        <f>INDEX(Data[],MATCH($A172,Data[Dist],0),MATCH(I$5,Data[#Headers],0))</f>
        <v>566894</v>
      </c>
      <c r="K172" s="59">
        <f>INDEX('Payment Total'!$A$7:$H$331,MATCH('Payment by Source'!$A172,'Payment Total'!$A$7:$A$331,0),3)-I172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4401766</v>
      </c>
      <c r="V172" s="136">
        <f t="shared" si="7"/>
        <v>440177</v>
      </c>
      <c r="W172" s="136">
        <f t="shared" si="8"/>
        <v>4401770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335429</v>
      </c>
      <c r="I173" s="21">
        <f>INDEX(Data[],MATCH($A173,Data[Dist],0),MATCH(I$5,Data[#Headers],0))</f>
        <v>444440</v>
      </c>
      <c r="K173" s="59">
        <f>INDEX('Payment Total'!$A$7:$H$331,MATCH('Payment by Source'!$A173,'Payment Total'!$A$7:$A$331,0),3)-I173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3354297</v>
      </c>
      <c r="V173" s="136">
        <f t="shared" si="7"/>
        <v>335430</v>
      </c>
      <c r="W173" s="136">
        <f t="shared" si="8"/>
        <v>3354300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127151</v>
      </c>
      <c r="I174" s="21">
        <f>INDEX(Data[],MATCH($A174,Data[Dist],0),MATCH(I$5,Data[#Headers],0))</f>
        <v>210926</v>
      </c>
      <c r="K174" s="59">
        <f>INDEX('Payment Total'!$A$7:$H$331,MATCH('Payment by Source'!$A174,'Payment Total'!$A$7:$A$331,0),3)-I174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1271506</v>
      </c>
      <c r="V174" s="136">
        <f t="shared" si="7"/>
        <v>127151</v>
      </c>
      <c r="W174" s="136">
        <f t="shared" si="8"/>
        <v>1271510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378631</v>
      </c>
      <c r="I175" s="21">
        <f>INDEX(Data[],MATCH($A175,Data[Dist],0),MATCH(I$5,Data[#Headers],0))</f>
        <v>495867</v>
      </c>
      <c r="K175" s="59">
        <f>INDEX('Payment Total'!$A$7:$H$331,MATCH('Payment by Source'!$A175,'Payment Total'!$A$7:$A$331,0),3)-I175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3786299</v>
      </c>
      <c r="V175" s="136">
        <f t="shared" si="7"/>
        <v>378630</v>
      </c>
      <c r="W175" s="136">
        <f t="shared" si="8"/>
        <v>3786300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212836</v>
      </c>
      <c r="I176" s="21">
        <f>INDEX(Data[],MATCH($A176,Data[Dist],0),MATCH(I$5,Data[#Headers],0))</f>
        <v>301669</v>
      </c>
      <c r="K176" s="59">
        <f>INDEX('Payment Total'!$A$7:$H$331,MATCH('Payment by Source'!$A176,'Payment Total'!$A$7:$A$331,0),3)-I176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2128371</v>
      </c>
      <c r="V176" s="136">
        <f t="shared" si="7"/>
        <v>212837</v>
      </c>
      <c r="W176" s="136">
        <f t="shared" si="8"/>
        <v>2128370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422476</v>
      </c>
      <c r="I177" s="21">
        <f>INDEX(Data[],MATCH($A177,Data[Dist],0),MATCH(I$5,Data[#Headers],0))</f>
        <v>527899</v>
      </c>
      <c r="K177" s="59">
        <f>INDEX('Payment Total'!$A$7:$H$331,MATCH('Payment by Source'!$A177,'Payment Total'!$A$7:$A$331,0),3)-I177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4224760</v>
      </c>
      <c r="V177" s="136">
        <f t="shared" si="7"/>
        <v>422476</v>
      </c>
      <c r="W177" s="136">
        <f t="shared" si="8"/>
        <v>4224760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257551</v>
      </c>
      <c r="I178" s="21">
        <f>INDEX(Data[],MATCH($A178,Data[Dist],0),MATCH(I$5,Data[#Headers],0))</f>
        <v>356940</v>
      </c>
      <c r="K178" s="59">
        <f>INDEX('Payment Total'!$A$7:$H$331,MATCH('Payment by Source'!$A178,'Payment Total'!$A$7:$A$331,0),3)-I178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2575507</v>
      </c>
      <c r="V178" s="136">
        <f t="shared" si="7"/>
        <v>257551</v>
      </c>
      <c r="W178" s="136">
        <f t="shared" si="8"/>
        <v>2575510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273776</v>
      </c>
      <c r="I179" s="21">
        <f>INDEX(Data[],MATCH($A179,Data[Dist],0),MATCH(I$5,Data[#Headers],0))</f>
        <v>390362</v>
      </c>
      <c r="K179" s="59">
        <f>INDEX('Payment Total'!$A$7:$H$331,MATCH('Payment by Source'!$A179,'Payment Total'!$A$7:$A$331,0),3)-I179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2737761</v>
      </c>
      <c r="V179" s="136">
        <f t="shared" si="7"/>
        <v>273776</v>
      </c>
      <c r="W179" s="136">
        <f t="shared" si="8"/>
        <v>2737760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218181</v>
      </c>
      <c r="I180" s="21">
        <f>INDEX(Data[],MATCH($A180,Data[Dist],0),MATCH(I$5,Data[#Headers],0))</f>
        <v>318870</v>
      </c>
      <c r="K180" s="59">
        <f>INDEX('Payment Total'!$A$7:$H$331,MATCH('Payment by Source'!$A180,'Payment Total'!$A$7:$A$331,0),3)-I180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2181810</v>
      </c>
      <c r="V180" s="136">
        <f t="shared" si="7"/>
        <v>218181</v>
      </c>
      <c r="W180" s="136">
        <f t="shared" si="8"/>
        <v>2181810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839828</v>
      </c>
      <c r="I181" s="21">
        <f>INDEX(Data[],MATCH($A181,Data[Dist],0),MATCH(I$5,Data[#Headers],0))</f>
        <v>1057495</v>
      </c>
      <c r="K181" s="59">
        <f>INDEX('Payment Total'!$A$7:$H$331,MATCH('Payment by Source'!$A181,'Payment Total'!$A$7:$A$331,0),3)-I181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8398272</v>
      </c>
      <c r="V181" s="136">
        <f t="shared" si="7"/>
        <v>839827</v>
      </c>
      <c r="W181" s="136">
        <f t="shared" si="8"/>
        <v>8398270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293389</v>
      </c>
      <c r="I182" s="21">
        <f>INDEX(Data[],MATCH($A182,Data[Dist],0),MATCH(I$5,Data[#Headers],0))</f>
        <v>408397</v>
      </c>
      <c r="K182" s="59">
        <f>INDEX('Payment Total'!$A$7:$H$331,MATCH('Payment by Source'!$A182,'Payment Total'!$A$7:$A$331,0),3)-I182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2933885</v>
      </c>
      <c r="V182" s="136">
        <f t="shared" si="7"/>
        <v>293389</v>
      </c>
      <c r="W182" s="136">
        <f t="shared" si="8"/>
        <v>2933890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149930</v>
      </c>
      <c r="I183" s="21">
        <f>INDEX(Data[],MATCH($A183,Data[Dist],0),MATCH(I$5,Data[#Headers],0))</f>
        <v>238066</v>
      </c>
      <c r="K183" s="59">
        <f>INDEX('Payment Total'!$A$7:$H$331,MATCH('Payment by Source'!$A183,'Payment Total'!$A$7:$A$331,0),3)-I183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1499312</v>
      </c>
      <c r="V183" s="136">
        <f t="shared" si="7"/>
        <v>149931</v>
      </c>
      <c r="W183" s="136">
        <f t="shared" si="8"/>
        <v>1499310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1214521</v>
      </c>
      <c r="I184" s="21">
        <f>INDEX(Data[],MATCH($A184,Data[Dist],0),MATCH(I$5,Data[#Headers],0))</f>
        <v>1494322</v>
      </c>
      <c r="K184" s="59">
        <f>INDEX('Payment Total'!$A$7:$H$331,MATCH('Payment by Source'!$A184,'Payment Total'!$A$7:$A$331,0),3)-I184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12145195</v>
      </c>
      <c r="V184" s="136">
        <f t="shared" si="7"/>
        <v>1214520</v>
      </c>
      <c r="W184" s="136">
        <f t="shared" si="8"/>
        <v>12145200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4017157</v>
      </c>
      <c r="I185" s="21">
        <f>INDEX(Data[],MATCH($A185,Data[Dist],0),MATCH(I$5,Data[#Headers],0))</f>
        <v>4809425</v>
      </c>
      <c r="K185" s="59">
        <f>INDEX('Payment Total'!$A$7:$H$331,MATCH('Payment by Source'!$A185,'Payment Total'!$A$7:$A$331,0),3)-I185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40171579</v>
      </c>
      <c r="V185" s="136">
        <f t="shared" si="7"/>
        <v>4017158</v>
      </c>
      <c r="W185" s="136">
        <f t="shared" si="8"/>
        <v>40171580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268664</v>
      </c>
      <c r="I186" s="21">
        <f>INDEX(Data[],MATCH($A186,Data[Dist],0),MATCH(I$5,Data[#Headers],0))</f>
        <v>357731</v>
      </c>
      <c r="K186" s="59">
        <f>INDEX('Payment Total'!$A$7:$H$331,MATCH('Payment by Source'!$A186,'Payment Total'!$A$7:$A$331,0),3)-I186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2686646</v>
      </c>
      <c r="V186" s="136">
        <f t="shared" si="7"/>
        <v>268665</v>
      </c>
      <c r="W186" s="136">
        <f t="shared" si="8"/>
        <v>2686650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2053460</v>
      </c>
      <c r="I187" s="21">
        <f>INDEX(Data[],MATCH($A187,Data[Dist],0),MATCH(I$5,Data[#Headers],0))</f>
        <v>2570936</v>
      </c>
      <c r="K187" s="59">
        <f>INDEX('Payment Total'!$A$7:$H$331,MATCH('Payment by Source'!$A187,'Payment Total'!$A$7:$A$331,0),3)-I187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20534599</v>
      </c>
      <c r="V187" s="136">
        <f t="shared" si="7"/>
        <v>2053460</v>
      </c>
      <c r="W187" s="136">
        <f t="shared" si="8"/>
        <v>20534600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768806</v>
      </c>
      <c r="I188" s="21">
        <f>INDEX(Data[],MATCH($A188,Data[Dist],0),MATCH(I$5,Data[#Headers],0))</f>
        <v>1021703</v>
      </c>
      <c r="K188" s="59">
        <f>INDEX('Payment Total'!$A$7:$H$331,MATCH('Payment by Source'!$A188,'Payment Total'!$A$7:$A$331,0),3)-I188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7688078</v>
      </c>
      <c r="V188" s="136">
        <f t="shared" si="7"/>
        <v>768808</v>
      </c>
      <c r="W188" s="136">
        <f t="shared" si="8"/>
        <v>7688080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489652</v>
      </c>
      <c r="I189" s="21">
        <f>INDEX(Data[],MATCH($A189,Data[Dist],0),MATCH(I$5,Data[#Headers],0))</f>
        <v>614211</v>
      </c>
      <c r="K189" s="59">
        <f>INDEX('Payment Total'!$A$7:$H$331,MATCH('Payment by Source'!$A189,'Payment Total'!$A$7:$A$331,0),3)-I189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4896519</v>
      </c>
      <c r="V189" s="136">
        <f t="shared" si="7"/>
        <v>489652</v>
      </c>
      <c r="W189" s="136">
        <f t="shared" si="8"/>
        <v>4896520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190743</v>
      </c>
      <c r="I190" s="21">
        <f>INDEX(Data[],MATCH($A190,Data[Dist],0),MATCH(I$5,Data[#Headers],0))</f>
        <v>253027</v>
      </c>
      <c r="K190" s="59">
        <f>INDEX('Payment Total'!$A$7:$H$331,MATCH('Payment by Source'!$A190,'Payment Total'!$A$7:$A$331,0),3)-I190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1907432</v>
      </c>
      <c r="V190" s="136">
        <f t="shared" si="7"/>
        <v>190743</v>
      </c>
      <c r="W190" s="136">
        <f t="shared" si="8"/>
        <v>1907430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253889</v>
      </c>
      <c r="I191" s="21">
        <f>INDEX(Data[],MATCH($A191,Data[Dist],0),MATCH(I$5,Data[#Headers],0))</f>
        <v>332393</v>
      </c>
      <c r="K191" s="59">
        <f>INDEX('Payment Total'!$A$7:$H$331,MATCH('Payment by Source'!$A191,'Payment Total'!$A$7:$A$331,0),3)-I191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2538890</v>
      </c>
      <c r="V191" s="136">
        <f t="shared" si="7"/>
        <v>253889</v>
      </c>
      <c r="W191" s="136">
        <f t="shared" si="8"/>
        <v>2538890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630165</v>
      </c>
      <c r="I192" s="21">
        <f>INDEX(Data[],MATCH($A192,Data[Dist],0),MATCH(I$5,Data[#Headers],0))</f>
        <v>832029</v>
      </c>
      <c r="K192" s="59">
        <f>INDEX('Payment Total'!$A$7:$H$331,MATCH('Payment by Source'!$A192,'Payment Total'!$A$7:$A$331,0),3)-I192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6301656</v>
      </c>
      <c r="V192" s="136">
        <f t="shared" si="7"/>
        <v>630166</v>
      </c>
      <c r="W192" s="136">
        <f t="shared" si="8"/>
        <v>6301660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402148</v>
      </c>
      <c r="I193" s="21">
        <f>INDEX(Data[],MATCH($A193,Data[Dist],0),MATCH(I$5,Data[#Headers],0))</f>
        <v>523790</v>
      </c>
      <c r="K193" s="59">
        <f>INDEX('Payment Total'!$A$7:$H$331,MATCH('Payment by Source'!$A193,'Payment Total'!$A$7:$A$331,0),3)-I193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4021466</v>
      </c>
      <c r="V193" s="136">
        <f t="shared" si="7"/>
        <v>402147</v>
      </c>
      <c r="W193" s="136">
        <f t="shared" si="8"/>
        <v>4021470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501319</v>
      </c>
      <c r="I194" s="21">
        <f>INDEX(Data[],MATCH($A194,Data[Dist],0),MATCH(I$5,Data[#Headers],0))</f>
        <v>633080</v>
      </c>
      <c r="K194" s="59">
        <f>INDEX('Payment Total'!$A$7:$H$331,MATCH('Payment by Source'!$A194,'Payment Total'!$A$7:$A$331,0),3)-I194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5013194</v>
      </c>
      <c r="V194" s="136">
        <f t="shared" si="7"/>
        <v>501319</v>
      </c>
      <c r="W194" s="136">
        <f t="shared" si="8"/>
        <v>5013190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140313</v>
      </c>
      <c r="I195" s="21">
        <f>INDEX(Data[],MATCH($A195,Data[Dist],0),MATCH(I$5,Data[#Headers],0))</f>
        <v>222298</v>
      </c>
      <c r="K195" s="59">
        <f>INDEX('Payment Total'!$A$7:$H$331,MATCH('Payment by Source'!$A195,'Payment Total'!$A$7:$A$331,0),3)-I195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1403130</v>
      </c>
      <c r="V195" s="136">
        <f t="shared" si="7"/>
        <v>140313</v>
      </c>
      <c r="W195" s="136">
        <f t="shared" si="8"/>
        <v>1403130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546212</v>
      </c>
      <c r="I196" s="21">
        <f>INDEX(Data[],MATCH($A196,Data[Dist],0),MATCH(I$5,Data[#Headers],0))</f>
        <v>708510</v>
      </c>
      <c r="K196" s="59">
        <f>INDEX('Payment Total'!$A$7:$H$331,MATCH('Payment by Source'!$A196,'Payment Total'!$A$7:$A$331,0),3)-I196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5462123</v>
      </c>
      <c r="V196" s="136">
        <f t="shared" si="7"/>
        <v>546212</v>
      </c>
      <c r="W196" s="136">
        <f t="shared" si="8"/>
        <v>5462120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184632</v>
      </c>
      <c r="I197" s="21">
        <f>INDEX(Data[],MATCH($A197,Data[Dist],0),MATCH(I$5,Data[#Headers],0))</f>
        <v>257040</v>
      </c>
      <c r="K197" s="59">
        <f>INDEX('Payment Total'!$A$7:$H$331,MATCH('Payment by Source'!$A197,'Payment Total'!$A$7:$A$331,0),3)-I197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1846330</v>
      </c>
      <c r="V197" s="136">
        <f t="shared" si="7"/>
        <v>184633</v>
      </c>
      <c r="W197" s="136">
        <f t="shared" si="8"/>
        <v>1846330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139922</v>
      </c>
      <c r="I198" s="21">
        <f>INDEX(Data[],MATCH($A198,Data[Dist],0),MATCH(I$5,Data[#Headers],0))</f>
        <v>191954</v>
      </c>
      <c r="K198" s="59">
        <f>INDEX('Payment Total'!$A$7:$H$331,MATCH('Payment by Source'!$A198,'Payment Total'!$A$7:$A$331,0),3)-I198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1399220</v>
      </c>
      <c r="V198" s="136">
        <f t="shared" si="7"/>
        <v>139922</v>
      </c>
      <c r="W198" s="136">
        <f t="shared" si="8"/>
        <v>1399220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129663</v>
      </c>
      <c r="I199" s="21">
        <f>INDEX(Data[],MATCH($A199,Data[Dist],0),MATCH(I$5,Data[#Headers],0))</f>
        <v>168892</v>
      </c>
      <c r="K199" s="59">
        <f>INDEX('Payment Total'!$A$7:$H$331,MATCH('Payment by Source'!$A199,'Payment Total'!$A$7:$A$331,0),3)-I199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1296631</v>
      </c>
      <c r="V199" s="136">
        <f t="shared" ref="V199:V262" si="10">ROUND(U199/10,0)</f>
        <v>129663</v>
      </c>
      <c r="W199" s="136">
        <f t="shared" ref="W199:W262" si="11">V199*10</f>
        <v>1296630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112605</v>
      </c>
      <c r="I200" s="21">
        <f>INDEX(Data[],MATCH($A200,Data[Dist],0),MATCH(I$5,Data[#Headers],0))</f>
        <v>155285</v>
      </c>
      <c r="K200" s="59">
        <f>INDEX('Payment Total'!$A$7:$H$331,MATCH('Payment by Source'!$A200,'Payment Total'!$A$7:$A$331,0),3)-I200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1126056</v>
      </c>
      <c r="V200" s="136">
        <f t="shared" si="10"/>
        <v>112606</v>
      </c>
      <c r="W200" s="136">
        <f t="shared" si="11"/>
        <v>1126060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308230</v>
      </c>
      <c r="I201" s="21">
        <f>INDEX(Data[],MATCH($A201,Data[Dist],0),MATCH(I$5,Data[#Headers],0))</f>
        <v>418564</v>
      </c>
      <c r="K201" s="59">
        <f>INDEX('Payment Total'!$A$7:$H$331,MATCH('Payment by Source'!$A201,'Payment Total'!$A$7:$A$331,0),3)-I201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3082299</v>
      </c>
      <c r="V201" s="136">
        <f t="shared" si="10"/>
        <v>308230</v>
      </c>
      <c r="W201" s="136">
        <f t="shared" si="11"/>
        <v>3082300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1072425</v>
      </c>
      <c r="I202" s="21">
        <f>INDEX(Data[],MATCH($A202,Data[Dist],0),MATCH(I$5,Data[#Headers],0))</f>
        <v>1329443</v>
      </c>
      <c r="K202" s="59">
        <f>INDEX('Payment Total'!$A$7:$H$331,MATCH('Payment by Source'!$A202,'Payment Total'!$A$7:$A$331,0),3)-I202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10724258</v>
      </c>
      <c r="V202" s="136">
        <f t="shared" si="10"/>
        <v>1072426</v>
      </c>
      <c r="W202" s="136">
        <f t="shared" si="11"/>
        <v>10724260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647118</v>
      </c>
      <c r="I203" s="21">
        <f>INDEX(Data[],MATCH($A203,Data[Dist],0),MATCH(I$5,Data[#Headers],0))</f>
        <v>818417</v>
      </c>
      <c r="K203" s="59">
        <f>INDEX('Payment Total'!$A$7:$H$331,MATCH('Payment by Source'!$A203,'Payment Total'!$A$7:$A$331,0),3)-I203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6471185</v>
      </c>
      <c r="V203" s="136">
        <f t="shared" si="10"/>
        <v>647119</v>
      </c>
      <c r="W203" s="136">
        <f t="shared" si="11"/>
        <v>6471190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150936</v>
      </c>
      <c r="I204" s="21">
        <f>INDEX(Data[],MATCH($A204,Data[Dist],0),MATCH(I$5,Data[#Headers],0))</f>
        <v>203832</v>
      </c>
      <c r="K204" s="59">
        <f>INDEX('Payment Total'!$A$7:$H$331,MATCH('Payment by Source'!$A204,'Payment Total'!$A$7:$A$331,0),3)-I204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1509356</v>
      </c>
      <c r="V204" s="136">
        <f t="shared" si="10"/>
        <v>150936</v>
      </c>
      <c r="W204" s="136">
        <f t="shared" si="11"/>
        <v>1509360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2860712</v>
      </c>
      <c r="I205" s="21">
        <f>INDEX(Data[],MATCH($A205,Data[Dist],0),MATCH(I$5,Data[#Headers],0))</f>
        <v>3542069</v>
      </c>
      <c r="K205" s="59">
        <f>INDEX('Payment Total'!$A$7:$H$331,MATCH('Payment by Source'!$A205,'Payment Total'!$A$7:$A$331,0),3)-I205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28607119</v>
      </c>
      <c r="V205" s="136">
        <f t="shared" si="10"/>
        <v>2860712</v>
      </c>
      <c r="W205" s="136">
        <f t="shared" si="11"/>
        <v>28607120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322763</v>
      </c>
      <c r="I206" s="21">
        <f>INDEX(Data[],MATCH($A206,Data[Dist],0),MATCH(I$5,Data[#Headers],0))</f>
        <v>422267</v>
      </c>
      <c r="K206" s="59">
        <f>INDEX('Payment Total'!$A$7:$H$331,MATCH('Payment by Source'!$A206,'Payment Total'!$A$7:$A$331,0),3)-I206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3227633</v>
      </c>
      <c r="V206" s="136">
        <f t="shared" si="10"/>
        <v>322763</v>
      </c>
      <c r="W206" s="136">
        <f t="shared" si="11"/>
        <v>3227630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799923</v>
      </c>
      <c r="I207" s="21">
        <f>INDEX(Data[],MATCH($A207,Data[Dist],0),MATCH(I$5,Data[#Headers],0))</f>
        <v>1024226</v>
      </c>
      <c r="K207" s="59">
        <f>INDEX('Payment Total'!$A$7:$H$331,MATCH('Payment by Source'!$A207,'Payment Total'!$A$7:$A$331,0),3)-I207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7999232</v>
      </c>
      <c r="V207" s="136">
        <f t="shared" si="10"/>
        <v>799923</v>
      </c>
      <c r="W207" s="136">
        <f t="shared" si="11"/>
        <v>7999230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213494</v>
      </c>
      <c r="I208" s="21">
        <f>INDEX(Data[],MATCH($A208,Data[Dist],0),MATCH(I$5,Data[#Headers],0))</f>
        <v>302120</v>
      </c>
      <c r="K208" s="59">
        <f>INDEX('Payment Total'!$A$7:$H$331,MATCH('Payment by Source'!$A208,'Payment Total'!$A$7:$A$331,0),3)-I208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2134943</v>
      </c>
      <c r="V208" s="136">
        <f t="shared" si="10"/>
        <v>213494</v>
      </c>
      <c r="W208" s="136">
        <f t="shared" si="11"/>
        <v>2134940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479844</v>
      </c>
      <c r="I209" s="21">
        <f>INDEX(Data[],MATCH($A209,Data[Dist],0),MATCH(I$5,Data[#Headers],0))</f>
        <v>642679</v>
      </c>
      <c r="K209" s="59">
        <f>INDEX('Payment Total'!$A$7:$H$331,MATCH('Payment by Source'!$A209,'Payment Total'!$A$7:$A$331,0),3)-I209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4798447</v>
      </c>
      <c r="V209" s="136">
        <f t="shared" si="10"/>
        <v>479845</v>
      </c>
      <c r="W209" s="136">
        <f t="shared" si="11"/>
        <v>4798450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365876</v>
      </c>
      <c r="I210" s="21">
        <f>INDEX(Data[],MATCH($A210,Data[Dist],0),MATCH(I$5,Data[#Headers],0))</f>
        <v>455750</v>
      </c>
      <c r="K210" s="59">
        <f>INDEX('Payment Total'!$A$7:$H$331,MATCH('Payment by Source'!$A210,'Payment Total'!$A$7:$A$331,0),3)-I210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3658756</v>
      </c>
      <c r="V210" s="136">
        <f t="shared" si="10"/>
        <v>365876</v>
      </c>
      <c r="W210" s="136">
        <f t="shared" si="11"/>
        <v>3658760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2001842</v>
      </c>
      <c r="I211" s="21">
        <f>INDEX(Data[],MATCH($A211,Data[Dist],0),MATCH(I$5,Data[#Headers],0))</f>
        <v>2420370</v>
      </c>
      <c r="K211" s="59">
        <f>INDEX('Payment Total'!$A$7:$H$331,MATCH('Payment by Source'!$A211,'Payment Total'!$A$7:$A$331,0),3)-I211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20018416</v>
      </c>
      <c r="V211" s="136">
        <f t="shared" si="10"/>
        <v>2001842</v>
      </c>
      <c r="W211" s="136">
        <f t="shared" si="11"/>
        <v>20018420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393071</v>
      </c>
      <c r="I212" s="21">
        <f>INDEX(Data[],MATCH($A212,Data[Dist],0),MATCH(I$5,Data[#Headers],0))</f>
        <v>525774</v>
      </c>
      <c r="K212" s="59">
        <f>INDEX('Payment Total'!$A$7:$H$331,MATCH('Payment by Source'!$A212,'Payment Total'!$A$7:$A$331,0),3)-I212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3930702</v>
      </c>
      <c r="V212" s="136">
        <f t="shared" si="10"/>
        <v>393070</v>
      </c>
      <c r="W212" s="136">
        <f t="shared" si="11"/>
        <v>3930700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271941</v>
      </c>
      <c r="I213" s="21">
        <f>INDEX(Data[],MATCH($A213,Data[Dist],0),MATCH(I$5,Data[#Headers],0))</f>
        <v>378730</v>
      </c>
      <c r="K213" s="59">
        <f>INDEX('Payment Total'!$A$7:$H$331,MATCH('Payment by Source'!$A213,'Payment Total'!$A$7:$A$331,0),3)-I213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2719409</v>
      </c>
      <c r="V213" s="136">
        <f t="shared" si="10"/>
        <v>271941</v>
      </c>
      <c r="W213" s="136">
        <f t="shared" si="11"/>
        <v>2719410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662691</v>
      </c>
      <c r="I214" s="21">
        <f>INDEX(Data[],MATCH($A214,Data[Dist],0),MATCH(I$5,Data[#Headers],0))</f>
        <v>829629</v>
      </c>
      <c r="K214" s="59">
        <f>INDEX('Payment Total'!$A$7:$H$331,MATCH('Payment by Source'!$A214,'Payment Total'!$A$7:$A$331,0),3)-I214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6626921</v>
      </c>
      <c r="V214" s="136">
        <f t="shared" si="10"/>
        <v>662692</v>
      </c>
      <c r="W214" s="136">
        <f t="shared" si="11"/>
        <v>6626920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221234</v>
      </c>
      <c r="I215" s="21">
        <f>INDEX(Data[],MATCH($A215,Data[Dist],0),MATCH(I$5,Data[#Headers],0))</f>
        <v>325069</v>
      </c>
      <c r="K215" s="59">
        <f>INDEX('Payment Total'!$A$7:$H$331,MATCH('Payment by Source'!$A215,'Payment Total'!$A$7:$A$331,0),3)-I215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2212345</v>
      </c>
      <c r="V215" s="136">
        <f t="shared" si="10"/>
        <v>221235</v>
      </c>
      <c r="W215" s="136">
        <f t="shared" si="11"/>
        <v>2212350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275841</v>
      </c>
      <c r="I216" s="21">
        <f>INDEX(Data[],MATCH($A216,Data[Dist],0),MATCH(I$5,Data[#Headers],0))</f>
        <v>368692</v>
      </c>
      <c r="K216" s="59">
        <f>INDEX('Payment Total'!$A$7:$H$331,MATCH('Payment by Source'!$A216,'Payment Total'!$A$7:$A$331,0),3)-I216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2758413</v>
      </c>
      <c r="V216" s="136">
        <f t="shared" si="10"/>
        <v>275841</v>
      </c>
      <c r="W216" s="136">
        <f t="shared" si="11"/>
        <v>2758410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45500</v>
      </c>
      <c r="I217" s="21">
        <f>INDEX(Data[],MATCH($A217,Data[Dist],0),MATCH(I$5,Data[#Headers],0))</f>
        <v>98225</v>
      </c>
      <c r="K217" s="59">
        <f>INDEX('Payment Total'!$A$7:$H$331,MATCH('Payment by Source'!$A217,'Payment Total'!$A$7:$A$331,0),3)-I217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455000</v>
      </c>
      <c r="V217" s="136">
        <f t="shared" si="10"/>
        <v>45500</v>
      </c>
      <c r="W217" s="136">
        <f t="shared" si="11"/>
        <v>455000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1301406</v>
      </c>
      <c r="I218" s="21">
        <f>INDEX(Data[],MATCH($A218,Data[Dist],0),MATCH(I$5,Data[#Headers],0))</f>
        <v>1608330</v>
      </c>
      <c r="K218" s="59">
        <f>INDEX('Payment Total'!$A$7:$H$331,MATCH('Payment by Source'!$A218,'Payment Total'!$A$7:$A$331,0),3)-I218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13014061</v>
      </c>
      <c r="V218" s="136">
        <f t="shared" si="10"/>
        <v>1301406</v>
      </c>
      <c r="W218" s="136">
        <f t="shared" si="11"/>
        <v>13014060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1590805</v>
      </c>
      <c r="I219" s="21">
        <f>INDEX(Data[],MATCH($A219,Data[Dist],0),MATCH(I$5,Data[#Headers],0))</f>
        <v>2032659</v>
      </c>
      <c r="K219" s="59">
        <f>INDEX('Payment Total'!$A$7:$H$331,MATCH('Payment by Source'!$A219,'Payment Total'!$A$7:$A$331,0),3)-I219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15908049</v>
      </c>
      <c r="V219" s="136">
        <f t="shared" si="10"/>
        <v>1590805</v>
      </c>
      <c r="W219" s="136">
        <f t="shared" si="11"/>
        <v>15908050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225027</v>
      </c>
      <c r="I220" s="21">
        <f>INDEX(Data[],MATCH($A220,Data[Dist],0),MATCH(I$5,Data[#Headers],0))</f>
        <v>308241</v>
      </c>
      <c r="K220" s="59">
        <f>INDEX('Payment Total'!$A$7:$H$331,MATCH('Payment by Source'!$A220,'Payment Total'!$A$7:$A$331,0),3)-I220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2250273</v>
      </c>
      <c r="V220" s="136">
        <f t="shared" si="10"/>
        <v>225027</v>
      </c>
      <c r="W220" s="136">
        <f t="shared" si="11"/>
        <v>2250270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263694</v>
      </c>
      <c r="I221" s="21">
        <f>INDEX(Data[],MATCH($A221,Data[Dist],0),MATCH(I$5,Data[#Headers],0))</f>
        <v>349962</v>
      </c>
      <c r="K221" s="59">
        <f>INDEX('Payment Total'!$A$7:$H$331,MATCH('Payment by Source'!$A221,'Payment Total'!$A$7:$A$331,0),3)-I221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2636940</v>
      </c>
      <c r="V221" s="136">
        <f t="shared" si="10"/>
        <v>263694</v>
      </c>
      <c r="W221" s="136">
        <f t="shared" si="11"/>
        <v>2636940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2243600</v>
      </c>
      <c r="I222" s="21">
        <f>INDEX(Data[],MATCH($A222,Data[Dist],0),MATCH(I$5,Data[#Headers],0))</f>
        <v>2735028</v>
      </c>
      <c r="K222" s="59">
        <f>INDEX('Payment Total'!$A$7:$H$331,MATCH('Payment by Source'!$A222,'Payment Total'!$A$7:$A$331,0),3)-I222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22435991</v>
      </c>
      <c r="V222" s="136">
        <f t="shared" si="10"/>
        <v>2243599</v>
      </c>
      <c r="W222" s="136">
        <f t="shared" si="11"/>
        <v>22435990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361086</v>
      </c>
      <c r="I223" s="21">
        <f>INDEX(Data[],MATCH($A223,Data[Dist],0),MATCH(I$5,Data[#Headers],0))</f>
        <v>475575</v>
      </c>
      <c r="K223" s="59">
        <f>INDEX('Payment Total'!$A$7:$H$331,MATCH('Payment by Source'!$A223,'Payment Total'!$A$7:$A$331,0),3)-I223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3610867</v>
      </c>
      <c r="V223" s="136">
        <f t="shared" si="10"/>
        <v>361087</v>
      </c>
      <c r="W223" s="136">
        <f t="shared" si="11"/>
        <v>3610870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417614</v>
      </c>
      <c r="I224" s="21">
        <f>INDEX(Data[],MATCH($A224,Data[Dist],0),MATCH(I$5,Data[#Headers],0))</f>
        <v>563675</v>
      </c>
      <c r="K224" s="59">
        <f>INDEX('Payment Total'!$A$7:$H$331,MATCH('Payment by Source'!$A224,'Payment Total'!$A$7:$A$331,0),3)-I224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4176144</v>
      </c>
      <c r="V224" s="136">
        <f t="shared" si="10"/>
        <v>417614</v>
      </c>
      <c r="W224" s="136">
        <f t="shared" si="11"/>
        <v>4176140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965183</v>
      </c>
      <c r="I225" s="21">
        <f>INDEX(Data[],MATCH($A225,Data[Dist],0),MATCH(I$5,Data[#Headers],0))</f>
        <v>1157650</v>
      </c>
      <c r="K225" s="59">
        <f>INDEX('Payment Total'!$A$7:$H$331,MATCH('Payment by Source'!$A225,'Payment Total'!$A$7:$A$331,0),3)-I225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9651826</v>
      </c>
      <c r="V225" s="136">
        <f t="shared" si="10"/>
        <v>965183</v>
      </c>
      <c r="W225" s="136">
        <f t="shared" si="11"/>
        <v>9651830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234220</v>
      </c>
      <c r="I226" s="21">
        <f>INDEX(Data[],MATCH($A226,Data[Dist],0),MATCH(I$5,Data[#Headers],0))</f>
        <v>334831</v>
      </c>
      <c r="K226" s="59">
        <f>INDEX('Payment Total'!$A$7:$H$331,MATCH('Payment by Source'!$A226,'Payment Total'!$A$7:$A$331,0),3)-I226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2342204</v>
      </c>
      <c r="V226" s="136">
        <f t="shared" si="10"/>
        <v>234220</v>
      </c>
      <c r="W226" s="136">
        <f t="shared" si="11"/>
        <v>2342200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-132370</v>
      </c>
      <c r="I227" s="21">
        <f>INDEX(Data[],MATCH($A227,Data[Dist],0),MATCH(I$5,Data[#Headers],0))</f>
        <v>35828</v>
      </c>
      <c r="K227" s="59">
        <f>INDEX('Payment Total'!$A$7:$H$331,MATCH('Payment by Source'!$A227,'Payment Total'!$A$7:$A$331,0),3)-I227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-1323700</v>
      </c>
      <c r="V227" s="136">
        <f t="shared" si="10"/>
        <v>-132370</v>
      </c>
      <c r="W227" s="136">
        <f t="shared" si="11"/>
        <v>-1323700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103790</v>
      </c>
      <c r="I228" s="21">
        <f>INDEX(Data[],MATCH($A228,Data[Dist],0),MATCH(I$5,Data[#Headers],0))</f>
        <v>147583</v>
      </c>
      <c r="K228" s="59">
        <f>INDEX('Payment Total'!$A$7:$H$331,MATCH('Payment by Source'!$A228,'Payment Total'!$A$7:$A$331,0),3)-I228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1037904</v>
      </c>
      <c r="V228" s="136">
        <f t="shared" si="10"/>
        <v>103790</v>
      </c>
      <c r="W228" s="136">
        <f t="shared" si="11"/>
        <v>1037900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32013</v>
      </c>
      <c r="I229" s="21">
        <f>INDEX(Data[],MATCH($A229,Data[Dist],0),MATCH(I$5,Data[#Headers],0))</f>
        <v>71686</v>
      </c>
      <c r="K229" s="59">
        <f>INDEX('Payment Total'!$A$7:$H$331,MATCH('Payment by Source'!$A229,'Payment Total'!$A$7:$A$331,0),3)-I229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320127</v>
      </c>
      <c r="V229" s="136">
        <f t="shared" si="10"/>
        <v>32013</v>
      </c>
      <c r="W229" s="136">
        <f t="shared" si="11"/>
        <v>320130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480600</v>
      </c>
      <c r="I230" s="21">
        <f>INDEX(Data[],MATCH($A230,Data[Dist],0),MATCH(I$5,Data[#Headers],0))</f>
        <v>628496</v>
      </c>
      <c r="K230" s="59">
        <f>INDEX('Payment Total'!$A$7:$H$331,MATCH('Payment by Source'!$A230,'Payment Total'!$A$7:$A$331,0),3)-I230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4805989</v>
      </c>
      <c r="V230" s="136">
        <f t="shared" si="10"/>
        <v>480599</v>
      </c>
      <c r="W230" s="136">
        <f t="shared" si="11"/>
        <v>4805990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1398196</v>
      </c>
      <c r="I231" s="21">
        <f>INDEX(Data[],MATCH($A231,Data[Dist],0),MATCH(I$5,Data[#Headers],0))</f>
        <v>1773090</v>
      </c>
      <c r="K231" s="59">
        <f>INDEX('Payment Total'!$A$7:$H$331,MATCH('Payment by Source'!$A231,'Payment Total'!$A$7:$A$331,0),3)-I231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13981961</v>
      </c>
      <c r="V231" s="136">
        <f t="shared" si="10"/>
        <v>1398196</v>
      </c>
      <c r="W231" s="136">
        <f t="shared" si="11"/>
        <v>13981960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3965580</v>
      </c>
      <c r="I232" s="21">
        <f>INDEX(Data[],MATCH($A232,Data[Dist],0),MATCH(I$5,Data[#Headers],0))</f>
        <v>4707776</v>
      </c>
      <c r="K232" s="59">
        <f>INDEX('Payment Total'!$A$7:$H$331,MATCH('Payment by Source'!$A232,'Payment Total'!$A$7:$A$331,0),3)-I232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39655803</v>
      </c>
      <c r="V232" s="136">
        <f t="shared" si="10"/>
        <v>3965580</v>
      </c>
      <c r="W232" s="136">
        <f t="shared" si="11"/>
        <v>39655800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244031</v>
      </c>
      <c r="I233" s="21">
        <f>INDEX(Data[],MATCH($A233,Data[Dist],0),MATCH(I$5,Data[#Headers],0))</f>
        <v>347516</v>
      </c>
      <c r="K233" s="59">
        <f>INDEX('Payment Total'!$A$7:$H$331,MATCH('Payment by Source'!$A233,'Payment Total'!$A$7:$A$331,0),3)-I233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2440312</v>
      </c>
      <c r="V233" s="136">
        <f t="shared" si="10"/>
        <v>244031</v>
      </c>
      <c r="W233" s="136">
        <f t="shared" si="11"/>
        <v>2440310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76245</v>
      </c>
      <c r="I234" s="21">
        <f>INDEX(Data[],MATCH($A234,Data[Dist],0),MATCH(I$5,Data[#Headers],0))</f>
        <v>113365</v>
      </c>
      <c r="K234" s="59">
        <f>INDEX('Payment Total'!$A$7:$H$331,MATCH('Payment by Source'!$A234,'Payment Total'!$A$7:$A$331,0),3)-I234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762445</v>
      </c>
      <c r="V234" s="136">
        <f t="shared" si="10"/>
        <v>76245</v>
      </c>
      <c r="W234" s="136">
        <f t="shared" si="11"/>
        <v>762450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85013</v>
      </c>
      <c r="I235" s="21">
        <f>INDEX(Data[],MATCH($A235,Data[Dist],0),MATCH(I$5,Data[#Headers],0))</f>
        <v>188171</v>
      </c>
      <c r="K235" s="59">
        <f>INDEX('Payment Total'!$A$7:$H$331,MATCH('Payment by Source'!$A235,'Payment Total'!$A$7:$A$331,0),3)-I235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850127</v>
      </c>
      <c r="V235" s="136">
        <f t="shared" si="10"/>
        <v>85013</v>
      </c>
      <c r="W235" s="136">
        <f t="shared" si="11"/>
        <v>850130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237724</v>
      </c>
      <c r="I236" s="21">
        <f>INDEX(Data[],MATCH($A236,Data[Dist],0),MATCH(I$5,Data[#Headers],0))</f>
        <v>327351</v>
      </c>
      <c r="K236" s="59">
        <f>INDEX('Payment Total'!$A$7:$H$331,MATCH('Payment by Source'!$A236,'Payment Total'!$A$7:$A$331,0),3)-I236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2377246</v>
      </c>
      <c r="V236" s="136">
        <f t="shared" si="10"/>
        <v>237725</v>
      </c>
      <c r="W236" s="136">
        <f t="shared" si="11"/>
        <v>2377250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1115074</v>
      </c>
      <c r="I237" s="21">
        <f>INDEX(Data[],MATCH($A237,Data[Dist],0),MATCH(I$5,Data[#Headers],0))</f>
        <v>1472759</v>
      </c>
      <c r="K237" s="59">
        <f>INDEX('Payment Total'!$A$7:$H$331,MATCH('Payment by Source'!$A237,'Payment Total'!$A$7:$A$331,0),3)-I237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11150741</v>
      </c>
      <c r="V237" s="136">
        <f t="shared" si="10"/>
        <v>1115074</v>
      </c>
      <c r="W237" s="136">
        <f t="shared" si="11"/>
        <v>11150740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1457482</v>
      </c>
      <c r="I238" s="21">
        <f>INDEX(Data[],MATCH($A238,Data[Dist],0),MATCH(I$5,Data[#Headers],0))</f>
        <v>1749458</v>
      </c>
      <c r="K238" s="59">
        <f>INDEX('Payment Total'!$A$7:$H$331,MATCH('Payment by Source'!$A238,'Payment Total'!$A$7:$A$331,0),3)-I238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14574840</v>
      </c>
      <c r="V238" s="136">
        <f t="shared" si="10"/>
        <v>1457484</v>
      </c>
      <c r="W238" s="136">
        <f t="shared" si="11"/>
        <v>14574840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3130050</v>
      </c>
      <c r="I239" s="21">
        <f>INDEX(Data[],MATCH($A239,Data[Dist],0),MATCH(I$5,Data[#Headers],0))</f>
        <v>3889701</v>
      </c>
      <c r="K239" s="59">
        <f>INDEX('Payment Total'!$A$7:$H$331,MATCH('Payment by Source'!$A239,'Payment Total'!$A$7:$A$331,0),3)-I239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31300515</v>
      </c>
      <c r="V239" s="136">
        <f t="shared" si="10"/>
        <v>3130052</v>
      </c>
      <c r="W239" s="136">
        <f t="shared" si="11"/>
        <v>31300520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473049</v>
      </c>
      <c r="I240" s="21">
        <f>INDEX(Data[],MATCH($A240,Data[Dist],0),MATCH(I$5,Data[#Headers],0))</f>
        <v>591713</v>
      </c>
      <c r="K240" s="59">
        <f>INDEX('Payment Total'!$A$7:$H$331,MATCH('Payment by Source'!$A240,'Payment Total'!$A$7:$A$331,0),3)-I240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4730491</v>
      </c>
      <c r="V240" s="136">
        <f t="shared" si="10"/>
        <v>473049</v>
      </c>
      <c r="W240" s="136">
        <f t="shared" si="11"/>
        <v>4730490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146799</v>
      </c>
      <c r="I241" s="21">
        <f>INDEX(Data[],MATCH($A241,Data[Dist],0),MATCH(I$5,Data[#Headers],0))</f>
        <v>261880</v>
      </c>
      <c r="K241" s="59">
        <f>INDEX('Payment Total'!$A$7:$H$331,MATCH('Payment by Source'!$A241,'Payment Total'!$A$7:$A$331,0),3)-I241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1467999</v>
      </c>
      <c r="V241" s="136">
        <f t="shared" si="10"/>
        <v>146800</v>
      </c>
      <c r="W241" s="136">
        <f t="shared" si="11"/>
        <v>1468000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568936</v>
      </c>
      <c r="I242" s="21">
        <f>INDEX(Data[],MATCH($A242,Data[Dist],0),MATCH(I$5,Data[#Headers],0))</f>
        <v>685020</v>
      </c>
      <c r="K242" s="59">
        <f>INDEX('Payment Total'!$A$7:$H$331,MATCH('Payment by Source'!$A242,'Payment Total'!$A$7:$A$331,0),3)-I242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5689352</v>
      </c>
      <c r="V242" s="136">
        <f t="shared" si="10"/>
        <v>568935</v>
      </c>
      <c r="W242" s="136">
        <f t="shared" si="11"/>
        <v>5689350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582219</v>
      </c>
      <c r="I243" s="21">
        <f>INDEX(Data[],MATCH($A243,Data[Dist],0),MATCH(I$5,Data[#Headers],0))</f>
        <v>750405</v>
      </c>
      <c r="K243" s="59">
        <f>INDEX('Payment Total'!$A$7:$H$331,MATCH('Payment by Source'!$A243,'Payment Total'!$A$7:$A$331,0),3)-I243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5822181</v>
      </c>
      <c r="V243" s="136">
        <f t="shared" si="10"/>
        <v>582218</v>
      </c>
      <c r="W243" s="136">
        <f t="shared" si="11"/>
        <v>5822180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611354</v>
      </c>
      <c r="I244" s="21">
        <f>INDEX(Data[],MATCH($A244,Data[Dist],0),MATCH(I$5,Data[#Headers],0))</f>
        <v>778496</v>
      </c>
      <c r="K244" s="59">
        <f>INDEX('Payment Total'!$A$7:$H$331,MATCH('Payment by Source'!$A244,'Payment Total'!$A$7:$A$331,0),3)-I244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6113530</v>
      </c>
      <c r="V244" s="136">
        <f t="shared" si="10"/>
        <v>611353</v>
      </c>
      <c r="W244" s="136">
        <f t="shared" si="11"/>
        <v>6113530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86383</v>
      </c>
      <c r="I245" s="21">
        <f>INDEX(Data[],MATCH($A245,Data[Dist],0),MATCH(I$5,Data[#Headers],0))</f>
        <v>166634</v>
      </c>
      <c r="K245" s="59">
        <f>INDEX('Payment Total'!$A$7:$H$331,MATCH('Payment by Source'!$A245,'Payment Total'!$A$7:$A$331,0),3)-I245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863835</v>
      </c>
      <c r="V245" s="136">
        <f t="shared" si="10"/>
        <v>86384</v>
      </c>
      <c r="W245" s="136">
        <f t="shared" si="11"/>
        <v>863840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113818</v>
      </c>
      <c r="I246" s="21">
        <f>INDEX(Data[],MATCH($A246,Data[Dist],0),MATCH(I$5,Data[#Headers],0))</f>
        <v>197894</v>
      </c>
      <c r="K246" s="59">
        <f>INDEX('Payment Total'!$A$7:$H$331,MATCH('Payment by Source'!$A246,'Payment Total'!$A$7:$A$331,0),3)-I246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1138182</v>
      </c>
      <c r="V246" s="136">
        <f t="shared" si="10"/>
        <v>113818</v>
      </c>
      <c r="W246" s="136">
        <f t="shared" si="11"/>
        <v>1138180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453330</v>
      </c>
      <c r="I247" s="21">
        <f>INDEX(Data[],MATCH($A247,Data[Dist],0),MATCH(I$5,Data[#Headers],0))</f>
        <v>632560</v>
      </c>
      <c r="K247" s="59">
        <f>INDEX('Payment Total'!$A$7:$H$331,MATCH('Payment by Source'!$A247,'Payment Total'!$A$7:$A$331,0),3)-I247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4533288</v>
      </c>
      <c r="V247" s="136">
        <f t="shared" si="10"/>
        <v>453329</v>
      </c>
      <c r="W247" s="136">
        <f t="shared" si="11"/>
        <v>4533290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539701</v>
      </c>
      <c r="I248" s="21">
        <f>INDEX(Data[],MATCH($A248,Data[Dist],0),MATCH(I$5,Data[#Headers],0))</f>
        <v>696412</v>
      </c>
      <c r="K248" s="59">
        <f>INDEX('Payment Total'!$A$7:$H$331,MATCH('Payment by Source'!$A248,'Payment Total'!$A$7:$A$331,0),3)-I248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5396999</v>
      </c>
      <c r="V248" s="136">
        <f t="shared" si="10"/>
        <v>539700</v>
      </c>
      <c r="W248" s="136">
        <f t="shared" si="11"/>
        <v>5397000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224316</v>
      </c>
      <c r="I249" s="21">
        <f>INDEX(Data[],MATCH($A249,Data[Dist],0),MATCH(I$5,Data[#Headers],0))</f>
        <v>306327</v>
      </c>
      <c r="K249" s="59">
        <f>INDEX('Payment Total'!$A$7:$H$331,MATCH('Payment by Source'!$A249,'Payment Total'!$A$7:$A$331,0),3)-I249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2243160</v>
      </c>
      <c r="V249" s="136">
        <f t="shared" si="10"/>
        <v>224316</v>
      </c>
      <c r="W249" s="136">
        <f t="shared" si="11"/>
        <v>2243160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78468</v>
      </c>
      <c r="I250" s="21">
        <f>INDEX(Data[],MATCH($A250,Data[Dist],0),MATCH(I$5,Data[#Headers],0))</f>
        <v>116697</v>
      </c>
      <c r="K250" s="59">
        <f>INDEX('Payment Total'!$A$7:$H$331,MATCH('Payment by Source'!$A250,'Payment Total'!$A$7:$A$331,0),3)-I250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784686</v>
      </c>
      <c r="V250" s="136">
        <f t="shared" si="10"/>
        <v>78469</v>
      </c>
      <c r="W250" s="136">
        <f t="shared" si="11"/>
        <v>784690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235197</v>
      </c>
      <c r="I251" s="21">
        <f>INDEX(Data[],MATCH($A251,Data[Dist],0),MATCH(I$5,Data[#Headers],0))</f>
        <v>331935</v>
      </c>
      <c r="K251" s="59">
        <f>INDEX('Payment Total'!$A$7:$H$331,MATCH('Payment by Source'!$A251,'Payment Total'!$A$7:$A$331,0),3)-I251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2351975</v>
      </c>
      <c r="V251" s="136">
        <f t="shared" si="10"/>
        <v>235198</v>
      </c>
      <c r="W251" s="136">
        <f t="shared" si="11"/>
        <v>2351980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8424</v>
      </c>
      <c r="I252" s="21">
        <f>INDEX(Data[],MATCH($A252,Data[Dist],0),MATCH(I$5,Data[#Headers],0))</f>
        <v>172058</v>
      </c>
      <c r="K252" s="59">
        <f>INDEX('Payment Total'!$A$7:$H$331,MATCH('Payment by Source'!$A252,'Payment Total'!$A$7:$A$331,0),3)-I252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84244</v>
      </c>
      <c r="V252" s="136">
        <f t="shared" si="10"/>
        <v>8424</v>
      </c>
      <c r="W252" s="136">
        <f t="shared" si="11"/>
        <v>84240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158483</v>
      </c>
      <c r="I253" s="21">
        <f>INDEX(Data[],MATCH($A253,Data[Dist],0),MATCH(I$5,Data[#Headers],0))</f>
        <v>227388</v>
      </c>
      <c r="K253" s="59">
        <f>INDEX('Payment Total'!$A$7:$H$331,MATCH('Payment by Source'!$A253,'Payment Total'!$A$7:$A$331,0),3)-I253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1584839</v>
      </c>
      <c r="V253" s="136">
        <f t="shared" si="10"/>
        <v>158484</v>
      </c>
      <c r="W253" s="136">
        <f t="shared" si="11"/>
        <v>1584840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87168</v>
      </c>
      <c r="I254" s="21">
        <f>INDEX(Data[],MATCH($A254,Data[Dist],0),MATCH(I$5,Data[#Headers],0))</f>
        <v>133887</v>
      </c>
      <c r="K254" s="59">
        <f>INDEX('Payment Total'!$A$7:$H$331,MATCH('Payment by Source'!$A254,'Payment Total'!$A$7:$A$331,0),3)-I254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871684</v>
      </c>
      <c r="V254" s="136">
        <f t="shared" si="10"/>
        <v>87168</v>
      </c>
      <c r="W254" s="136">
        <f t="shared" si="11"/>
        <v>871680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638218</v>
      </c>
      <c r="I255" s="21">
        <f>INDEX(Data[],MATCH($A255,Data[Dist],0),MATCH(I$5,Data[#Headers],0))</f>
        <v>848131</v>
      </c>
      <c r="K255" s="59">
        <f>INDEX('Payment Total'!$A$7:$H$331,MATCH('Payment by Source'!$A255,'Payment Total'!$A$7:$A$331,0),3)-I255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6382179</v>
      </c>
      <c r="V255" s="136">
        <f t="shared" si="10"/>
        <v>638218</v>
      </c>
      <c r="W255" s="136">
        <f t="shared" si="11"/>
        <v>6382180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119862</v>
      </c>
      <c r="I256" s="21">
        <f>INDEX(Data[],MATCH($A256,Data[Dist],0),MATCH(I$5,Data[#Headers],0))</f>
        <v>180209</v>
      </c>
      <c r="K256" s="59">
        <f>INDEX('Payment Total'!$A$7:$H$331,MATCH('Payment by Source'!$A256,'Payment Total'!$A$7:$A$331,0),3)-I256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1198619</v>
      </c>
      <c r="V256" s="136">
        <f t="shared" si="10"/>
        <v>119862</v>
      </c>
      <c r="W256" s="136">
        <f t="shared" si="11"/>
        <v>1198620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351747</v>
      </c>
      <c r="I257" s="21">
        <f>INDEX(Data[],MATCH($A257,Data[Dist],0),MATCH(I$5,Data[#Headers],0))</f>
        <v>478503</v>
      </c>
      <c r="K257" s="59">
        <f>INDEX('Payment Total'!$A$7:$H$331,MATCH('Payment by Source'!$A257,'Payment Total'!$A$7:$A$331,0),3)-I257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3517460</v>
      </c>
      <c r="V257" s="136">
        <f t="shared" si="10"/>
        <v>351746</v>
      </c>
      <c r="W257" s="136">
        <f t="shared" si="11"/>
        <v>3517460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679445</v>
      </c>
      <c r="I258" s="21">
        <f>INDEX(Data[],MATCH($A258,Data[Dist],0),MATCH(I$5,Data[#Headers],0))</f>
        <v>877534</v>
      </c>
      <c r="K258" s="59">
        <f>INDEX('Payment Total'!$A$7:$H$331,MATCH('Payment by Source'!$A258,'Payment Total'!$A$7:$A$331,0),3)-I258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6794453</v>
      </c>
      <c r="V258" s="136">
        <f t="shared" si="10"/>
        <v>679445</v>
      </c>
      <c r="W258" s="136">
        <f t="shared" si="11"/>
        <v>6794450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601461</v>
      </c>
      <c r="I259" s="21">
        <f>INDEX(Data[],MATCH($A259,Data[Dist],0),MATCH(I$5,Data[#Headers],0))</f>
        <v>775684</v>
      </c>
      <c r="K259" s="59">
        <f>INDEX('Payment Total'!$A$7:$H$331,MATCH('Payment by Source'!$A259,'Payment Total'!$A$7:$A$331,0),3)-I259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6014596</v>
      </c>
      <c r="V259" s="136">
        <f t="shared" si="10"/>
        <v>601460</v>
      </c>
      <c r="W259" s="136">
        <f t="shared" si="11"/>
        <v>6014600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321033</v>
      </c>
      <c r="I260" s="21">
        <f>INDEX(Data[],MATCH($A260,Data[Dist],0),MATCH(I$5,Data[#Headers],0))</f>
        <v>451731</v>
      </c>
      <c r="K260" s="59">
        <f>INDEX('Payment Total'!$A$7:$H$331,MATCH('Payment by Source'!$A260,'Payment Total'!$A$7:$A$331,0),3)-I260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3210333</v>
      </c>
      <c r="V260" s="136">
        <f t="shared" si="10"/>
        <v>321033</v>
      </c>
      <c r="W260" s="136">
        <f t="shared" si="11"/>
        <v>3210330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202667</v>
      </c>
      <c r="I261" s="21">
        <f>INDEX(Data[],MATCH($A261,Data[Dist],0),MATCH(I$5,Data[#Headers],0))</f>
        <v>271552</v>
      </c>
      <c r="K261" s="59">
        <f>INDEX('Payment Total'!$A$7:$H$331,MATCH('Payment by Source'!$A261,'Payment Total'!$A$7:$A$331,0),3)-I261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2026669</v>
      </c>
      <c r="V261" s="136">
        <f t="shared" si="10"/>
        <v>202667</v>
      </c>
      <c r="W261" s="136">
        <f t="shared" si="11"/>
        <v>2026670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341564</v>
      </c>
      <c r="I262" s="21">
        <f>INDEX(Data[],MATCH($A262,Data[Dist],0),MATCH(I$5,Data[#Headers],0))</f>
        <v>430939</v>
      </c>
      <c r="K262" s="59">
        <f>INDEX('Payment Total'!$A$7:$H$331,MATCH('Payment by Source'!$A262,'Payment Total'!$A$7:$A$331,0),3)-I262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3415638</v>
      </c>
      <c r="V262" s="136">
        <f t="shared" si="10"/>
        <v>341564</v>
      </c>
      <c r="W262" s="136">
        <f t="shared" si="11"/>
        <v>3415640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936468</v>
      </c>
      <c r="I263" s="21">
        <f>INDEX(Data[],MATCH($A263,Data[Dist],0),MATCH(I$5,Data[#Headers],0))</f>
        <v>1233753</v>
      </c>
      <c r="K263" s="59">
        <f>INDEX('Payment Total'!$A$7:$H$331,MATCH('Payment by Source'!$A263,'Payment Total'!$A$7:$A$331,0),3)-I263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9364682</v>
      </c>
      <c r="V263" s="136">
        <f t="shared" ref="V263:V326" si="13">ROUND(U263/10,0)</f>
        <v>936468</v>
      </c>
      <c r="W263" s="136">
        <f t="shared" ref="W263:W326" si="14">V263*10</f>
        <v>9364680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11221708</v>
      </c>
      <c r="I264" s="21">
        <f>INDEX(Data[],MATCH($A264,Data[Dist],0),MATCH(I$5,Data[#Headers],0))</f>
        <v>13412255</v>
      </c>
      <c r="K264" s="59">
        <f>INDEX('Payment Total'!$A$7:$H$331,MATCH('Payment by Source'!$A264,'Payment Total'!$A$7:$A$331,0),3)-I264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112217073</v>
      </c>
      <c r="V264" s="136">
        <f t="shared" si="13"/>
        <v>11221707</v>
      </c>
      <c r="W264" s="136">
        <f t="shared" si="14"/>
        <v>112217070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202080</v>
      </c>
      <c r="I265" s="21">
        <f>INDEX(Data[],MATCH($A265,Data[Dist],0),MATCH(I$5,Data[#Headers],0))</f>
        <v>282571</v>
      </c>
      <c r="K265" s="59">
        <f>INDEX('Payment Total'!$A$7:$H$331,MATCH('Payment by Source'!$A265,'Payment Total'!$A$7:$A$331,0),3)-I265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2020798</v>
      </c>
      <c r="V265" s="136">
        <f t="shared" si="13"/>
        <v>202080</v>
      </c>
      <c r="W265" s="136">
        <f t="shared" si="14"/>
        <v>2020800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391438</v>
      </c>
      <c r="I266" s="21">
        <f>INDEX(Data[],MATCH($A266,Data[Dist],0),MATCH(I$5,Data[#Headers],0))</f>
        <v>537088</v>
      </c>
      <c r="K266" s="59">
        <f>INDEX('Payment Total'!$A$7:$H$331,MATCH('Payment by Source'!$A266,'Payment Total'!$A$7:$A$331,0),3)-I266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3914381</v>
      </c>
      <c r="V266" s="136">
        <f t="shared" si="13"/>
        <v>391438</v>
      </c>
      <c r="W266" s="136">
        <f t="shared" si="14"/>
        <v>3914380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769645</v>
      </c>
      <c r="I267" s="21">
        <f>INDEX(Data[],MATCH($A267,Data[Dist],0),MATCH(I$5,Data[#Headers],0))</f>
        <v>979787</v>
      </c>
      <c r="K267" s="59">
        <f>INDEX('Payment Total'!$A$7:$H$331,MATCH('Payment by Source'!$A267,'Payment Total'!$A$7:$A$331,0),3)-I267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7696454</v>
      </c>
      <c r="V267" s="136">
        <f t="shared" si="13"/>
        <v>769645</v>
      </c>
      <c r="W267" s="136">
        <f t="shared" si="14"/>
        <v>7696450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300578</v>
      </c>
      <c r="I268" s="21">
        <f>INDEX(Data[],MATCH($A268,Data[Dist],0),MATCH(I$5,Data[#Headers],0))</f>
        <v>388675</v>
      </c>
      <c r="K268" s="59">
        <f>INDEX('Payment Total'!$A$7:$H$331,MATCH('Payment by Source'!$A268,'Payment Total'!$A$7:$A$331,0),3)-I268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3005772</v>
      </c>
      <c r="V268" s="136">
        <f t="shared" si="13"/>
        <v>300577</v>
      </c>
      <c r="W268" s="136">
        <f t="shared" si="14"/>
        <v>3005770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265422</v>
      </c>
      <c r="I269" s="21">
        <f>INDEX(Data[],MATCH($A269,Data[Dist],0),MATCH(I$5,Data[#Headers],0))</f>
        <v>367300</v>
      </c>
      <c r="K269" s="59">
        <f>INDEX('Payment Total'!$A$7:$H$331,MATCH('Payment by Source'!$A269,'Payment Total'!$A$7:$A$331,0),3)-I269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2654224</v>
      </c>
      <c r="V269" s="136">
        <f t="shared" si="13"/>
        <v>265422</v>
      </c>
      <c r="W269" s="136">
        <f t="shared" si="14"/>
        <v>2654220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484547</v>
      </c>
      <c r="I270" s="21">
        <f>INDEX(Data[],MATCH($A270,Data[Dist],0),MATCH(I$5,Data[#Headers],0))</f>
        <v>694301</v>
      </c>
      <c r="K270" s="59">
        <f>INDEX('Payment Total'!$A$7:$H$331,MATCH('Payment by Source'!$A270,'Payment Total'!$A$7:$A$331,0),3)-I270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4845471</v>
      </c>
      <c r="V270" s="136">
        <f t="shared" si="13"/>
        <v>484547</v>
      </c>
      <c r="W270" s="136">
        <f t="shared" si="14"/>
        <v>4845470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102748</v>
      </c>
      <c r="I271" s="21">
        <f>INDEX(Data[],MATCH($A271,Data[Dist],0),MATCH(I$5,Data[#Headers],0))</f>
        <v>139229</v>
      </c>
      <c r="K271" s="59">
        <f>INDEX('Payment Total'!$A$7:$H$331,MATCH('Payment by Source'!$A271,'Payment Total'!$A$7:$A$331,0),3)-I271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1027482</v>
      </c>
      <c r="V271" s="136">
        <f t="shared" si="13"/>
        <v>102748</v>
      </c>
      <c r="W271" s="136">
        <f t="shared" si="14"/>
        <v>1027480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1001681</v>
      </c>
      <c r="I272" s="21">
        <f>INDEX(Data[],MATCH($A272,Data[Dist],0),MATCH(I$5,Data[#Headers],0))</f>
        <v>1210974</v>
      </c>
      <c r="K272" s="59">
        <f>INDEX('Payment Total'!$A$7:$H$331,MATCH('Payment by Source'!$A272,'Payment Total'!$A$7:$A$331,0),3)-I272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10016809</v>
      </c>
      <c r="V272" s="136">
        <f t="shared" si="13"/>
        <v>1001681</v>
      </c>
      <c r="W272" s="136">
        <f t="shared" si="14"/>
        <v>10016810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304907</v>
      </c>
      <c r="I273" s="21">
        <f>INDEX(Data[],MATCH($A273,Data[Dist],0),MATCH(I$5,Data[#Headers],0))</f>
        <v>417402</v>
      </c>
      <c r="K273" s="59">
        <f>INDEX('Payment Total'!$A$7:$H$331,MATCH('Payment by Source'!$A273,'Payment Total'!$A$7:$A$331,0),3)-I273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3049069</v>
      </c>
      <c r="V273" s="136">
        <f t="shared" si="13"/>
        <v>304907</v>
      </c>
      <c r="W273" s="136">
        <f t="shared" si="14"/>
        <v>3049070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4646355</v>
      </c>
      <c r="I274" s="21">
        <f>INDEX(Data[],MATCH($A274,Data[Dist],0),MATCH(I$5,Data[#Headers],0))</f>
        <v>5647856</v>
      </c>
      <c r="K274" s="59">
        <f>INDEX('Payment Total'!$A$7:$H$331,MATCH('Payment by Source'!$A274,'Payment Total'!$A$7:$A$331,0),3)-I274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46463551</v>
      </c>
      <c r="V274" s="136">
        <f t="shared" si="13"/>
        <v>4646355</v>
      </c>
      <c r="W274" s="136">
        <f t="shared" si="14"/>
        <v>46463550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1312455</v>
      </c>
      <c r="I275" s="21">
        <f>INDEX(Data[],MATCH($A275,Data[Dist],0),MATCH(I$5,Data[#Headers],0))</f>
        <v>1643516</v>
      </c>
      <c r="K275" s="59">
        <f>INDEX('Payment Total'!$A$7:$H$331,MATCH('Payment by Source'!$A275,'Payment Total'!$A$7:$A$331,0),3)-I275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13124545</v>
      </c>
      <c r="V275" s="136">
        <f t="shared" si="13"/>
        <v>1312455</v>
      </c>
      <c r="W275" s="136">
        <f t="shared" si="14"/>
        <v>13124550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20521</v>
      </c>
      <c r="I276" s="21">
        <f>INDEX(Data[],MATCH($A276,Data[Dist],0),MATCH(I$5,Data[#Headers],0))</f>
        <v>208364</v>
      </c>
      <c r="K276" s="59">
        <f>INDEX('Payment Total'!$A$7:$H$331,MATCH('Payment by Source'!$A276,'Payment Total'!$A$7:$A$331,0),3)-I276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205216</v>
      </c>
      <c r="V276" s="136">
        <f t="shared" si="13"/>
        <v>20522</v>
      </c>
      <c r="W276" s="136">
        <f t="shared" si="14"/>
        <v>205220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231925</v>
      </c>
      <c r="I277" s="21">
        <f>INDEX(Data[],MATCH($A277,Data[Dist],0),MATCH(I$5,Data[#Headers],0))</f>
        <v>316427</v>
      </c>
      <c r="K277" s="59">
        <f>INDEX('Payment Total'!$A$7:$H$331,MATCH('Payment by Source'!$A277,'Payment Total'!$A$7:$A$331,0),3)-I277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2319250</v>
      </c>
      <c r="V277" s="136">
        <f t="shared" si="13"/>
        <v>231925</v>
      </c>
      <c r="W277" s="136">
        <f t="shared" si="14"/>
        <v>2319250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110269</v>
      </c>
      <c r="I278" s="21">
        <f>INDEX(Data[],MATCH($A278,Data[Dist],0),MATCH(I$5,Data[#Headers],0))</f>
        <v>150905</v>
      </c>
      <c r="K278" s="59">
        <f>INDEX('Payment Total'!$A$7:$H$331,MATCH('Payment by Source'!$A278,'Payment Total'!$A$7:$A$331,0),3)-I278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1102693</v>
      </c>
      <c r="V278" s="136">
        <f t="shared" si="13"/>
        <v>110269</v>
      </c>
      <c r="W278" s="136">
        <f t="shared" si="14"/>
        <v>1102690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329305</v>
      </c>
      <c r="I279" s="21">
        <f>INDEX(Data[],MATCH($A279,Data[Dist],0),MATCH(I$5,Data[#Headers],0))</f>
        <v>426329</v>
      </c>
      <c r="K279" s="59">
        <f>INDEX('Payment Total'!$A$7:$H$331,MATCH('Payment by Source'!$A279,'Payment Total'!$A$7:$A$331,0),3)-I279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3293050</v>
      </c>
      <c r="V279" s="136">
        <f t="shared" si="13"/>
        <v>329305</v>
      </c>
      <c r="W279" s="136">
        <f t="shared" si="14"/>
        <v>3293050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2000050</v>
      </c>
      <c r="I280" s="21">
        <f>INDEX(Data[],MATCH($A280,Data[Dist],0),MATCH(I$5,Data[#Headers],0))</f>
        <v>2407308</v>
      </c>
      <c r="K280" s="59">
        <f>INDEX('Payment Total'!$A$7:$H$331,MATCH('Payment by Source'!$A280,'Payment Total'!$A$7:$A$331,0),3)-I280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20000496</v>
      </c>
      <c r="V280" s="136">
        <f t="shared" si="13"/>
        <v>2000050</v>
      </c>
      <c r="W280" s="136">
        <f t="shared" si="14"/>
        <v>20000500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81232</v>
      </c>
      <c r="I281" s="21">
        <f>INDEX(Data[],MATCH($A281,Data[Dist],0),MATCH(I$5,Data[#Headers],0))</f>
        <v>111694</v>
      </c>
      <c r="K281" s="59">
        <f>INDEX('Payment Total'!$A$7:$H$331,MATCH('Payment by Source'!$A281,'Payment Total'!$A$7:$A$331,0),3)-I281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812330</v>
      </c>
      <c r="V281" s="136">
        <f t="shared" si="13"/>
        <v>81233</v>
      </c>
      <c r="W281" s="136">
        <f t="shared" si="14"/>
        <v>812330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418057</v>
      </c>
      <c r="I282" s="21">
        <f>INDEX(Data[],MATCH($A282,Data[Dist],0),MATCH(I$5,Data[#Headers],0))</f>
        <v>564551</v>
      </c>
      <c r="K282" s="59">
        <f>INDEX('Payment Total'!$A$7:$H$331,MATCH('Payment by Source'!$A282,'Payment Total'!$A$7:$A$331,0),3)-I282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4180570</v>
      </c>
      <c r="V282" s="136">
        <f t="shared" si="13"/>
        <v>418057</v>
      </c>
      <c r="W282" s="136">
        <f t="shared" si="14"/>
        <v>4180570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443790</v>
      </c>
      <c r="I283" s="21">
        <f>INDEX(Data[],MATCH($A283,Data[Dist],0),MATCH(I$5,Data[#Headers],0))</f>
        <v>569273</v>
      </c>
      <c r="K283" s="59">
        <f>INDEX('Payment Total'!$A$7:$H$331,MATCH('Payment by Source'!$A283,'Payment Total'!$A$7:$A$331,0),3)-I283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4437898</v>
      </c>
      <c r="V283" s="136">
        <f t="shared" si="13"/>
        <v>443790</v>
      </c>
      <c r="W283" s="136">
        <f t="shared" si="14"/>
        <v>4437900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464520</v>
      </c>
      <c r="I284" s="21">
        <f>INDEX(Data[],MATCH($A284,Data[Dist],0),MATCH(I$5,Data[#Headers],0))</f>
        <v>598579</v>
      </c>
      <c r="K284" s="59">
        <f>INDEX('Payment Total'!$A$7:$H$331,MATCH('Payment by Source'!$A284,'Payment Total'!$A$7:$A$331,0),3)-I284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4645203</v>
      </c>
      <c r="V284" s="136">
        <f t="shared" si="13"/>
        <v>464520</v>
      </c>
      <c r="W284" s="136">
        <f t="shared" si="14"/>
        <v>4645200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280446</v>
      </c>
      <c r="I285" s="21">
        <f>INDEX(Data[],MATCH($A285,Data[Dist],0),MATCH(I$5,Data[#Headers],0))</f>
        <v>363908</v>
      </c>
      <c r="K285" s="59">
        <f>INDEX('Payment Total'!$A$7:$H$331,MATCH('Payment by Source'!$A285,'Payment Total'!$A$7:$A$331,0),3)-I285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2804462</v>
      </c>
      <c r="V285" s="136">
        <f t="shared" si="13"/>
        <v>280446</v>
      </c>
      <c r="W285" s="136">
        <f t="shared" si="14"/>
        <v>2804460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380604</v>
      </c>
      <c r="I286" s="21">
        <f>INDEX(Data[],MATCH($A286,Data[Dist],0),MATCH(I$5,Data[#Headers],0))</f>
        <v>493349</v>
      </c>
      <c r="K286" s="59">
        <f>INDEX('Payment Total'!$A$7:$H$331,MATCH('Payment by Source'!$A286,'Payment Total'!$A$7:$A$331,0),3)-I286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3806045</v>
      </c>
      <c r="V286" s="136">
        <f t="shared" si="13"/>
        <v>380605</v>
      </c>
      <c r="W286" s="136">
        <f t="shared" si="14"/>
        <v>3806050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141093</v>
      </c>
      <c r="I287" s="21">
        <f>INDEX(Data[],MATCH($A287,Data[Dist],0),MATCH(I$5,Data[#Headers],0))</f>
        <v>190146</v>
      </c>
      <c r="K287" s="59">
        <f>INDEX('Payment Total'!$A$7:$H$331,MATCH('Payment by Source'!$A287,'Payment Total'!$A$7:$A$331,0),3)-I287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1410939</v>
      </c>
      <c r="V287" s="136">
        <f t="shared" si="13"/>
        <v>141094</v>
      </c>
      <c r="W287" s="136">
        <f t="shared" si="14"/>
        <v>1410940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245643</v>
      </c>
      <c r="I288" s="21">
        <f>INDEX(Data[],MATCH($A288,Data[Dist],0),MATCH(I$5,Data[#Headers],0))</f>
        <v>315862</v>
      </c>
      <c r="K288" s="59">
        <f>INDEX('Payment Total'!$A$7:$H$331,MATCH('Payment by Source'!$A288,'Payment Total'!$A$7:$A$331,0),3)-I288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2456422</v>
      </c>
      <c r="V288" s="136">
        <f t="shared" si="13"/>
        <v>245642</v>
      </c>
      <c r="W288" s="136">
        <f t="shared" si="14"/>
        <v>2456420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173811</v>
      </c>
      <c r="I289" s="21">
        <f>INDEX(Data[],MATCH($A289,Data[Dist],0),MATCH(I$5,Data[#Headers],0))</f>
        <v>248550</v>
      </c>
      <c r="K289" s="59">
        <f>INDEX('Payment Total'!$A$7:$H$331,MATCH('Payment by Source'!$A289,'Payment Total'!$A$7:$A$331,0),3)-I289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1738099</v>
      </c>
      <c r="V289" s="136">
        <f t="shared" si="13"/>
        <v>173810</v>
      </c>
      <c r="W289" s="136">
        <f t="shared" si="14"/>
        <v>1738100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208393</v>
      </c>
      <c r="I290" s="21">
        <f>INDEX(Data[],MATCH($A290,Data[Dist],0),MATCH(I$5,Data[#Headers],0))</f>
        <v>271355</v>
      </c>
      <c r="K290" s="59">
        <f>INDEX('Payment Total'!$A$7:$H$331,MATCH('Payment by Source'!$A290,'Payment Total'!$A$7:$A$331,0),3)-I290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2083933</v>
      </c>
      <c r="V290" s="136">
        <f t="shared" si="13"/>
        <v>208393</v>
      </c>
      <c r="W290" s="136">
        <f t="shared" si="14"/>
        <v>2083930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47027</v>
      </c>
      <c r="I291" s="21">
        <f>INDEX(Data[],MATCH($A291,Data[Dist],0),MATCH(I$5,Data[#Headers],0))</f>
        <v>78368</v>
      </c>
      <c r="K291" s="59">
        <f>INDEX('Payment Total'!$A$7:$H$331,MATCH('Payment by Source'!$A291,'Payment Total'!$A$7:$A$331,0),3)-I291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470272</v>
      </c>
      <c r="V291" s="136">
        <f t="shared" si="13"/>
        <v>47027</v>
      </c>
      <c r="W291" s="136">
        <f t="shared" si="14"/>
        <v>470270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410306</v>
      </c>
      <c r="I292" s="21">
        <f>INDEX(Data[],MATCH($A292,Data[Dist],0),MATCH(I$5,Data[#Headers],0))</f>
        <v>533005</v>
      </c>
      <c r="K292" s="59">
        <f>INDEX('Payment Total'!$A$7:$H$331,MATCH('Payment by Source'!$A292,'Payment Total'!$A$7:$A$331,0),3)-I292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4103068</v>
      </c>
      <c r="V292" s="136">
        <f t="shared" si="13"/>
        <v>410307</v>
      </c>
      <c r="W292" s="136">
        <f t="shared" si="14"/>
        <v>4103070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76770</v>
      </c>
      <c r="I293" s="21">
        <f>INDEX(Data[],MATCH($A293,Data[Dist],0),MATCH(I$5,Data[#Headers],0))</f>
        <v>163486</v>
      </c>
      <c r="K293" s="59">
        <f>INDEX('Payment Total'!$A$7:$H$331,MATCH('Payment by Source'!$A293,'Payment Total'!$A$7:$A$331,0),3)-I293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767703</v>
      </c>
      <c r="V293" s="136">
        <f t="shared" si="13"/>
        <v>76770</v>
      </c>
      <c r="W293" s="136">
        <f t="shared" si="14"/>
        <v>767700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1952274</v>
      </c>
      <c r="I294" s="21">
        <f>INDEX(Data[],MATCH($A294,Data[Dist],0),MATCH(I$5,Data[#Headers],0))</f>
        <v>2491770</v>
      </c>
      <c r="K294" s="59">
        <f>INDEX('Payment Total'!$A$7:$H$331,MATCH('Payment by Source'!$A294,'Payment Total'!$A$7:$A$331,0),3)-I294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19522736</v>
      </c>
      <c r="V294" s="136">
        <f t="shared" si="13"/>
        <v>1952274</v>
      </c>
      <c r="W294" s="136">
        <f t="shared" si="14"/>
        <v>19522740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492645</v>
      </c>
      <c r="I295" s="21">
        <f>INDEX(Data[],MATCH($A295,Data[Dist],0),MATCH(I$5,Data[#Headers],0))</f>
        <v>652221</v>
      </c>
      <c r="K295" s="59">
        <f>INDEX('Payment Total'!$A$7:$H$331,MATCH('Payment by Source'!$A295,'Payment Total'!$A$7:$A$331,0),3)-I295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4926447</v>
      </c>
      <c r="V295" s="136">
        <f t="shared" si="13"/>
        <v>492645</v>
      </c>
      <c r="W295" s="136">
        <f t="shared" si="14"/>
        <v>4926450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530274</v>
      </c>
      <c r="I296" s="21">
        <f>INDEX(Data[],MATCH($A296,Data[Dist],0),MATCH(I$5,Data[#Headers],0))</f>
        <v>675455</v>
      </c>
      <c r="K296" s="59">
        <f>INDEX('Payment Total'!$A$7:$H$331,MATCH('Payment by Source'!$A296,'Payment Total'!$A$7:$A$331,0),3)-I296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5302739</v>
      </c>
      <c r="V296" s="136">
        <f t="shared" si="13"/>
        <v>530274</v>
      </c>
      <c r="W296" s="136">
        <f t="shared" si="14"/>
        <v>5302740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144801</v>
      </c>
      <c r="I297" s="21">
        <f>INDEX(Data[],MATCH($A297,Data[Dist],0),MATCH(I$5,Data[#Headers],0))</f>
        <v>199701</v>
      </c>
      <c r="K297" s="59">
        <f>INDEX('Payment Total'!$A$7:$H$331,MATCH('Payment by Source'!$A297,'Payment Total'!$A$7:$A$331,0),3)-I297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1448025</v>
      </c>
      <c r="V297" s="136">
        <f t="shared" si="13"/>
        <v>144803</v>
      </c>
      <c r="W297" s="136">
        <f t="shared" si="14"/>
        <v>1448030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954793</v>
      </c>
      <c r="I298" s="21">
        <f>INDEX(Data[],MATCH($A298,Data[Dist],0),MATCH(I$5,Data[#Headers],0))</f>
        <v>1202895</v>
      </c>
      <c r="K298" s="59">
        <f>INDEX('Payment Total'!$A$7:$H$331,MATCH('Payment by Source'!$A298,'Payment Total'!$A$7:$A$331,0),3)-I298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9547941</v>
      </c>
      <c r="V298" s="136">
        <f t="shared" si="13"/>
        <v>954794</v>
      </c>
      <c r="W298" s="136">
        <f t="shared" si="14"/>
        <v>9547940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289268</v>
      </c>
      <c r="I299" s="21">
        <f>INDEX(Data[],MATCH($A299,Data[Dist],0),MATCH(I$5,Data[#Headers],0))</f>
        <v>394184</v>
      </c>
      <c r="K299" s="59">
        <f>INDEX('Payment Total'!$A$7:$H$331,MATCH('Payment by Source'!$A299,'Payment Total'!$A$7:$A$331,0),3)-I299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2892682</v>
      </c>
      <c r="V299" s="136">
        <f t="shared" si="13"/>
        <v>289268</v>
      </c>
      <c r="W299" s="136">
        <f t="shared" si="14"/>
        <v>2892680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390471</v>
      </c>
      <c r="I300" s="21">
        <f>INDEX(Data[],MATCH($A300,Data[Dist],0),MATCH(I$5,Data[#Headers],0))</f>
        <v>536345</v>
      </c>
      <c r="K300" s="59">
        <f>INDEX('Payment Total'!$A$7:$H$331,MATCH('Payment by Source'!$A300,'Payment Total'!$A$7:$A$331,0),3)-I300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3904710</v>
      </c>
      <c r="V300" s="136">
        <f t="shared" si="13"/>
        <v>390471</v>
      </c>
      <c r="W300" s="136">
        <f t="shared" si="14"/>
        <v>3904710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286108</v>
      </c>
      <c r="I301" s="21">
        <f>INDEX(Data[],MATCH($A301,Data[Dist],0),MATCH(I$5,Data[#Headers],0))</f>
        <v>376058</v>
      </c>
      <c r="K301" s="59">
        <f>INDEX('Payment Total'!$A$7:$H$331,MATCH('Payment by Source'!$A301,'Payment Total'!$A$7:$A$331,0),3)-I301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2861080</v>
      </c>
      <c r="V301" s="136">
        <f t="shared" si="13"/>
        <v>286108</v>
      </c>
      <c r="W301" s="136">
        <f t="shared" si="14"/>
        <v>2861080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390132</v>
      </c>
      <c r="I302" s="21">
        <f>INDEX(Data[],MATCH($A302,Data[Dist],0),MATCH(I$5,Data[#Headers],0))</f>
        <v>494369</v>
      </c>
      <c r="K302" s="59">
        <f>INDEX('Payment Total'!$A$7:$H$331,MATCH('Payment by Source'!$A302,'Payment Total'!$A$7:$A$331,0),3)-I302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3901323</v>
      </c>
      <c r="V302" s="136">
        <f t="shared" si="13"/>
        <v>390132</v>
      </c>
      <c r="W302" s="136">
        <f t="shared" si="14"/>
        <v>3901320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1077693</v>
      </c>
      <c r="I303" s="21">
        <f>INDEX(Data[],MATCH($A303,Data[Dist],0),MATCH(I$5,Data[#Headers],0))</f>
        <v>1359402</v>
      </c>
      <c r="K303" s="59">
        <f>INDEX('Payment Total'!$A$7:$H$331,MATCH('Payment by Source'!$A303,'Payment Total'!$A$7:$A$331,0),3)-I303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10776914</v>
      </c>
      <c r="V303" s="136">
        <f t="shared" si="13"/>
        <v>1077691</v>
      </c>
      <c r="W303" s="136">
        <f t="shared" si="14"/>
        <v>10776910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8256219</v>
      </c>
      <c r="I304" s="21">
        <f>INDEX(Data[],MATCH($A304,Data[Dist],0),MATCH(I$5,Data[#Headers],0))</f>
        <v>9852057</v>
      </c>
      <c r="K304" s="59">
        <f>INDEX('Payment Total'!$A$7:$H$331,MATCH('Payment by Source'!$A304,'Payment Total'!$A$7:$A$331,0),3)-I304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82562198</v>
      </c>
      <c r="V304" s="136">
        <f t="shared" si="13"/>
        <v>8256220</v>
      </c>
      <c r="W304" s="136">
        <f t="shared" si="14"/>
        <v>82562200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7469655</v>
      </c>
      <c r="I305" s="21">
        <f>INDEX(Data[],MATCH($A305,Data[Dist],0),MATCH(I$5,Data[#Headers],0))</f>
        <v>9260356</v>
      </c>
      <c r="K305" s="59">
        <f>INDEX('Payment Total'!$A$7:$H$331,MATCH('Payment by Source'!$A305,'Payment Total'!$A$7:$A$331,0),3)-I305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74696564</v>
      </c>
      <c r="V305" s="136">
        <f t="shared" si="13"/>
        <v>7469656</v>
      </c>
      <c r="W305" s="136">
        <f t="shared" si="14"/>
        <v>74696560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1328059</v>
      </c>
      <c r="I306" s="21">
        <f>INDEX(Data[],MATCH($A306,Data[Dist],0),MATCH(I$5,Data[#Headers],0))</f>
        <v>1650297</v>
      </c>
      <c r="K306" s="59">
        <f>INDEX('Payment Total'!$A$7:$H$331,MATCH('Payment by Source'!$A306,'Payment Total'!$A$7:$A$331,0),3)-I306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13280602</v>
      </c>
      <c r="V306" s="136">
        <f t="shared" si="13"/>
        <v>1328060</v>
      </c>
      <c r="W306" s="136">
        <f t="shared" si="14"/>
        <v>13280600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308989</v>
      </c>
      <c r="I307" s="21">
        <f>INDEX(Data[],MATCH($A307,Data[Dist],0),MATCH(I$5,Data[#Headers],0))</f>
        <v>418654</v>
      </c>
      <c r="K307" s="59">
        <f>INDEX('Payment Total'!$A$7:$H$331,MATCH('Payment by Source'!$A307,'Payment Total'!$A$7:$A$331,0),3)-I307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3089889</v>
      </c>
      <c r="V307" s="136">
        <f t="shared" si="13"/>
        <v>308989</v>
      </c>
      <c r="W307" s="136">
        <f t="shared" si="14"/>
        <v>3089890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983894</v>
      </c>
      <c r="I308" s="21">
        <f>INDEX(Data[],MATCH($A308,Data[Dist],0),MATCH(I$5,Data[#Headers],0))</f>
        <v>1266028</v>
      </c>
      <c r="K308" s="59">
        <f>INDEX('Payment Total'!$A$7:$H$331,MATCH('Payment by Source'!$A308,'Payment Total'!$A$7:$A$331,0),3)-I308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9838955</v>
      </c>
      <c r="V308" s="136">
        <f t="shared" si="13"/>
        <v>983896</v>
      </c>
      <c r="W308" s="136">
        <f t="shared" si="14"/>
        <v>9838960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134923</v>
      </c>
      <c r="I309" s="21">
        <f>INDEX(Data[],MATCH($A309,Data[Dist],0),MATCH(I$5,Data[#Headers],0))</f>
        <v>215165</v>
      </c>
      <c r="K309" s="59">
        <f>INDEX('Payment Total'!$A$7:$H$331,MATCH('Payment by Source'!$A309,'Payment Total'!$A$7:$A$331,0),3)-I309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1349234</v>
      </c>
      <c r="V309" s="136">
        <f t="shared" si="13"/>
        <v>134923</v>
      </c>
      <c r="W309" s="136">
        <f t="shared" si="14"/>
        <v>1349230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377212</v>
      </c>
      <c r="I310" s="21">
        <f>INDEX(Data[],MATCH($A310,Data[Dist],0),MATCH(I$5,Data[#Headers],0))</f>
        <v>505733</v>
      </c>
      <c r="K310" s="59">
        <f>INDEX('Payment Total'!$A$7:$H$331,MATCH('Payment by Source'!$A310,'Payment Total'!$A$7:$A$331,0),3)-I310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3772131</v>
      </c>
      <c r="V310" s="136">
        <f t="shared" si="13"/>
        <v>377213</v>
      </c>
      <c r="W310" s="136">
        <f t="shared" si="14"/>
        <v>3772130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200485</v>
      </c>
      <c r="I311" s="21">
        <f>INDEX(Data[],MATCH($A311,Data[Dist],0),MATCH(I$5,Data[#Headers],0))</f>
        <v>278087</v>
      </c>
      <c r="K311" s="59">
        <f>INDEX('Payment Total'!$A$7:$H$331,MATCH('Payment by Source'!$A311,'Payment Total'!$A$7:$A$331,0),3)-I311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2004863</v>
      </c>
      <c r="V311" s="136">
        <f t="shared" si="13"/>
        <v>200486</v>
      </c>
      <c r="W311" s="136">
        <f t="shared" si="14"/>
        <v>2004860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123018</v>
      </c>
      <c r="I312" s="21">
        <f>INDEX(Data[],MATCH($A312,Data[Dist],0),MATCH(I$5,Data[#Headers],0))</f>
        <v>187690</v>
      </c>
      <c r="K312" s="59">
        <f>INDEX('Payment Total'!$A$7:$H$331,MATCH('Payment by Source'!$A312,'Payment Total'!$A$7:$A$331,0),3)-I312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1230193</v>
      </c>
      <c r="V312" s="136">
        <f t="shared" si="13"/>
        <v>123019</v>
      </c>
      <c r="W312" s="136">
        <f t="shared" si="14"/>
        <v>1230190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687939</v>
      </c>
      <c r="I313" s="21">
        <f>INDEX(Data[],MATCH($A313,Data[Dist],0),MATCH(I$5,Data[#Headers],0))</f>
        <v>897070</v>
      </c>
      <c r="K313" s="59">
        <f>INDEX('Payment Total'!$A$7:$H$331,MATCH('Payment by Source'!$A313,'Payment Total'!$A$7:$A$331,0),3)-I313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6879404</v>
      </c>
      <c r="V313" s="136">
        <f t="shared" si="13"/>
        <v>687940</v>
      </c>
      <c r="W313" s="136">
        <f t="shared" si="14"/>
        <v>6879400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4031290</v>
      </c>
      <c r="I314" s="21">
        <f>INDEX(Data[],MATCH($A314,Data[Dist],0),MATCH(I$5,Data[#Headers],0))</f>
        <v>5258403</v>
      </c>
      <c r="K314" s="59">
        <f>INDEX('Payment Total'!$A$7:$H$331,MATCH('Payment by Source'!$A314,'Payment Total'!$A$7:$A$331,0),3)-I314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40312904</v>
      </c>
      <c r="V314" s="136">
        <f t="shared" si="13"/>
        <v>4031290</v>
      </c>
      <c r="W314" s="136">
        <f t="shared" si="14"/>
        <v>40312900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1601479</v>
      </c>
      <c r="I315" s="21">
        <f>INDEX(Data[],MATCH($A315,Data[Dist],0),MATCH(I$5,Data[#Headers],0))</f>
        <v>2164987</v>
      </c>
      <c r="K315" s="59">
        <f>INDEX('Payment Total'!$A$7:$H$331,MATCH('Payment by Source'!$A315,'Payment Total'!$A$7:$A$331,0),3)-I315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16014789</v>
      </c>
      <c r="V315" s="136">
        <f t="shared" si="13"/>
        <v>1601479</v>
      </c>
      <c r="W315" s="136">
        <f t="shared" si="14"/>
        <v>16014790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142566</v>
      </c>
      <c r="I316" s="21">
        <f>INDEX(Data[],MATCH($A316,Data[Dist],0),MATCH(I$5,Data[#Headers],0))</f>
        <v>205688</v>
      </c>
      <c r="K316" s="59">
        <f>INDEX('Payment Total'!$A$7:$H$331,MATCH('Payment by Source'!$A316,'Payment Total'!$A$7:$A$331,0),3)-I316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1425647</v>
      </c>
      <c r="V316" s="136">
        <f t="shared" si="13"/>
        <v>142565</v>
      </c>
      <c r="W316" s="136">
        <f t="shared" si="14"/>
        <v>1425650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877282</v>
      </c>
      <c r="I317" s="21">
        <f>INDEX(Data[],MATCH($A317,Data[Dist],0),MATCH(I$5,Data[#Headers],0))</f>
        <v>1076348</v>
      </c>
      <c r="K317" s="59">
        <f>INDEX('Payment Total'!$A$7:$H$331,MATCH('Payment by Source'!$A317,'Payment Total'!$A$7:$A$331,0),3)-I317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8772829</v>
      </c>
      <c r="V317" s="136">
        <f t="shared" si="13"/>
        <v>877283</v>
      </c>
      <c r="W317" s="136">
        <f t="shared" si="14"/>
        <v>8772830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426341</v>
      </c>
      <c r="I318" s="21">
        <f>INDEX(Data[],MATCH($A318,Data[Dist],0),MATCH(I$5,Data[#Headers],0))</f>
        <v>586680</v>
      </c>
      <c r="K318" s="59">
        <f>INDEX('Payment Total'!$A$7:$H$331,MATCH('Payment by Source'!$A318,'Payment Total'!$A$7:$A$331,0),3)-I318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4263417</v>
      </c>
      <c r="V318" s="136">
        <f t="shared" si="13"/>
        <v>426342</v>
      </c>
      <c r="W318" s="136">
        <f t="shared" si="14"/>
        <v>4263420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393770</v>
      </c>
      <c r="I319" s="21">
        <f>INDEX(Data[],MATCH($A319,Data[Dist],0),MATCH(I$5,Data[#Headers],0))</f>
        <v>517303</v>
      </c>
      <c r="K319" s="59">
        <f>INDEX('Payment Total'!$A$7:$H$331,MATCH('Payment by Source'!$A319,'Payment Total'!$A$7:$A$331,0),3)-I319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3937700</v>
      </c>
      <c r="V319" s="136">
        <f t="shared" si="13"/>
        <v>393770</v>
      </c>
      <c r="W319" s="136">
        <f t="shared" si="14"/>
        <v>3937700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296383</v>
      </c>
      <c r="I320" s="21">
        <f>INDEX(Data[],MATCH($A320,Data[Dist],0),MATCH(I$5,Data[#Headers],0))</f>
        <v>403181</v>
      </c>
      <c r="K320" s="59">
        <f>INDEX('Payment Total'!$A$7:$H$331,MATCH('Payment by Source'!$A320,'Payment Total'!$A$7:$A$331,0),3)-I320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2963829</v>
      </c>
      <c r="V320" s="136">
        <f t="shared" si="13"/>
        <v>296383</v>
      </c>
      <c r="W320" s="136">
        <f t="shared" si="14"/>
        <v>2963830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495383</v>
      </c>
      <c r="I321" s="21">
        <f>INDEX(Data[],MATCH($A321,Data[Dist],0),MATCH(I$5,Data[#Headers],0))</f>
        <v>628986</v>
      </c>
      <c r="K321" s="59">
        <f>INDEX('Payment Total'!$A$7:$H$331,MATCH('Payment by Source'!$A321,'Payment Total'!$A$7:$A$331,0),3)-I321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4953825</v>
      </c>
      <c r="V321" s="136">
        <f t="shared" si="13"/>
        <v>495383</v>
      </c>
      <c r="W321" s="136">
        <f t="shared" si="14"/>
        <v>4953830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214609</v>
      </c>
      <c r="I322" s="21">
        <f>INDEX(Data[],MATCH($A322,Data[Dist],0),MATCH(I$5,Data[#Headers],0))</f>
        <v>303942</v>
      </c>
      <c r="K322" s="59">
        <f>INDEX('Payment Total'!$A$7:$H$331,MATCH('Payment by Source'!$A322,'Payment Total'!$A$7:$A$331,0),3)-I322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2146102</v>
      </c>
      <c r="V322" s="136">
        <f t="shared" si="13"/>
        <v>214610</v>
      </c>
      <c r="W322" s="136">
        <f t="shared" si="14"/>
        <v>2146100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82704</v>
      </c>
      <c r="I323" s="21">
        <f>INDEX(Data[],MATCH($A323,Data[Dist],0),MATCH(I$5,Data[#Headers],0))</f>
        <v>124414</v>
      </c>
      <c r="K323" s="59">
        <f>INDEX('Payment Total'!$A$7:$H$331,MATCH('Payment by Source'!$A323,'Payment Total'!$A$7:$A$331,0),3)-I323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827042</v>
      </c>
      <c r="V323" s="136">
        <f t="shared" si="13"/>
        <v>82704</v>
      </c>
      <c r="W323" s="136">
        <f t="shared" si="14"/>
        <v>827040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648899</v>
      </c>
      <c r="I324" s="21">
        <f>INDEX(Data[],MATCH($A324,Data[Dist],0),MATCH(I$5,Data[#Headers],0))</f>
        <v>824892</v>
      </c>
      <c r="K324" s="59">
        <f>INDEX('Payment Total'!$A$7:$H$331,MATCH('Payment by Source'!$A324,'Payment Total'!$A$7:$A$331,0),3)-I324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6488991</v>
      </c>
      <c r="V324" s="136">
        <f t="shared" si="13"/>
        <v>648899</v>
      </c>
      <c r="W324" s="136">
        <f t="shared" si="14"/>
        <v>6488990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535542</v>
      </c>
      <c r="I325" s="21">
        <f>INDEX(Data[],MATCH($A325,Data[Dist],0),MATCH(I$5,Data[#Headers],0))</f>
        <v>672116</v>
      </c>
      <c r="K325" s="59">
        <f>INDEX('Payment Total'!$A$7:$H$331,MATCH('Payment by Source'!$A325,'Payment Total'!$A$7:$A$331,0),3)-I325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5355426</v>
      </c>
      <c r="V325" s="136">
        <f t="shared" si="13"/>
        <v>535543</v>
      </c>
      <c r="W325" s="136">
        <f t="shared" si="14"/>
        <v>5355430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192302</v>
      </c>
      <c r="I326" s="21">
        <f>INDEX(Data[],MATCH($A326,Data[Dist],0),MATCH(I$5,Data[#Headers],0))</f>
        <v>255050</v>
      </c>
      <c r="K326" s="59">
        <f>INDEX('Payment Total'!$A$7:$H$331,MATCH('Payment by Source'!$A326,'Payment Total'!$A$7:$A$331,0),3)-I326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1923017</v>
      </c>
      <c r="V326" s="136">
        <f t="shared" si="13"/>
        <v>192302</v>
      </c>
      <c r="W326" s="136">
        <f t="shared" si="14"/>
        <v>1923020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995114</v>
      </c>
      <c r="I327" s="21">
        <f>INDEX(Data[],MATCH($A327,Data[Dist],0),MATCH(I$5,Data[#Headers],0))</f>
        <v>1234742</v>
      </c>
      <c r="K327" s="59">
        <f>INDEX('Payment Total'!$A$7:$H$331,MATCH('Payment by Source'!$A327,'Payment Total'!$A$7:$A$331,0),3)-I327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9951152</v>
      </c>
      <c r="V327" s="136">
        <f t="shared" ref="V327:V329" si="16">ROUND(U327/10,0)</f>
        <v>995115</v>
      </c>
      <c r="W327" s="136">
        <f t="shared" ref="W327:W329" si="17">V327*10</f>
        <v>9951150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294361</v>
      </c>
      <c r="I328" s="21">
        <f>INDEX(Data[],MATCH($A328,Data[Dist],0),MATCH(I$5,Data[#Headers],0))</f>
        <v>384544</v>
      </c>
      <c r="K328" s="59">
        <f>INDEX('Payment Total'!$A$7:$H$331,MATCH('Payment by Source'!$A328,'Payment Total'!$A$7:$A$331,0),3)-I328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2943622</v>
      </c>
      <c r="V328" s="136">
        <f t="shared" si="16"/>
        <v>294362</v>
      </c>
      <c r="W328" s="136">
        <f t="shared" si="17"/>
        <v>2943620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300280</v>
      </c>
      <c r="I329" s="21">
        <f>INDEX(Data[],MATCH($A329,Data[Dist],0),MATCH(I$5,Data[#Headers],0))</f>
        <v>387257</v>
      </c>
      <c r="K329" s="59">
        <f>INDEX('Payment Total'!$A$7:$H$331,MATCH('Payment by Source'!$A329,'Payment Total'!$A$7:$A$331,0),3)-I329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3002810</v>
      </c>
      <c r="V329" s="136">
        <f t="shared" si="16"/>
        <v>300281</v>
      </c>
      <c r="W329" s="136">
        <f t="shared" si="17"/>
        <v>3002810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621072</v>
      </c>
      <c r="I330" s="21">
        <f>INDEX(Data[],MATCH($A330,Data[Dist],0),MATCH(I$5,Data[#Headers],0))</f>
        <v>787506</v>
      </c>
      <c r="K330" s="59">
        <f>INDEX('Payment Total'!$A$7:$H$331,MATCH('Payment by Source'!$A330,'Payment Total'!$A$7:$A$331,0),3)-I330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6210736</v>
      </c>
      <c r="V330" s="136">
        <f>ROUND(U330/10,0)</f>
        <v>621074</v>
      </c>
      <c r="W330" s="136">
        <f>V330*10</f>
        <v>6210740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288133081</v>
      </c>
      <c r="I331" s="23">
        <f t="shared" si="18"/>
        <v>364199459</v>
      </c>
    </row>
    <row r="332" spans="1:23" ht="13.5" thickTop="1" x14ac:dyDescent="0.2"/>
  </sheetData>
  <sheetProtection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E327" sqref="E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15970</v>
      </c>
      <c r="I2" s="1">
        <v>0</v>
      </c>
      <c r="J2" s="3">
        <v>4340427</v>
      </c>
      <c r="K2" s="3">
        <v>4324457</v>
      </c>
      <c r="L2" s="3">
        <v>4324457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3180096</v>
      </c>
      <c r="T2" s="3">
        <v>3180096</v>
      </c>
      <c r="U2" s="3">
        <v>434043</v>
      </c>
      <c r="V2" s="3">
        <v>434043</v>
      </c>
      <c r="W2" s="3">
        <v>434043</v>
      </c>
      <c r="X2" s="3">
        <v>434043</v>
      </c>
      <c r="Y2" s="3">
        <v>431381</v>
      </c>
      <c r="Z2" s="3">
        <v>431381</v>
      </c>
      <c r="AA2" s="4">
        <v>431381</v>
      </c>
      <c r="AB2" s="4">
        <v>431381</v>
      </c>
      <c r="AC2" s="4">
        <v>431381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2167553</v>
      </c>
      <c r="AJ2" s="4">
        <v>2598934</v>
      </c>
      <c r="AK2" s="4">
        <v>3030315</v>
      </c>
      <c r="AL2" s="4">
        <v>3461696</v>
      </c>
      <c r="AM2" s="4">
        <v>3893077</v>
      </c>
      <c r="AN2" s="4">
        <v>4324457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6404</v>
      </c>
      <c r="I3" s="3">
        <v>0</v>
      </c>
      <c r="J3" s="3">
        <v>1996722</v>
      </c>
      <c r="K3" s="3">
        <v>1990318</v>
      </c>
      <c r="L3" s="3">
        <v>1990318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1434339</v>
      </c>
      <c r="T3" s="3">
        <v>1434339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198605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1990318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48763</v>
      </c>
      <c r="I4" s="1">
        <v>0</v>
      </c>
      <c r="J4" s="3">
        <v>16730189</v>
      </c>
      <c r="K4" s="3">
        <v>16681426</v>
      </c>
      <c r="L4" s="3">
        <v>16681426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13579673</v>
      </c>
      <c r="T4" s="3">
        <v>13579673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1664892</v>
      </c>
      <c r="Z4" s="3">
        <v>1664892</v>
      </c>
      <c r="AA4" s="4">
        <v>1664892</v>
      </c>
      <c r="AB4" s="4">
        <v>1664892</v>
      </c>
      <c r="AC4" s="4">
        <v>1664892</v>
      </c>
      <c r="AD4" s="4">
        <v>1664890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8356968</v>
      </c>
      <c r="AJ4" s="4">
        <v>10021860</v>
      </c>
      <c r="AK4" s="4">
        <v>11686752</v>
      </c>
      <c r="AL4" s="4">
        <v>13351644</v>
      </c>
      <c r="AM4" s="4">
        <v>15016536</v>
      </c>
      <c r="AN4" s="4">
        <v>16681426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12104</v>
      </c>
      <c r="I5" s="1">
        <v>0</v>
      </c>
      <c r="J5" s="3">
        <v>4032818</v>
      </c>
      <c r="K5" s="3">
        <v>4020714</v>
      </c>
      <c r="L5" s="3">
        <v>4020714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3132895</v>
      </c>
      <c r="T5" s="3">
        <v>3132895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401265</v>
      </c>
      <c r="AB5" s="4">
        <v>401265</v>
      </c>
      <c r="AC5" s="4">
        <v>401265</v>
      </c>
      <c r="AD5" s="4">
        <v>401263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2816921</v>
      </c>
      <c r="AL5" s="4">
        <v>3218186</v>
      </c>
      <c r="AM5" s="4">
        <v>3619451</v>
      </c>
      <c r="AN5" s="4">
        <v>4020714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4465</v>
      </c>
      <c r="I6" s="3">
        <v>0</v>
      </c>
      <c r="J6" s="3">
        <v>1020105</v>
      </c>
      <c r="K6" s="3">
        <v>1015640</v>
      </c>
      <c r="L6" s="3">
        <v>1015640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629755</v>
      </c>
      <c r="T6" s="3">
        <v>629755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101266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1015640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24345</v>
      </c>
      <c r="I7" s="3">
        <v>0</v>
      </c>
      <c r="J7" s="3">
        <v>8591286</v>
      </c>
      <c r="K7" s="3">
        <v>8566941</v>
      </c>
      <c r="L7" s="3">
        <v>8566941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6895193</v>
      </c>
      <c r="T7" s="3">
        <v>6895193</v>
      </c>
      <c r="U7" s="3">
        <v>859129</v>
      </c>
      <c r="V7" s="3">
        <v>859129</v>
      </c>
      <c r="W7" s="3">
        <v>859129</v>
      </c>
      <c r="X7" s="3">
        <v>859129</v>
      </c>
      <c r="Y7" s="3">
        <v>855071</v>
      </c>
      <c r="Z7" s="3">
        <v>855071</v>
      </c>
      <c r="AA7" s="4">
        <v>855071</v>
      </c>
      <c r="AB7" s="4">
        <v>855071</v>
      </c>
      <c r="AC7" s="4">
        <v>855071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4291587</v>
      </c>
      <c r="AJ7" s="4">
        <v>5146658</v>
      </c>
      <c r="AK7" s="4">
        <v>6001729</v>
      </c>
      <c r="AL7" s="4">
        <v>6856800</v>
      </c>
      <c r="AM7" s="4">
        <v>7711871</v>
      </c>
      <c r="AN7" s="4">
        <v>8566941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12207</v>
      </c>
      <c r="I8" s="1">
        <v>0</v>
      </c>
      <c r="J8" s="3">
        <v>3711708</v>
      </c>
      <c r="K8" s="3">
        <v>3699501</v>
      </c>
      <c r="L8" s="3">
        <v>3699501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2750687</v>
      </c>
      <c r="T8" s="3">
        <v>2750687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369136</v>
      </c>
      <c r="AB8" s="4">
        <v>369136</v>
      </c>
      <c r="AC8" s="4">
        <v>369136</v>
      </c>
      <c r="AD8" s="4">
        <v>369137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2592092</v>
      </c>
      <c r="AL8" s="4">
        <v>2961228</v>
      </c>
      <c r="AM8" s="4">
        <v>3330364</v>
      </c>
      <c r="AN8" s="4">
        <v>3699501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6019</v>
      </c>
      <c r="I9" s="1">
        <v>0</v>
      </c>
      <c r="J9" s="3">
        <v>1849117</v>
      </c>
      <c r="K9" s="3">
        <v>1843098</v>
      </c>
      <c r="L9" s="3">
        <v>1843098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1296123</v>
      </c>
      <c r="T9" s="3">
        <v>1296123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183909</v>
      </c>
      <c r="AB9" s="4">
        <v>183909</v>
      </c>
      <c r="AC9" s="4">
        <v>183909</v>
      </c>
      <c r="AD9" s="4">
        <v>183907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1291373</v>
      </c>
      <c r="AL9" s="4">
        <v>1475282</v>
      </c>
      <c r="AM9" s="4">
        <v>1659191</v>
      </c>
      <c r="AN9" s="4">
        <v>1843098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31785</v>
      </c>
      <c r="I10" s="1">
        <v>0</v>
      </c>
      <c r="J10" s="3">
        <v>8723582</v>
      </c>
      <c r="K10" s="3">
        <v>8691797</v>
      </c>
      <c r="L10" s="3">
        <v>8691797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6218570</v>
      </c>
      <c r="T10" s="3">
        <v>6218570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867061</v>
      </c>
      <c r="Z10" s="3">
        <v>867061</v>
      </c>
      <c r="AA10" s="4">
        <v>867061</v>
      </c>
      <c r="AB10" s="4">
        <v>867061</v>
      </c>
      <c r="AC10" s="4">
        <v>867061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4356493</v>
      </c>
      <c r="AJ10" s="4">
        <v>5223554</v>
      </c>
      <c r="AK10" s="4">
        <v>6090615</v>
      </c>
      <c r="AL10" s="4">
        <v>6957676</v>
      </c>
      <c r="AM10" s="4">
        <v>7824737</v>
      </c>
      <c r="AN10" s="4">
        <v>8691797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24991</v>
      </c>
      <c r="I11" s="1">
        <v>0</v>
      </c>
      <c r="J11" s="3">
        <v>7795278</v>
      </c>
      <c r="K11" s="3">
        <v>7770287</v>
      </c>
      <c r="L11" s="3">
        <v>7770287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5832458</v>
      </c>
      <c r="T11" s="3">
        <v>5832458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775363</v>
      </c>
      <c r="Z11" s="3">
        <v>775363</v>
      </c>
      <c r="AA11" s="4">
        <v>775362</v>
      </c>
      <c r="AB11" s="4">
        <v>775362</v>
      </c>
      <c r="AC11" s="4">
        <v>775362</v>
      </c>
      <c r="AD11" s="4">
        <v>775363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3893475</v>
      </c>
      <c r="AJ11" s="4">
        <v>4668838</v>
      </c>
      <c r="AK11" s="4">
        <v>5444200</v>
      </c>
      <c r="AL11" s="4">
        <v>6219562</v>
      </c>
      <c r="AM11" s="4">
        <v>6994924</v>
      </c>
      <c r="AN11" s="4">
        <v>7770287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11604</v>
      </c>
      <c r="I12" s="1">
        <v>0</v>
      </c>
      <c r="J12" s="3">
        <v>3583751</v>
      </c>
      <c r="K12" s="3">
        <v>3572147</v>
      </c>
      <c r="L12" s="3">
        <v>3572147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2686476</v>
      </c>
      <c r="T12" s="3">
        <v>2686476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356441</v>
      </c>
      <c r="AB12" s="4">
        <v>356441</v>
      </c>
      <c r="AC12" s="4">
        <v>356441</v>
      </c>
      <c r="AD12" s="4">
        <v>356442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2502823</v>
      </c>
      <c r="AL12" s="4">
        <v>2859264</v>
      </c>
      <c r="AM12" s="4">
        <v>3215705</v>
      </c>
      <c r="AN12" s="4">
        <v>3572147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18931</v>
      </c>
      <c r="I13" s="1">
        <v>0</v>
      </c>
      <c r="J13" s="3">
        <v>5244192</v>
      </c>
      <c r="K13" s="3">
        <v>5225261</v>
      </c>
      <c r="L13" s="3">
        <v>5225261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3730169</v>
      </c>
      <c r="T13" s="3">
        <v>3730169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521264</v>
      </c>
      <c r="Z13" s="3">
        <v>521264</v>
      </c>
      <c r="AA13" s="4">
        <v>521264</v>
      </c>
      <c r="AB13" s="4">
        <v>521264</v>
      </c>
      <c r="AC13" s="4">
        <v>521264</v>
      </c>
      <c r="AD13" s="4">
        <v>521265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2618940</v>
      </c>
      <c r="AJ13" s="4">
        <v>3140204</v>
      </c>
      <c r="AK13" s="4">
        <v>3661468</v>
      </c>
      <c r="AL13" s="4">
        <v>4182732</v>
      </c>
      <c r="AM13" s="4">
        <v>4703996</v>
      </c>
      <c r="AN13" s="4">
        <v>5225261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102379</v>
      </c>
      <c r="I14" s="1">
        <v>0</v>
      </c>
      <c r="J14" s="3">
        <v>26489950</v>
      </c>
      <c r="K14" s="3">
        <v>26387571</v>
      </c>
      <c r="L14" s="3">
        <v>26387571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19611776</v>
      </c>
      <c r="T14" s="3">
        <v>19611776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2631932</v>
      </c>
      <c r="Z14" s="3">
        <v>2631932</v>
      </c>
      <c r="AA14" s="4">
        <v>2631932</v>
      </c>
      <c r="AB14" s="4">
        <v>2631932</v>
      </c>
      <c r="AC14" s="4">
        <v>2631932</v>
      </c>
      <c r="AD14" s="4">
        <v>2631931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13227912</v>
      </c>
      <c r="AJ14" s="4">
        <v>15859844</v>
      </c>
      <c r="AK14" s="4">
        <v>18491776</v>
      </c>
      <c r="AL14" s="4">
        <v>21123708</v>
      </c>
      <c r="AM14" s="4">
        <v>23755640</v>
      </c>
      <c r="AN14" s="4">
        <v>26387571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28301</v>
      </c>
      <c r="I15" s="1">
        <v>0</v>
      </c>
      <c r="J15" s="3">
        <v>9502495</v>
      </c>
      <c r="K15" s="3">
        <v>9474194</v>
      </c>
      <c r="L15" s="3">
        <v>9474194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7354186</v>
      </c>
      <c r="T15" s="3">
        <v>7354186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945532</v>
      </c>
      <c r="Z15" s="3">
        <v>945532</v>
      </c>
      <c r="AA15" s="4">
        <v>945533</v>
      </c>
      <c r="AB15" s="4">
        <v>945533</v>
      </c>
      <c r="AC15" s="4">
        <v>945533</v>
      </c>
      <c r="AD15" s="4">
        <v>945531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4746532</v>
      </c>
      <c r="AJ15" s="4">
        <v>5692064</v>
      </c>
      <c r="AK15" s="4">
        <v>6637597</v>
      </c>
      <c r="AL15" s="4">
        <v>7583130</v>
      </c>
      <c r="AM15" s="4">
        <v>8528663</v>
      </c>
      <c r="AN15" s="4">
        <v>9474194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4999</v>
      </c>
      <c r="I16" s="1">
        <v>0</v>
      </c>
      <c r="J16" s="3">
        <v>1679510</v>
      </c>
      <c r="K16" s="3">
        <v>1674511</v>
      </c>
      <c r="L16" s="3">
        <v>1674511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1186822</v>
      </c>
      <c r="T16" s="3">
        <v>1186822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167118</v>
      </c>
      <c r="AB16" s="4">
        <v>167118</v>
      </c>
      <c r="AC16" s="4">
        <v>167118</v>
      </c>
      <c r="AD16" s="4">
        <v>167117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1173158</v>
      </c>
      <c r="AL16" s="4">
        <v>1340276</v>
      </c>
      <c r="AM16" s="4">
        <v>1507394</v>
      </c>
      <c r="AN16" s="4">
        <v>1674511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284568</v>
      </c>
      <c r="I17" s="1">
        <v>0</v>
      </c>
      <c r="J17" s="3">
        <v>87703050</v>
      </c>
      <c r="K17" s="3">
        <v>87418482</v>
      </c>
      <c r="L17" s="3">
        <v>87418482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70491370</v>
      </c>
      <c r="T17" s="3">
        <v>70491370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8722877</v>
      </c>
      <c r="Z17" s="3">
        <v>8722877</v>
      </c>
      <c r="AA17" s="4">
        <v>8722877</v>
      </c>
      <c r="AB17" s="4">
        <v>8722877</v>
      </c>
      <c r="AC17" s="4">
        <v>8722877</v>
      </c>
      <c r="AD17" s="4">
        <v>8722877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43804097</v>
      </c>
      <c r="AJ17" s="4">
        <v>52526974</v>
      </c>
      <c r="AK17" s="4">
        <v>61249851</v>
      </c>
      <c r="AL17" s="4">
        <v>69972728</v>
      </c>
      <c r="AM17" s="4">
        <v>78695605</v>
      </c>
      <c r="AN17" s="4">
        <v>87418482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17877</v>
      </c>
      <c r="I18" s="3">
        <v>0</v>
      </c>
      <c r="J18" s="3">
        <v>6101976</v>
      </c>
      <c r="K18" s="3">
        <v>6084099</v>
      </c>
      <c r="L18" s="3">
        <v>6084099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4759037</v>
      </c>
      <c r="T18" s="3">
        <v>4759037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607218</v>
      </c>
      <c r="Z18" s="3">
        <v>607218</v>
      </c>
      <c r="AA18" s="4">
        <v>607218</v>
      </c>
      <c r="AB18" s="4">
        <v>607218</v>
      </c>
      <c r="AC18" s="4">
        <v>607218</v>
      </c>
      <c r="AD18" s="4">
        <v>607217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3048010</v>
      </c>
      <c r="AJ18" s="4">
        <v>3655228</v>
      </c>
      <c r="AK18" s="4">
        <v>4262446</v>
      </c>
      <c r="AL18" s="4">
        <v>4869664</v>
      </c>
      <c r="AM18" s="4">
        <v>5476882</v>
      </c>
      <c r="AN18" s="4">
        <v>6084099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8940</v>
      </c>
      <c r="I19" s="1">
        <v>0</v>
      </c>
      <c r="J19" s="3">
        <v>1834051</v>
      </c>
      <c r="K19" s="3">
        <v>1825111</v>
      </c>
      <c r="L19" s="3">
        <v>1825111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1074272</v>
      </c>
      <c r="T19" s="3">
        <v>1074272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181916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1825111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6591</v>
      </c>
      <c r="I20" s="3">
        <v>0</v>
      </c>
      <c r="J20" s="3">
        <v>1544293</v>
      </c>
      <c r="K20" s="3">
        <v>1537702</v>
      </c>
      <c r="L20" s="3">
        <v>1537702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931512</v>
      </c>
      <c r="T20" s="3">
        <v>931512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153331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1537702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31845</v>
      </c>
      <c r="I21" s="1">
        <v>0</v>
      </c>
      <c r="J21" s="3">
        <v>11272701</v>
      </c>
      <c r="K21" s="3">
        <v>11240856</v>
      </c>
      <c r="L21" s="3">
        <v>11240856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9054071</v>
      </c>
      <c r="T21" s="3">
        <v>9054071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1121963</v>
      </c>
      <c r="Z21" s="3">
        <v>1121963</v>
      </c>
      <c r="AA21" s="4">
        <v>1121963</v>
      </c>
      <c r="AB21" s="4">
        <v>1121963</v>
      </c>
      <c r="AC21" s="4">
        <v>1121963</v>
      </c>
      <c r="AD21" s="4">
        <v>1121961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5631043</v>
      </c>
      <c r="AJ21" s="4">
        <v>6753006</v>
      </c>
      <c r="AK21" s="4">
        <v>7874969</v>
      </c>
      <c r="AL21" s="4">
        <v>8996932</v>
      </c>
      <c r="AM21" s="4">
        <v>10118895</v>
      </c>
      <c r="AN21" s="4">
        <v>11240856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11496</v>
      </c>
      <c r="I22" s="3">
        <v>0</v>
      </c>
      <c r="J22" s="3">
        <v>3275898</v>
      </c>
      <c r="K22" s="3">
        <v>3264402</v>
      </c>
      <c r="L22" s="3">
        <v>3264402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2346850</v>
      </c>
      <c r="T22" s="3">
        <v>2346850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325674</v>
      </c>
      <c r="Z22" s="3">
        <v>325674</v>
      </c>
      <c r="AA22" s="4">
        <v>325674</v>
      </c>
      <c r="AB22" s="4">
        <v>325674</v>
      </c>
      <c r="AC22" s="4">
        <v>325674</v>
      </c>
      <c r="AD22" s="4">
        <v>325672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1636034</v>
      </c>
      <c r="AJ22" s="4">
        <v>1961708</v>
      </c>
      <c r="AK22" s="4">
        <v>2287382</v>
      </c>
      <c r="AL22" s="4">
        <v>2613056</v>
      </c>
      <c r="AM22" s="4">
        <v>2938730</v>
      </c>
      <c r="AN22" s="4">
        <v>3264402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17580</v>
      </c>
      <c r="I23" s="1">
        <v>0</v>
      </c>
      <c r="J23" s="3">
        <v>4332302</v>
      </c>
      <c r="K23" s="3">
        <v>4314722</v>
      </c>
      <c r="L23" s="3">
        <v>4314722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3050952</v>
      </c>
      <c r="T23" s="3">
        <v>3050952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430300</v>
      </c>
      <c r="Z23" s="3">
        <v>430300</v>
      </c>
      <c r="AA23" s="4">
        <v>430301</v>
      </c>
      <c r="AB23" s="4">
        <v>430301</v>
      </c>
      <c r="AC23" s="4">
        <v>430301</v>
      </c>
      <c r="AD23" s="4">
        <v>430299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2163220</v>
      </c>
      <c r="AJ23" s="4">
        <v>2593520</v>
      </c>
      <c r="AK23" s="4">
        <v>3023821</v>
      </c>
      <c r="AL23" s="4">
        <v>3454122</v>
      </c>
      <c r="AM23" s="4">
        <v>3884423</v>
      </c>
      <c r="AN23" s="4">
        <v>4314722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39029</v>
      </c>
      <c r="I24" s="1">
        <v>0</v>
      </c>
      <c r="J24" s="3">
        <v>13542121</v>
      </c>
      <c r="K24" s="3">
        <v>13503092</v>
      </c>
      <c r="L24" s="3">
        <v>13503092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10795232</v>
      </c>
      <c r="T24" s="3">
        <v>10795232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1347707</v>
      </c>
      <c r="Z24" s="3">
        <v>1347707</v>
      </c>
      <c r="AA24" s="4">
        <v>1347708</v>
      </c>
      <c r="AB24" s="4">
        <v>1347708</v>
      </c>
      <c r="AC24" s="4">
        <v>1347708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6764555</v>
      </c>
      <c r="AJ24" s="4">
        <v>8112262</v>
      </c>
      <c r="AK24" s="4">
        <v>9459970</v>
      </c>
      <c r="AL24" s="4">
        <v>10807678</v>
      </c>
      <c r="AM24" s="4">
        <v>12155386</v>
      </c>
      <c r="AN24" s="4">
        <v>13503092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7625</v>
      </c>
      <c r="I25" s="3">
        <v>0</v>
      </c>
      <c r="J25" s="3">
        <v>2826541</v>
      </c>
      <c r="K25" s="3">
        <v>2818916</v>
      </c>
      <c r="L25" s="3">
        <v>2818916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2073079</v>
      </c>
      <c r="T25" s="3">
        <v>2073079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281384</v>
      </c>
      <c r="AB25" s="4">
        <v>281384</v>
      </c>
      <c r="AC25" s="4">
        <v>281384</v>
      </c>
      <c r="AD25" s="4">
        <v>281382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1974766</v>
      </c>
      <c r="AL25" s="4">
        <v>2256150</v>
      </c>
      <c r="AM25" s="4">
        <v>2537534</v>
      </c>
      <c r="AN25" s="4">
        <v>2818916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10036</v>
      </c>
      <c r="I26" s="1">
        <v>0</v>
      </c>
      <c r="J26" s="3">
        <v>2737794</v>
      </c>
      <c r="K26" s="3">
        <v>2727758</v>
      </c>
      <c r="L26" s="3">
        <v>2727758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1884043</v>
      </c>
      <c r="T26" s="3">
        <v>1884043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272107</v>
      </c>
      <c r="Z26" s="3">
        <v>272107</v>
      </c>
      <c r="AA26" s="4">
        <v>272107</v>
      </c>
      <c r="AB26" s="4">
        <v>272107</v>
      </c>
      <c r="AC26" s="4">
        <v>272107</v>
      </c>
      <c r="AD26" s="4">
        <v>272107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1367223</v>
      </c>
      <c r="AJ26" s="4">
        <v>1639330</v>
      </c>
      <c r="AK26" s="4">
        <v>1911437</v>
      </c>
      <c r="AL26" s="4">
        <v>2183544</v>
      </c>
      <c r="AM26" s="4">
        <v>2455651</v>
      </c>
      <c r="AN26" s="4">
        <v>2727758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11507</v>
      </c>
      <c r="I27" s="1">
        <v>0</v>
      </c>
      <c r="J27" s="3">
        <v>3531282</v>
      </c>
      <c r="K27" s="3">
        <v>3519775</v>
      </c>
      <c r="L27" s="3">
        <v>3519775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2652392</v>
      </c>
      <c r="T27" s="3">
        <v>2652392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351211</v>
      </c>
      <c r="Z27" s="3">
        <v>351211</v>
      </c>
      <c r="AA27" s="4">
        <v>351210</v>
      </c>
      <c r="AB27" s="4">
        <v>351210</v>
      </c>
      <c r="AC27" s="4">
        <v>351210</v>
      </c>
      <c r="AD27" s="4">
        <v>351211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1763723</v>
      </c>
      <c r="AJ27" s="4">
        <v>2114934</v>
      </c>
      <c r="AK27" s="4">
        <v>2466144</v>
      </c>
      <c r="AL27" s="4">
        <v>2817354</v>
      </c>
      <c r="AM27" s="4">
        <v>3168564</v>
      </c>
      <c r="AN27" s="4">
        <v>3519775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10674</v>
      </c>
      <c r="I28" s="1">
        <v>0</v>
      </c>
      <c r="J28" s="3">
        <v>3752001</v>
      </c>
      <c r="K28" s="3">
        <v>3741327</v>
      </c>
      <c r="L28" s="3">
        <v>3741327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2853074</v>
      </c>
      <c r="T28" s="3">
        <v>2853074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373422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3741327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13991</v>
      </c>
      <c r="I29" s="3">
        <v>0</v>
      </c>
      <c r="J29" s="3">
        <v>4241125</v>
      </c>
      <c r="K29" s="3">
        <v>4227134</v>
      </c>
      <c r="L29" s="3">
        <v>4227134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3022399</v>
      </c>
      <c r="T29" s="3">
        <v>3022399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421781</v>
      </c>
      <c r="AB29" s="4">
        <v>421781</v>
      </c>
      <c r="AC29" s="4">
        <v>421781</v>
      </c>
      <c r="AD29" s="4">
        <v>421779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2961793</v>
      </c>
      <c r="AL29" s="4">
        <v>3383574</v>
      </c>
      <c r="AM29" s="4">
        <v>3805355</v>
      </c>
      <c r="AN29" s="4">
        <v>4227134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16823</v>
      </c>
      <c r="I30" s="1">
        <v>0</v>
      </c>
      <c r="J30" s="3">
        <v>5302984</v>
      </c>
      <c r="K30" s="3">
        <v>5286161</v>
      </c>
      <c r="L30" s="3">
        <v>5286161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4139829</v>
      </c>
      <c r="T30" s="3">
        <v>4139829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527495</v>
      </c>
      <c r="Z30" s="3">
        <v>527495</v>
      </c>
      <c r="AA30" s="4">
        <v>527495</v>
      </c>
      <c r="AB30" s="4">
        <v>527495</v>
      </c>
      <c r="AC30" s="4">
        <v>527495</v>
      </c>
      <c r="AD30" s="4">
        <v>527494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2648687</v>
      </c>
      <c r="AJ30" s="4">
        <v>3176182</v>
      </c>
      <c r="AK30" s="4">
        <v>3703677</v>
      </c>
      <c r="AL30" s="4">
        <v>4231172</v>
      </c>
      <c r="AM30" s="4">
        <v>4758667</v>
      </c>
      <c r="AN30" s="4">
        <v>5286161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3610</v>
      </c>
      <c r="I31" s="3">
        <v>0</v>
      </c>
      <c r="J31" s="3">
        <v>1012074</v>
      </c>
      <c r="K31" s="3">
        <v>1008464</v>
      </c>
      <c r="L31" s="3">
        <v>1008464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698071</v>
      </c>
      <c r="T31" s="3">
        <v>698071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100606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1008464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33372</v>
      </c>
      <c r="I32" s="1">
        <v>0</v>
      </c>
      <c r="J32" s="3">
        <v>9585301</v>
      </c>
      <c r="K32" s="3">
        <v>9551929</v>
      </c>
      <c r="L32" s="3">
        <v>9551929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7133908</v>
      </c>
      <c r="T32" s="3">
        <v>7133908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952968</v>
      </c>
      <c r="Z32" s="3">
        <v>952968</v>
      </c>
      <c r="AA32" s="4">
        <v>952968</v>
      </c>
      <c r="AB32" s="4">
        <v>952968</v>
      </c>
      <c r="AC32" s="4">
        <v>952968</v>
      </c>
      <c r="AD32" s="4">
        <v>952969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4787088</v>
      </c>
      <c r="AJ32" s="4">
        <v>5740056</v>
      </c>
      <c r="AK32" s="4">
        <v>6693024</v>
      </c>
      <c r="AL32" s="4">
        <v>7645992</v>
      </c>
      <c r="AM32" s="4">
        <v>8598960</v>
      </c>
      <c r="AN32" s="4">
        <v>9551929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89003</v>
      </c>
      <c r="I33" s="1">
        <v>0</v>
      </c>
      <c r="J33" s="3">
        <v>28121583</v>
      </c>
      <c r="K33" s="3">
        <v>28032580</v>
      </c>
      <c r="L33" s="3">
        <v>28032580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22098266</v>
      </c>
      <c r="T33" s="3">
        <v>22098266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2797325</v>
      </c>
      <c r="Z33" s="3">
        <v>2797325</v>
      </c>
      <c r="AA33" s="4">
        <v>2797325</v>
      </c>
      <c r="AB33" s="4">
        <v>2797325</v>
      </c>
      <c r="AC33" s="4">
        <v>2797325</v>
      </c>
      <c r="AD33" s="4">
        <v>2797323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14045957</v>
      </c>
      <c r="AJ33" s="4">
        <v>16843282</v>
      </c>
      <c r="AK33" s="4">
        <v>19640607</v>
      </c>
      <c r="AL33" s="4">
        <v>22437932</v>
      </c>
      <c r="AM33" s="4">
        <v>25235257</v>
      </c>
      <c r="AN33" s="4">
        <v>28032580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17900</v>
      </c>
      <c r="I34" s="1">
        <v>0</v>
      </c>
      <c r="J34" s="3">
        <v>4707685</v>
      </c>
      <c r="K34" s="3">
        <v>4689785</v>
      </c>
      <c r="L34" s="3">
        <v>4689785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3157039</v>
      </c>
      <c r="T34" s="3">
        <v>3157039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467785</v>
      </c>
      <c r="Z34" s="3">
        <v>467785</v>
      </c>
      <c r="AA34" s="4">
        <v>467785</v>
      </c>
      <c r="AB34" s="4">
        <v>467785</v>
      </c>
      <c r="AC34" s="4">
        <v>467785</v>
      </c>
      <c r="AD34" s="4">
        <v>467784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2350861</v>
      </c>
      <c r="AJ34" s="4">
        <v>2818646</v>
      </c>
      <c r="AK34" s="4">
        <v>3286431</v>
      </c>
      <c r="AL34" s="4">
        <v>3754216</v>
      </c>
      <c r="AM34" s="4">
        <v>4222001</v>
      </c>
      <c r="AN34" s="4">
        <v>4689785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57645</v>
      </c>
      <c r="I35" s="1">
        <v>0</v>
      </c>
      <c r="J35" s="3">
        <v>19278274</v>
      </c>
      <c r="K35" s="3">
        <v>19220629</v>
      </c>
      <c r="L35" s="3">
        <v>19220629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15580638</v>
      </c>
      <c r="T35" s="3">
        <v>15580638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1918220</v>
      </c>
      <c r="Z35" s="3">
        <v>1918220</v>
      </c>
      <c r="AA35" s="4">
        <v>1918220</v>
      </c>
      <c r="AB35" s="4">
        <v>1918220</v>
      </c>
      <c r="AC35" s="4">
        <v>1918220</v>
      </c>
      <c r="AD35" s="4">
        <v>1918221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9629528</v>
      </c>
      <c r="AJ35" s="4">
        <v>11547748</v>
      </c>
      <c r="AK35" s="4">
        <v>13465968</v>
      </c>
      <c r="AL35" s="4">
        <v>15384188</v>
      </c>
      <c r="AM35" s="4">
        <v>17302408</v>
      </c>
      <c r="AN35" s="4">
        <v>19220629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44951</v>
      </c>
      <c r="I36" s="1">
        <v>0</v>
      </c>
      <c r="J36" s="3">
        <v>16519002</v>
      </c>
      <c r="K36" s="3">
        <v>16474051</v>
      </c>
      <c r="L36" s="3">
        <v>16474051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13478758</v>
      </c>
      <c r="T36" s="3">
        <v>13478758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1644409</v>
      </c>
      <c r="Z36" s="3">
        <v>1644409</v>
      </c>
      <c r="AA36" s="4">
        <v>1644408</v>
      </c>
      <c r="AB36" s="4">
        <v>1644408</v>
      </c>
      <c r="AC36" s="4">
        <v>1644408</v>
      </c>
      <c r="AD36" s="4">
        <v>1644409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8252009</v>
      </c>
      <c r="AJ36" s="4">
        <v>9896418</v>
      </c>
      <c r="AK36" s="4">
        <v>11540826</v>
      </c>
      <c r="AL36" s="4">
        <v>13185234</v>
      </c>
      <c r="AM36" s="4">
        <v>14829642</v>
      </c>
      <c r="AN36" s="4">
        <v>16474051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12691</v>
      </c>
      <c r="I37" s="1">
        <v>0</v>
      </c>
      <c r="J37" s="3">
        <v>4439217</v>
      </c>
      <c r="K37" s="3">
        <v>4426526</v>
      </c>
      <c r="L37" s="3">
        <v>4426526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3033186</v>
      </c>
      <c r="T37" s="3">
        <v>3033186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441807</v>
      </c>
      <c r="AB37" s="4">
        <v>441807</v>
      </c>
      <c r="AC37" s="4">
        <v>441807</v>
      </c>
      <c r="AD37" s="4">
        <v>441805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3101107</v>
      </c>
      <c r="AL37" s="4">
        <v>3542914</v>
      </c>
      <c r="AM37" s="4">
        <v>3984721</v>
      </c>
      <c r="AN37" s="4">
        <v>4426526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13072</v>
      </c>
      <c r="I38" s="1">
        <v>0</v>
      </c>
      <c r="J38" s="3">
        <v>3717767</v>
      </c>
      <c r="K38" s="3">
        <v>3704695</v>
      </c>
      <c r="L38" s="3">
        <v>3704695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2712770</v>
      </c>
      <c r="T38" s="3">
        <v>2712770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369598</v>
      </c>
      <c r="Z38" s="3">
        <v>369598</v>
      </c>
      <c r="AA38" s="4">
        <v>369598</v>
      </c>
      <c r="AB38" s="4">
        <v>369598</v>
      </c>
      <c r="AC38" s="4">
        <v>369598</v>
      </c>
      <c r="AD38" s="4">
        <v>369597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1856706</v>
      </c>
      <c r="AJ38" s="4">
        <v>2226304</v>
      </c>
      <c r="AK38" s="4">
        <v>2595902</v>
      </c>
      <c r="AL38" s="4">
        <v>2965500</v>
      </c>
      <c r="AM38" s="4">
        <v>3335098</v>
      </c>
      <c r="AN38" s="4">
        <v>3704695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11541</v>
      </c>
      <c r="I39" s="1">
        <v>0</v>
      </c>
      <c r="J39" s="3">
        <v>3643409</v>
      </c>
      <c r="K39" s="3">
        <v>3631868</v>
      </c>
      <c r="L39" s="3">
        <v>3631868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2771432</v>
      </c>
      <c r="T39" s="3">
        <v>2771432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362418</v>
      </c>
      <c r="AB39" s="4">
        <v>362418</v>
      </c>
      <c r="AC39" s="4">
        <v>362418</v>
      </c>
      <c r="AD39" s="4">
        <v>362416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2544616</v>
      </c>
      <c r="AL39" s="4">
        <v>2907034</v>
      </c>
      <c r="AM39" s="4">
        <v>3269452</v>
      </c>
      <c r="AN39" s="4">
        <v>3631868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10626</v>
      </c>
      <c r="I40" s="1">
        <v>0</v>
      </c>
      <c r="J40" s="3">
        <v>2436265</v>
      </c>
      <c r="K40" s="3">
        <v>2425639</v>
      </c>
      <c r="L40" s="3">
        <v>2425639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1620030</v>
      </c>
      <c r="T40" s="3">
        <v>1620030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241855</v>
      </c>
      <c r="AB40" s="4">
        <v>241855</v>
      </c>
      <c r="AC40" s="4">
        <v>241855</v>
      </c>
      <c r="AD40" s="4">
        <v>241856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1700073</v>
      </c>
      <c r="AL40" s="4">
        <v>1941928</v>
      </c>
      <c r="AM40" s="4">
        <v>2183783</v>
      </c>
      <c r="AN40" s="4">
        <v>2425639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85493</v>
      </c>
      <c r="I41" s="3">
        <v>0</v>
      </c>
      <c r="J41" s="3">
        <v>32204697</v>
      </c>
      <c r="K41" s="3">
        <v>32119204</v>
      </c>
      <c r="L41" s="3">
        <v>32119204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26409301</v>
      </c>
      <c r="T41" s="3">
        <v>26409301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3206221</v>
      </c>
      <c r="Z41" s="3">
        <v>3206221</v>
      </c>
      <c r="AA41" s="4">
        <v>3206221</v>
      </c>
      <c r="AB41" s="4">
        <v>3206221</v>
      </c>
      <c r="AC41" s="4">
        <v>3206221</v>
      </c>
      <c r="AD41" s="4">
        <v>3206219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16088101</v>
      </c>
      <c r="AJ41" s="4">
        <v>19294322</v>
      </c>
      <c r="AK41" s="4">
        <v>22500543</v>
      </c>
      <c r="AL41" s="4">
        <v>25706764</v>
      </c>
      <c r="AM41" s="4">
        <v>28912985</v>
      </c>
      <c r="AN41" s="4">
        <v>32119204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10079</v>
      </c>
      <c r="I42" s="3">
        <v>0</v>
      </c>
      <c r="J42" s="3">
        <v>2144599</v>
      </c>
      <c r="K42" s="3">
        <v>2134520</v>
      </c>
      <c r="L42" s="3">
        <v>2134520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1108510</v>
      </c>
      <c r="T42" s="3">
        <v>1108510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212780</v>
      </c>
      <c r="Z42" s="3">
        <v>212780</v>
      </c>
      <c r="AA42" s="4">
        <v>212780</v>
      </c>
      <c r="AB42" s="4">
        <v>212780</v>
      </c>
      <c r="AC42" s="4">
        <v>212780</v>
      </c>
      <c r="AD42" s="4">
        <v>212780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1070620</v>
      </c>
      <c r="AJ42" s="4">
        <v>1283400</v>
      </c>
      <c r="AK42" s="4">
        <v>1496180</v>
      </c>
      <c r="AL42" s="4">
        <v>1708960</v>
      </c>
      <c r="AM42" s="4">
        <v>1921740</v>
      </c>
      <c r="AN42" s="4">
        <v>2134520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6415</v>
      </c>
      <c r="I43" s="3">
        <v>0</v>
      </c>
      <c r="J43" s="3">
        <v>2093115</v>
      </c>
      <c r="K43" s="3">
        <v>2086700</v>
      </c>
      <c r="L43" s="3">
        <v>2086700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1510091</v>
      </c>
      <c r="T43" s="3">
        <v>1510091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208242</v>
      </c>
      <c r="AB43" s="4">
        <v>208242</v>
      </c>
      <c r="AC43" s="4">
        <v>208242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1461974</v>
      </c>
      <c r="AL43" s="4">
        <v>1670216</v>
      </c>
      <c r="AM43" s="4">
        <v>1878458</v>
      </c>
      <c r="AN43" s="4">
        <v>2086700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8158</v>
      </c>
      <c r="I44" s="1">
        <v>0</v>
      </c>
      <c r="J44" s="3">
        <v>2550521</v>
      </c>
      <c r="K44" s="3">
        <v>2542363</v>
      </c>
      <c r="L44" s="3">
        <v>2542363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1867078</v>
      </c>
      <c r="T44" s="3">
        <v>1867078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253693</v>
      </c>
      <c r="Z44" s="3">
        <v>253693</v>
      </c>
      <c r="AA44" s="4">
        <v>253692</v>
      </c>
      <c r="AB44" s="4">
        <v>253692</v>
      </c>
      <c r="AC44" s="4">
        <v>253692</v>
      </c>
      <c r="AD44" s="4">
        <v>253693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1273901</v>
      </c>
      <c r="AJ44" s="4">
        <v>1527594</v>
      </c>
      <c r="AK44" s="4">
        <v>1781286</v>
      </c>
      <c r="AL44" s="4">
        <v>2034978</v>
      </c>
      <c r="AM44" s="4">
        <v>2288670</v>
      </c>
      <c r="AN44" s="4">
        <v>2542363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18517</v>
      </c>
      <c r="I45" s="1">
        <v>0</v>
      </c>
      <c r="J45" s="3">
        <v>6094904</v>
      </c>
      <c r="K45" s="3">
        <v>6076387</v>
      </c>
      <c r="L45" s="3">
        <v>6076387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4514495</v>
      </c>
      <c r="T45" s="3">
        <v>4514495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606405</v>
      </c>
      <c r="Z45" s="3">
        <v>606405</v>
      </c>
      <c r="AA45" s="4">
        <v>606404</v>
      </c>
      <c r="AB45" s="4">
        <v>606404</v>
      </c>
      <c r="AC45" s="4">
        <v>606404</v>
      </c>
      <c r="AD45" s="4">
        <v>606405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3044365</v>
      </c>
      <c r="AJ45" s="4">
        <v>3650770</v>
      </c>
      <c r="AK45" s="4">
        <v>4257174</v>
      </c>
      <c r="AL45" s="4">
        <v>4863578</v>
      </c>
      <c r="AM45" s="4">
        <v>5469982</v>
      </c>
      <c r="AN45" s="4">
        <v>6076387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12167</v>
      </c>
      <c r="I46" s="3">
        <v>0</v>
      </c>
      <c r="J46" s="3">
        <v>4793286</v>
      </c>
      <c r="K46" s="3">
        <v>4781119</v>
      </c>
      <c r="L46" s="3">
        <v>4781119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3439996</v>
      </c>
      <c r="T46" s="3">
        <v>3439996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477301</v>
      </c>
      <c r="Z46" s="3">
        <v>477301</v>
      </c>
      <c r="AA46" s="4">
        <v>477300</v>
      </c>
      <c r="AB46" s="4">
        <v>477300</v>
      </c>
      <c r="AC46" s="4">
        <v>477300</v>
      </c>
      <c r="AD46" s="4">
        <v>477301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2394617</v>
      </c>
      <c r="AJ46" s="4">
        <v>2871918</v>
      </c>
      <c r="AK46" s="4">
        <v>3349218</v>
      </c>
      <c r="AL46" s="4">
        <v>3826518</v>
      </c>
      <c r="AM46" s="4">
        <v>4303818</v>
      </c>
      <c r="AN46" s="4">
        <v>4781119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44694</v>
      </c>
      <c r="I47" s="1">
        <v>0</v>
      </c>
      <c r="J47" s="3">
        <v>16867878</v>
      </c>
      <c r="K47" s="3">
        <v>16823184</v>
      </c>
      <c r="L47" s="3">
        <v>16823184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13935102</v>
      </c>
      <c r="T47" s="3">
        <v>13935102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1679339</v>
      </c>
      <c r="Z47" s="3">
        <v>1679339</v>
      </c>
      <c r="AA47" s="4">
        <v>1679339</v>
      </c>
      <c r="AB47" s="4">
        <v>1679339</v>
      </c>
      <c r="AC47" s="4">
        <v>1679339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8426491</v>
      </c>
      <c r="AJ47" s="4">
        <v>10105830</v>
      </c>
      <c r="AK47" s="4">
        <v>11785169</v>
      </c>
      <c r="AL47" s="4">
        <v>13464508</v>
      </c>
      <c r="AM47" s="4">
        <v>15143847</v>
      </c>
      <c r="AN47" s="4">
        <v>16823184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36338</v>
      </c>
      <c r="I48" s="1">
        <v>0</v>
      </c>
      <c r="J48" s="3">
        <v>10505479</v>
      </c>
      <c r="K48" s="3">
        <v>10469141</v>
      </c>
      <c r="L48" s="3">
        <v>10469141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7343805</v>
      </c>
      <c r="T48" s="3">
        <v>7343805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1044492</v>
      </c>
      <c r="Z48" s="3">
        <v>1044492</v>
      </c>
      <c r="AA48" s="4">
        <v>1044491</v>
      </c>
      <c r="AB48" s="4">
        <v>1044491</v>
      </c>
      <c r="AC48" s="4">
        <v>1044491</v>
      </c>
      <c r="AD48" s="4">
        <v>1044492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5246684</v>
      </c>
      <c r="AJ48" s="4">
        <v>6291176</v>
      </c>
      <c r="AK48" s="4">
        <v>7335667</v>
      </c>
      <c r="AL48" s="4">
        <v>8380158</v>
      </c>
      <c r="AM48" s="4">
        <v>9424649</v>
      </c>
      <c r="AN48" s="4">
        <v>10469141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124418</v>
      </c>
      <c r="I49" s="1">
        <v>0</v>
      </c>
      <c r="J49" s="3">
        <v>40671289</v>
      </c>
      <c r="K49" s="3">
        <v>40546871</v>
      </c>
      <c r="L49" s="3">
        <v>40546871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32841491</v>
      </c>
      <c r="T49" s="3">
        <v>32841491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4046393</v>
      </c>
      <c r="Z49" s="3">
        <v>4046393</v>
      </c>
      <c r="AA49" s="4">
        <v>4046392</v>
      </c>
      <c r="AB49" s="4">
        <v>4046392</v>
      </c>
      <c r="AC49" s="4">
        <v>4046392</v>
      </c>
      <c r="AD49" s="4">
        <v>4046393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20314909</v>
      </c>
      <c r="AJ49" s="4">
        <v>24361302</v>
      </c>
      <c r="AK49" s="4">
        <v>28407694</v>
      </c>
      <c r="AL49" s="4">
        <v>32454086</v>
      </c>
      <c r="AM49" s="4">
        <v>36500478</v>
      </c>
      <c r="AN49" s="4">
        <v>40546871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363434</v>
      </c>
      <c r="I50" s="1">
        <v>0</v>
      </c>
      <c r="J50" s="3">
        <v>125586627</v>
      </c>
      <c r="K50" s="3">
        <v>125223193</v>
      </c>
      <c r="L50" s="3">
        <v>125223193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101578139</v>
      </c>
      <c r="T50" s="3">
        <v>101578139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12498090</v>
      </c>
      <c r="Z50" s="3">
        <v>12498090</v>
      </c>
      <c r="AA50" s="4">
        <v>12498090</v>
      </c>
      <c r="AB50" s="4">
        <v>12498090</v>
      </c>
      <c r="AC50" s="4">
        <v>12498090</v>
      </c>
      <c r="AD50" s="4">
        <v>12498091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62732742</v>
      </c>
      <c r="AJ50" s="4">
        <v>75230832</v>
      </c>
      <c r="AK50" s="4">
        <v>87728922</v>
      </c>
      <c r="AL50" s="4">
        <v>100227012</v>
      </c>
      <c r="AM50" s="4">
        <v>112725102</v>
      </c>
      <c r="AN50" s="4">
        <v>125223193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26441</v>
      </c>
      <c r="I51" s="1">
        <v>0</v>
      </c>
      <c r="J51" s="3">
        <v>9111117</v>
      </c>
      <c r="K51" s="3">
        <v>9084676</v>
      </c>
      <c r="L51" s="3">
        <v>9084676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7225029</v>
      </c>
      <c r="T51" s="3">
        <v>7225029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906705</v>
      </c>
      <c r="Z51" s="3">
        <v>906705</v>
      </c>
      <c r="AA51" s="4">
        <v>906705</v>
      </c>
      <c r="AB51" s="4">
        <v>906705</v>
      </c>
      <c r="AC51" s="4">
        <v>906705</v>
      </c>
      <c r="AD51" s="4">
        <v>906703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4551153</v>
      </c>
      <c r="AJ51" s="4">
        <v>5457858</v>
      </c>
      <c r="AK51" s="4">
        <v>6364563</v>
      </c>
      <c r="AL51" s="4">
        <v>7271268</v>
      </c>
      <c r="AM51" s="4">
        <v>8177973</v>
      </c>
      <c r="AN51" s="4">
        <v>9084676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29961</v>
      </c>
      <c r="I52" s="1">
        <v>0</v>
      </c>
      <c r="J52" s="3">
        <v>11500406</v>
      </c>
      <c r="K52" s="3">
        <v>11470445</v>
      </c>
      <c r="L52" s="3">
        <v>11470445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9466067</v>
      </c>
      <c r="T52" s="3">
        <v>9466067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1145047</v>
      </c>
      <c r="Z52" s="3">
        <v>1145047</v>
      </c>
      <c r="AA52" s="4">
        <v>1145047</v>
      </c>
      <c r="AB52" s="4">
        <v>1145047</v>
      </c>
      <c r="AC52" s="4">
        <v>1145047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5745211</v>
      </c>
      <c r="AJ52" s="4">
        <v>6890258</v>
      </c>
      <c r="AK52" s="4">
        <v>8035305</v>
      </c>
      <c r="AL52" s="4">
        <v>9180352</v>
      </c>
      <c r="AM52" s="4">
        <v>10325399</v>
      </c>
      <c r="AN52" s="4">
        <v>11470445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18274</v>
      </c>
      <c r="I53" s="1">
        <v>0</v>
      </c>
      <c r="J53" s="3">
        <v>5596996</v>
      </c>
      <c r="K53" s="3">
        <v>5578722</v>
      </c>
      <c r="L53" s="3">
        <v>5578722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4128048</v>
      </c>
      <c r="T53" s="3">
        <v>4128048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556654</v>
      </c>
      <c r="Z53" s="3">
        <v>556654</v>
      </c>
      <c r="AA53" s="4">
        <v>556654</v>
      </c>
      <c r="AB53" s="4">
        <v>556654</v>
      </c>
      <c r="AC53" s="4">
        <v>556654</v>
      </c>
      <c r="AD53" s="4">
        <v>556652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2795454</v>
      </c>
      <c r="AJ53" s="4">
        <v>3352108</v>
      </c>
      <c r="AK53" s="4">
        <v>3908762</v>
      </c>
      <c r="AL53" s="4">
        <v>4465416</v>
      </c>
      <c r="AM53" s="4">
        <v>5022070</v>
      </c>
      <c r="AN53" s="4">
        <v>5578722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10523</v>
      </c>
      <c r="I54" s="1">
        <v>0</v>
      </c>
      <c r="J54" s="3">
        <v>3545448</v>
      </c>
      <c r="K54" s="3">
        <v>3534925</v>
      </c>
      <c r="L54" s="3">
        <v>3534925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2701670</v>
      </c>
      <c r="T54" s="3">
        <v>2701670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352791</v>
      </c>
      <c r="Z54" s="3">
        <v>352791</v>
      </c>
      <c r="AA54" s="4">
        <v>352791</v>
      </c>
      <c r="AB54" s="4">
        <v>352791</v>
      </c>
      <c r="AC54" s="4">
        <v>352791</v>
      </c>
      <c r="AD54" s="4">
        <v>352790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1770971</v>
      </c>
      <c r="AJ54" s="4">
        <v>2123762</v>
      </c>
      <c r="AK54" s="4">
        <v>2476553</v>
      </c>
      <c r="AL54" s="4">
        <v>2829344</v>
      </c>
      <c r="AM54" s="4">
        <v>3182135</v>
      </c>
      <c r="AN54" s="4">
        <v>3534925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33160</v>
      </c>
      <c r="I55" s="1">
        <v>0</v>
      </c>
      <c r="J55" s="3">
        <v>11137119</v>
      </c>
      <c r="K55" s="3">
        <v>11103959</v>
      </c>
      <c r="L55" s="3">
        <v>11103959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8493193</v>
      </c>
      <c r="T55" s="3">
        <v>8493193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1108185</v>
      </c>
      <c r="Z55" s="3">
        <v>1108185</v>
      </c>
      <c r="AA55" s="4">
        <v>1108185</v>
      </c>
      <c r="AB55" s="4">
        <v>1108185</v>
      </c>
      <c r="AC55" s="4">
        <v>1108185</v>
      </c>
      <c r="AD55" s="4">
        <v>1108186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5563033</v>
      </c>
      <c r="AJ55" s="4">
        <v>6671218</v>
      </c>
      <c r="AK55" s="4">
        <v>7779403</v>
      </c>
      <c r="AL55" s="4">
        <v>8887588</v>
      </c>
      <c r="AM55" s="4">
        <v>9995773</v>
      </c>
      <c r="AN55" s="4">
        <v>11103959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9478</v>
      </c>
      <c r="I56" s="1">
        <v>0</v>
      </c>
      <c r="J56" s="3">
        <v>3291727</v>
      </c>
      <c r="K56" s="3">
        <v>3282249</v>
      </c>
      <c r="L56" s="3">
        <v>3282249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2451873</v>
      </c>
      <c r="T56" s="3">
        <v>2451873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327593</v>
      </c>
      <c r="Z56" s="3">
        <v>327593</v>
      </c>
      <c r="AA56" s="4">
        <v>327593</v>
      </c>
      <c r="AB56" s="4">
        <v>327593</v>
      </c>
      <c r="AC56" s="4">
        <v>327593</v>
      </c>
      <c r="AD56" s="4">
        <v>327592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1644285</v>
      </c>
      <c r="AJ56" s="4">
        <v>1971878</v>
      </c>
      <c r="AK56" s="4">
        <v>2299471</v>
      </c>
      <c r="AL56" s="4">
        <v>2627064</v>
      </c>
      <c r="AM56" s="4">
        <v>2954657</v>
      </c>
      <c r="AN56" s="4">
        <v>3282249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14241</v>
      </c>
      <c r="I57" s="1">
        <v>0</v>
      </c>
      <c r="J57" s="3">
        <v>5837613</v>
      </c>
      <c r="K57" s="3">
        <v>5823372</v>
      </c>
      <c r="L57" s="3">
        <v>5823372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4729237</v>
      </c>
      <c r="T57" s="3">
        <v>4729237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581388</v>
      </c>
      <c r="Z57" s="3">
        <v>581388</v>
      </c>
      <c r="AA57" s="4">
        <v>581388</v>
      </c>
      <c r="AB57" s="4">
        <v>581388</v>
      </c>
      <c r="AC57" s="4">
        <v>581388</v>
      </c>
      <c r="AD57" s="4">
        <v>581388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2916432</v>
      </c>
      <c r="AJ57" s="4">
        <v>3497820</v>
      </c>
      <c r="AK57" s="4">
        <v>4079208</v>
      </c>
      <c r="AL57" s="4">
        <v>4660596</v>
      </c>
      <c r="AM57" s="4">
        <v>5241984</v>
      </c>
      <c r="AN57" s="4">
        <v>5823372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17100</v>
      </c>
      <c r="I58" s="3">
        <v>0</v>
      </c>
      <c r="J58" s="3">
        <v>5565986</v>
      </c>
      <c r="K58" s="3">
        <v>5548886</v>
      </c>
      <c r="L58" s="3">
        <v>5548886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4035054</v>
      </c>
      <c r="T58" s="3">
        <v>4035054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553748</v>
      </c>
      <c r="Z58" s="3">
        <v>553748</v>
      </c>
      <c r="AA58" s="4">
        <v>553749</v>
      </c>
      <c r="AB58" s="4">
        <v>553749</v>
      </c>
      <c r="AC58" s="4">
        <v>553749</v>
      </c>
      <c r="AD58" s="4">
        <v>553747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2780144</v>
      </c>
      <c r="AJ58" s="4">
        <v>3333892</v>
      </c>
      <c r="AK58" s="4">
        <v>3887641</v>
      </c>
      <c r="AL58" s="4">
        <v>4441390</v>
      </c>
      <c r="AM58" s="4">
        <v>4995139</v>
      </c>
      <c r="AN58" s="4">
        <v>5548886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29506</v>
      </c>
      <c r="I59" s="1">
        <v>0</v>
      </c>
      <c r="J59" s="3">
        <v>10685279</v>
      </c>
      <c r="K59" s="3">
        <v>10655773</v>
      </c>
      <c r="L59" s="3">
        <v>10655773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8735606</v>
      </c>
      <c r="T59" s="3">
        <v>8735606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1063610</v>
      </c>
      <c r="Z59" s="3">
        <v>1063610</v>
      </c>
      <c r="AA59" s="4">
        <v>1063610</v>
      </c>
      <c r="AB59" s="4">
        <v>1063610</v>
      </c>
      <c r="AC59" s="4">
        <v>1063610</v>
      </c>
      <c r="AD59" s="4">
        <v>1063611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5337722</v>
      </c>
      <c r="AJ59" s="4">
        <v>6401332</v>
      </c>
      <c r="AK59" s="4">
        <v>7464942</v>
      </c>
      <c r="AL59" s="4">
        <v>8528552</v>
      </c>
      <c r="AM59" s="4">
        <v>9592162</v>
      </c>
      <c r="AN59" s="4">
        <v>10655773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33088</v>
      </c>
      <c r="I60" s="1">
        <v>0</v>
      </c>
      <c r="J60" s="3">
        <v>11604270</v>
      </c>
      <c r="K60" s="3">
        <v>11571182</v>
      </c>
      <c r="L60" s="3">
        <v>11571182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9318388</v>
      </c>
      <c r="T60" s="3">
        <v>9318388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1154912</v>
      </c>
      <c r="Z60" s="3">
        <v>1154912</v>
      </c>
      <c r="AA60" s="4">
        <v>1154913</v>
      </c>
      <c r="AB60" s="4">
        <v>1154913</v>
      </c>
      <c r="AC60" s="4">
        <v>1154913</v>
      </c>
      <c r="AD60" s="4">
        <v>1154911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5796620</v>
      </c>
      <c r="AJ60" s="4">
        <v>6951532</v>
      </c>
      <c r="AK60" s="4">
        <v>8106445</v>
      </c>
      <c r="AL60" s="4">
        <v>9261358</v>
      </c>
      <c r="AM60" s="4">
        <v>10416271</v>
      </c>
      <c r="AN60" s="4">
        <v>11571182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6265</v>
      </c>
      <c r="I61" s="1">
        <v>0</v>
      </c>
      <c r="J61" s="3">
        <v>1777407</v>
      </c>
      <c r="K61" s="3">
        <v>1771142</v>
      </c>
      <c r="L61" s="3">
        <v>1771142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1249341</v>
      </c>
      <c r="T61" s="3">
        <v>1249341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176697</v>
      </c>
      <c r="AB61" s="4">
        <v>176697</v>
      </c>
      <c r="AC61" s="4">
        <v>176697</v>
      </c>
      <c r="AD61" s="4">
        <v>176695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1241053</v>
      </c>
      <c r="AL61" s="4">
        <v>1417750</v>
      </c>
      <c r="AM61" s="4">
        <v>1594447</v>
      </c>
      <c r="AN61" s="4">
        <v>1771142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23403</v>
      </c>
      <c r="I62" s="1">
        <v>0</v>
      </c>
      <c r="J62" s="3">
        <v>8191397</v>
      </c>
      <c r="K62" s="3">
        <v>8167994</v>
      </c>
      <c r="L62" s="3">
        <v>8167994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6642448</v>
      </c>
      <c r="T62" s="3">
        <v>6642448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815239</v>
      </c>
      <c r="Z62" s="3">
        <v>815239</v>
      </c>
      <c r="AA62" s="4">
        <v>815239</v>
      </c>
      <c r="AB62" s="4">
        <v>815239</v>
      </c>
      <c r="AC62" s="4">
        <v>815239</v>
      </c>
      <c r="AD62" s="4">
        <v>815239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4091799</v>
      </c>
      <c r="AJ62" s="4">
        <v>4907038</v>
      </c>
      <c r="AK62" s="4">
        <v>5722277</v>
      </c>
      <c r="AL62" s="4">
        <v>6537516</v>
      </c>
      <c r="AM62" s="4">
        <v>7352755</v>
      </c>
      <c r="AN62" s="4">
        <v>8167994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21588</v>
      </c>
      <c r="I63" s="1">
        <v>0</v>
      </c>
      <c r="J63" s="3">
        <v>7265554</v>
      </c>
      <c r="K63" s="3">
        <v>7243966</v>
      </c>
      <c r="L63" s="3">
        <v>7243966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5759853</v>
      </c>
      <c r="T63" s="3">
        <v>5759853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722958</v>
      </c>
      <c r="Z63" s="3">
        <v>722958</v>
      </c>
      <c r="AA63" s="4">
        <v>722958</v>
      </c>
      <c r="AB63" s="4">
        <v>722958</v>
      </c>
      <c r="AC63" s="4">
        <v>722958</v>
      </c>
      <c r="AD63" s="4">
        <v>722956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3629178</v>
      </c>
      <c r="AJ63" s="4">
        <v>4352136</v>
      </c>
      <c r="AK63" s="4">
        <v>5075094</v>
      </c>
      <c r="AL63" s="4">
        <v>5798052</v>
      </c>
      <c r="AM63" s="4">
        <v>6521010</v>
      </c>
      <c r="AN63" s="4">
        <v>7243966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21969</v>
      </c>
      <c r="I64" s="1">
        <v>0</v>
      </c>
      <c r="J64" s="3">
        <v>6178355</v>
      </c>
      <c r="K64" s="3">
        <v>6156386</v>
      </c>
      <c r="L64" s="3">
        <v>6156386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4644811</v>
      </c>
      <c r="T64" s="3">
        <v>4644811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614174</v>
      </c>
      <c r="Z64" s="3">
        <v>614174</v>
      </c>
      <c r="AA64" s="4">
        <v>614174</v>
      </c>
      <c r="AB64" s="4">
        <v>614174</v>
      </c>
      <c r="AC64" s="4">
        <v>614174</v>
      </c>
      <c r="AD64" s="4">
        <v>614172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3085518</v>
      </c>
      <c r="AJ64" s="4">
        <v>3699692</v>
      </c>
      <c r="AK64" s="4">
        <v>4313866</v>
      </c>
      <c r="AL64" s="4">
        <v>4928040</v>
      </c>
      <c r="AM64" s="4">
        <v>5542214</v>
      </c>
      <c r="AN64" s="4">
        <v>6156386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32181</v>
      </c>
      <c r="I65" s="1">
        <v>0</v>
      </c>
      <c r="J65" s="3">
        <v>12167867</v>
      </c>
      <c r="K65" s="3">
        <v>12135686</v>
      </c>
      <c r="L65" s="3">
        <v>12135686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10048397</v>
      </c>
      <c r="T65" s="3">
        <v>10048397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1211423</v>
      </c>
      <c r="Z65" s="3">
        <v>1211423</v>
      </c>
      <c r="AA65" s="4">
        <v>1211423</v>
      </c>
      <c r="AB65" s="4">
        <v>1211423</v>
      </c>
      <c r="AC65" s="4">
        <v>1211423</v>
      </c>
      <c r="AD65" s="4">
        <v>1211423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6078571</v>
      </c>
      <c r="AJ65" s="4">
        <v>7289994</v>
      </c>
      <c r="AK65" s="4">
        <v>8501417</v>
      </c>
      <c r="AL65" s="4">
        <v>9712840</v>
      </c>
      <c r="AM65" s="4">
        <v>10924263</v>
      </c>
      <c r="AN65" s="4">
        <v>12135686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6319</v>
      </c>
      <c r="I66" s="1">
        <v>0</v>
      </c>
      <c r="J66" s="3">
        <v>2394799</v>
      </c>
      <c r="K66" s="3">
        <v>2388480</v>
      </c>
      <c r="L66" s="3">
        <v>2388480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1782188</v>
      </c>
      <c r="T66" s="3">
        <v>1782188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238427</v>
      </c>
      <c r="Z66" s="3">
        <v>238427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1196347</v>
      </c>
      <c r="AJ66" s="4">
        <v>1434774</v>
      </c>
      <c r="AK66" s="4">
        <v>1673201</v>
      </c>
      <c r="AL66" s="4">
        <v>1911628</v>
      </c>
      <c r="AM66" s="4">
        <v>2150055</v>
      </c>
      <c r="AN66" s="4">
        <v>2388480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5967</v>
      </c>
      <c r="I67" s="1">
        <v>0</v>
      </c>
      <c r="J67" s="3">
        <v>975172</v>
      </c>
      <c r="K67" s="3">
        <v>969205</v>
      </c>
      <c r="L67" s="3">
        <v>969205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466454</v>
      </c>
      <c r="T67" s="3">
        <v>466454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96523</v>
      </c>
      <c r="AB67" s="4">
        <v>96523</v>
      </c>
      <c r="AC67" s="4">
        <v>96523</v>
      </c>
      <c r="AD67" s="4">
        <v>96522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679637</v>
      </c>
      <c r="AL67" s="4">
        <v>776160</v>
      </c>
      <c r="AM67" s="4">
        <v>872683</v>
      </c>
      <c r="AN67" s="4">
        <v>969205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68363</v>
      </c>
      <c r="I68" s="1">
        <v>0</v>
      </c>
      <c r="J68" s="3">
        <v>21244695</v>
      </c>
      <c r="K68" s="3">
        <v>21176332</v>
      </c>
      <c r="L68" s="3">
        <v>21176332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16727250</v>
      </c>
      <c r="T68" s="3">
        <v>16727250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2113075</v>
      </c>
      <c r="Z68" s="3">
        <v>2113075</v>
      </c>
      <c r="AA68" s="4">
        <v>2113076</v>
      </c>
      <c r="AB68" s="4">
        <v>2113076</v>
      </c>
      <c r="AC68" s="4">
        <v>2113076</v>
      </c>
      <c r="AD68" s="4">
        <v>2113074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10610955</v>
      </c>
      <c r="AJ68" s="4">
        <v>12724030</v>
      </c>
      <c r="AK68" s="4">
        <v>14837106</v>
      </c>
      <c r="AL68" s="4">
        <v>16950182</v>
      </c>
      <c r="AM68" s="4">
        <v>19063258</v>
      </c>
      <c r="AN68" s="4">
        <v>21176332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26103</v>
      </c>
      <c r="I69" s="1">
        <v>0</v>
      </c>
      <c r="J69" s="3">
        <v>4929228</v>
      </c>
      <c r="K69" s="3">
        <v>4903125</v>
      </c>
      <c r="L69" s="3">
        <v>4903125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3150866</v>
      </c>
      <c r="T69" s="3">
        <v>3150866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488572</v>
      </c>
      <c r="Z69" s="3">
        <v>488572</v>
      </c>
      <c r="AA69" s="4">
        <v>488572</v>
      </c>
      <c r="AB69" s="4">
        <v>488572</v>
      </c>
      <c r="AC69" s="4">
        <v>488572</v>
      </c>
      <c r="AD69" s="4">
        <v>488573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2460264</v>
      </c>
      <c r="AJ69" s="4">
        <v>2948836</v>
      </c>
      <c r="AK69" s="4">
        <v>3437408</v>
      </c>
      <c r="AL69" s="4">
        <v>3925980</v>
      </c>
      <c r="AM69" s="4">
        <v>4414552</v>
      </c>
      <c r="AN69" s="4">
        <v>4903125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80129</v>
      </c>
      <c r="I70" s="1">
        <v>0</v>
      </c>
      <c r="J70" s="3">
        <v>32197743</v>
      </c>
      <c r="K70" s="3">
        <v>32117614</v>
      </c>
      <c r="L70" s="3">
        <v>32117614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26829202</v>
      </c>
      <c r="T70" s="3">
        <v>26829202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3206420</v>
      </c>
      <c r="Z70" s="3">
        <v>3206420</v>
      </c>
      <c r="AA70" s="4">
        <v>3206420</v>
      </c>
      <c r="AB70" s="4">
        <v>3206420</v>
      </c>
      <c r="AC70" s="4">
        <v>3206420</v>
      </c>
      <c r="AD70" s="4">
        <v>3206418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16085516</v>
      </c>
      <c r="AJ70" s="4">
        <v>19291936</v>
      </c>
      <c r="AK70" s="4">
        <v>22498356</v>
      </c>
      <c r="AL70" s="4">
        <v>25704776</v>
      </c>
      <c r="AM70" s="4">
        <v>28911196</v>
      </c>
      <c r="AN70" s="4">
        <v>32117614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16001</v>
      </c>
      <c r="I71" s="1">
        <v>0</v>
      </c>
      <c r="J71" s="3">
        <v>5391407</v>
      </c>
      <c r="K71" s="3">
        <v>5375406</v>
      </c>
      <c r="L71" s="3">
        <v>5375406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4181241</v>
      </c>
      <c r="T71" s="3">
        <v>4181241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536474</v>
      </c>
      <c r="Z71" s="3">
        <v>536474</v>
      </c>
      <c r="AA71" s="4">
        <v>536474</v>
      </c>
      <c r="AB71" s="4">
        <v>536474</v>
      </c>
      <c r="AC71" s="4">
        <v>536474</v>
      </c>
      <c r="AD71" s="4">
        <v>536472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2693038</v>
      </c>
      <c r="AJ71" s="4">
        <v>3229512</v>
      </c>
      <c r="AK71" s="4">
        <v>3765986</v>
      </c>
      <c r="AL71" s="4">
        <v>4302460</v>
      </c>
      <c r="AM71" s="4">
        <v>4838934</v>
      </c>
      <c r="AN71" s="4">
        <v>5375406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114285</v>
      </c>
      <c r="I72" s="1">
        <v>0</v>
      </c>
      <c r="J72" s="3">
        <v>33785247</v>
      </c>
      <c r="K72" s="3">
        <v>33670962</v>
      </c>
      <c r="L72" s="3">
        <v>33670962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26193578</v>
      </c>
      <c r="T72" s="3">
        <v>26193578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3359477</v>
      </c>
      <c r="Z72" s="3">
        <v>3359477</v>
      </c>
      <c r="AA72" s="4">
        <v>3359477</v>
      </c>
      <c r="AB72" s="4">
        <v>3359477</v>
      </c>
      <c r="AC72" s="4">
        <v>3359477</v>
      </c>
      <c r="AD72" s="4">
        <v>3359477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16873577</v>
      </c>
      <c r="AJ72" s="4">
        <v>20233054</v>
      </c>
      <c r="AK72" s="4">
        <v>23592531</v>
      </c>
      <c r="AL72" s="4">
        <v>26952008</v>
      </c>
      <c r="AM72" s="4">
        <v>30311485</v>
      </c>
      <c r="AN72" s="4">
        <v>33670962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9946</v>
      </c>
      <c r="I73" s="1">
        <v>0</v>
      </c>
      <c r="J73" s="3">
        <v>3406606</v>
      </c>
      <c r="K73" s="3">
        <v>3396660</v>
      </c>
      <c r="L73" s="3">
        <v>3396660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2584608</v>
      </c>
      <c r="T73" s="3">
        <v>2584608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339003</v>
      </c>
      <c r="Z73" s="3">
        <v>339003</v>
      </c>
      <c r="AA73" s="4">
        <v>339003</v>
      </c>
      <c r="AB73" s="4">
        <v>339003</v>
      </c>
      <c r="AC73" s="4">
        <v>339003</v>
      </c>
      <c r="AD73" s="4">
        <v>339001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1701647</v>
      </c>
      <c r="AJ73" s="4">
        <v>2040650</v>
      </c>
      <c r="AK73" s="4">
        <v>2379653</v>
      </c>
      <c r="AL73" s="4">
        <v>2718656</v>
      </c>
      <c r="AM73" s="4">
        <v>3057659</v>
      </c>
      <c r="AN73" s="4">
        <v>3396660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10244</v>
      </c>
      <c r="I74" s="1">
        <v>0</v>
      </c>
      <c r="J74" s="3">
        <v>2598668</v>
      </c>
      <c r="K74" s="3">
        <v>2588424</v>
      </c>
      <c r="L74" s="3">
        <v>2588424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1775554</v>
      </c>
      <c r="T74" s="3">
        <v>1775554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258160</v>
      </c>
      <c r="AB74" s="4">
        <v>258160</v>
      </c>
      <c r="AC74" s="4">
        <v>258160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1813946</v>
      </c>
      <c r="AL74" s="4">
        <v>2072106</v>
      </c>
      <c r="AM74" s="4">
        <v>2330266</v>
      </c>
      <c r="AN74" s="4">
        <v>2588424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17051</v>
      </c>
      <c r="I75" s="1">
        <v>0</v>
      </c>
      <c r="J75" s="3">
        <v>6374588</v>
      </c>
      <c r="K75" s="3">
        <v>6357537</v>
      </c>
      <c r="L75" s="3">
        <v>6357537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4969458</v>
      </c>
      <c r="T75" s="3">
        <v>4969458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634617</v>
      </c>
      <c r="Z75" s="3">
        <v>634617</v>
      </c>
      <c r="AA75" s="4">
        <v>634617</v>
      </c>
      <c r="AB75" s="4">
        <v>634617</v>
      </c>
      <c r="AC75" s="4">
        <v>634617</v>
      </c>
      <c r="AD75" s="4">
        <v>634616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3184453</v>
      </c>
      <c r="AJ75" s="4">
        <v>3819070</v>
      </c>
      <c r="AK75" s="4">
        <v>4453687</v>
      </c>
      <c r="AL75" s="4">
        <v>5088304</v>
      </c>
      <c r="AM75" s="4">
        <v>5722921</v>
      </c>
      <c r="AN75" s="4">
        <v>6357537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9795</v>
      </c>
      <c r="I76" s="3">
        <v>0</v>
      </c>
      <c r="J76" s="3">
        <v>3142527</v>
      </c>
      <c r="K76" s="3">
        <v>3132732</v>
      </c>
      <c r="L76" s="3">
        <v>3132732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2374303</v>
      </c>
      <c r="T76" s="3">
        <v>2374303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312620</v>
      </c>
      <c r="Z76" s="3">
        <v>312620</v>
      </c>
      <c r="AA76" s="4">
        <v>312620</v>
      </c>
      <c r="AB76" s="4">
        <v>312620</v>
      </c>
      <c r="AC76" s="4">
        <v>312620</v>
      </c>
      <c r="AD76" s="4">
        <v>312620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1569632</v>
      </c>
      <c r="AJ76" s="4">
        <v>1882252</v>
      </c>
      <c r="AK76" s="4">
        <v>2194872</v>
      </c>
      <c r="AL76" s="4">
        <v>2507492</v>
      </c>
      <c r="AM76" s="4">
        <v>2820112</v>
      </c>
      <c r="AN76" s="4">
        <v>3132732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8471</v>
      </c>
      <c r="I77" s="1">
        <v>0</v>
      </c>
      <c r="J77" s="3">
        <v>1958411</v>
      </c>
      <c r="K77" s="3">
        <v>1949940</v>
      </c>
      <c r="L77" s="3">
        <v>1949940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1252801</v>
      </c>
      <c r="T77" s="3">
        <v>1252801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194430</v>
      </c>
      <c r="AB77" s="4">
        <v>194430</v>
      </c>
      <c r="AC77" s="4">
        <v>194430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1366652</v>
      </c>
      <c r="AL77" s="4">
        <v>1561082</v>
      </c>
      <c r="AM77" s="4">
        <v>1755512</v>
      </c>
      <c r="AN77" s="4">
        <v>1949940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194387</v>
      </c>
      <c r="I78" s="1">
        <v>0</v>
      </c>
      <c r="J78" s="3">
        <v>78452919</v>
      </c>
      <c r="K78" s="3">
        <v>78258532</v>
      </c>
      <c r="L78" s="3">
        <v>78258532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65771460</v>
      </c>
      <c r="T78" s="3">
        <v>65771460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7812894</v>
      </c>
      <c r="Z78" s="3">
        <v>7812894</v>
      </c>
      <c r="AA78" s="4">
        <v>7812894</v>
      </c>
      <c r="AB78" s="4">
        <v>7812894</v>
      </c>
      <c r="AC78" s="4">
        <v>7812894</v>
      </c>
      <c r="AD78" s="4">
        <v>7812894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39194062</v>
      </c>
      <c r="AJ78" s="4">
        <v>47006956</v>
      </c>
      <c r="AK78" s="4">
        <v>54819850</v>
      </c>
      <c r="AL78" s="4">
        <v>62632744</v>
      </c>
      <c r="AM78" s="4">
        <v>70445638</v>
      </c>
      <c r="AN78" s="4">
        <v>78258532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30837</v>
      </c>
      <c r="I79" s="1">
        <v>0</v>
      </c>
      <c r="J79" s="3">
        <v>10653504</v>
      </c>
      <c r="K79" s="3">
        <v>10622667</v>
      </c>
      <c r="L79" s="3">
        <v>10622667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8421513</v>
      </c>
      <c r="T79" s="3">
        <v>8421513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1060211</v>
      </c>
      <c r="Z79" s="3">
        <v>1060211</v>
      </c>
      <c r="AA79" s="4">
        <v>1060211</v>
      </c>
      <c r="AB79" s="4">
        <v>1060211</v>
      </c>
      <c r="AC79" s="4">
        <v>1060211</v>
      </c>
      <c r="AD79" s="4">
        <v>1060212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5321611</v>
      </c>
      <c r="AJ79" s="4">
        <v>6381822</v>
      </c>
      <c r="AK79" s="4">
        <v>7442033</v>
      </c>
      <c r="AL79" s="4">
        <v>8502244</v>
      </c>
      <c r="AM79" s="4">
        <v>9562455</v>
      </c>
      <c r="AN79" s="4">
        <v>10622667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78848</v>
      </c>
      <c r="I80" s="1">
        <v>0</v>
      </c>
      <c r="J80" s="3">
        <v>24888758</v>
      </c>
      <c r="K80" s="3">
        <v>24809910</v>
      </c>
      <c r="L80" s="3">
        <v>24809910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19840973</v>
      </c>
      <c r="T80" s="3">
        <v>19840973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2475734</v>
      </c>
      <c r="Z80" s="3">
        <v>2475734</v>
      </c>
      <c r="AA80" s="4">
        <v>2475735</v>
      </c>
      <c r="AB80" s="4">
        <v>2475735</v>
      </c>
      <c r="AC80" s="4">
        <v>2475735</v>
      </c>
      <c r="AD80" s="4">
        <v>2475733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12431238</v>
      </c>
      <c r="AJ80" s="4">
        <v>14906972</v>
      </c>
      <c r="AK80" s="4">
        <v>17382707</v>
      </c>
      <c r="AL80" s="4">
        <v>19858442</v>
      </c>
      <c r="AM80" s="4">
        <v>22334177</v>
      </c>
      <c r="AN80" s="4">
        <v>24809910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9955</v>
      </c>
      <c r="I81" s="1">
        <v>0</v>
      </c>
      <c r="J81" s="3">
        <v>3426906</v>
      </c>
      <c r="K81" s="3">
        <v>3416951</v>
      </c>
      <c r="L81" s="3">
        <v>3416951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2583213</v>
      </c>
      <c r="T81" s="3">
        <v>2583213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341031</v>
      </c>
      <c r="AB81" s="4">
        <v>341031</v>
      </c>
      <c r="AC81" s="4">
        <v>341031</v>
      </c>
      <c r="AD81" s="4">
        <v>341032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2393857</v>
      </c>
      <c r="AL81" s="4">
        <v>2734888</v>
      </c>
      <c r="AM81" s="4">
        <v>3075919</v>
      </c>
      <c r="AN81" s="4">
        <v>3416951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310439</v>
      </c>
      <c r="I82" s="1">
        <v>0</v>
      </c>
      <c r="J82" s="3">
        <v>109871582</v>
      </c>
      <c r="K82" s="3">
        <v>109561143</v>
      </c>
      <c r="L82" s="3">
        <v>109561143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88594863</v>
      </c>
      <c r="T82" s="3">
        <v>88594863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10935419</v>
      </c>
      <c r="Z82" s="3">
        <v>10935419</v>
      </c>
      <c r="AA82" s="4">
        <v>10935418</v>
      </c>
      <c r="AB82" s="4">
        <v>10935418</v>
      </c>
      <c r="AC82" s="4">
        <v>10935418</v>
      </c>
      <c r="AD82" s="4">
        <v>10935419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54884051</v>
      </c>
      <c r="AJ82" s="4">
        <v>65819470</v>
      </c>
      <c r="AK82" s="4">
        <v>76754888</v>
      </c>
      <c r="AL82" s="4">
        <v>87690306</v>
      </c>
      <c r="AM82" s="4">
        <v>98625724</v>
      </c>
      <c r="AN82" s="4">
        <v>109561143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25173</v>
      </c>
      <c r="I83" s="1">
        <v>0</v>
      </c>
      <c r="J83" s="3">
        <v>8307159</v>
      </c>
      <c r="K83" s="3">
        <v>8281986</v>
      </c>
      <c r="L83" s="3">
        <v>8281986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6645451</v>
      </c>
      <c r="T83" s="3">
        <v>6645451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826520</v>
      </c>
      <c r="Z83" s="3">
        <v>826520</v>
      </c>
      <c r="AA83" s="4">
        <v>826521</v>
      </c>
      <c r="AB83" s="4">
        <v>826521</v>
      </c>
      <c r="AC83" s="4">
        <v>826521</v>
      </c>
      <c r="AD83" s="4">
        <v>826519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4149384</v>
      </c>
      <c r="AJ83" s="4">
        <v>4975904</v>
      </c>
      <c r="AK83" s="4">
        <v>5802425</v>
      </c>
      <c r="AL83" s="4">
        <v>6628946</v>
      </c>
      <c r="AM83" s="4">
        <v>7455467</v>
      </c>
      <c r="AN83" s="4">
        <v>8281986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33971</v>
      </c>
      <c r="I84" s="1">
        <v>0</v>
      </c>
      <c r="J84" s="3">
        <v>9751130</v>
      </c>
      <c r="K84" s="3">
        <v>9717159</v>
      </c>
      <c r="L84" s="3">
        <v>9717159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7218627</v>
      </c>
      <c r="T84" s="3">
        <v>7218627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969451</v>
      </c>
      <c r="Z84" s="3">
        <v>969451</v>
      </c>
      <c r="AA84" s="4">
        <v>969451</v>
      </c>
      <c r="AB84" s="4">
        <v>969451</v>
      </c>
      <c r="AC84" s="4">
        <v>969451</v>
      </c>
      <c r="AD84" s="4">
        <v>969452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4869903</v>
      </c>
      <c r="AJ84" s="4">
        <v>5839354</v>
      </c>
      <c r="AK84" s="4">
        <v>6808805</v>
      </c>
      <c r="AL84" s="4">
        <v>7778256</v>
      </c>
      <c r="AM84" s="4">
        <v>8747707</v>
      </c>
      <c r="AN84" s="4">
        <v>9717159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4121</v>
      </c>
      <c r="I85" s="3">
        <v>0</v>
      </c>
      <c r="J85" s="3">
        <v>1434952</v>
      </c>
      <c r="K85" s="3">
        <v>1430831</v>
      </c>
      <c r="L85" s="3">
        <v>1430831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1037151</v>
      </c>
      <c r="T85" s="3">
        <v>1037151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142809</v>
      </c>
      <c r="Z85" s="3">
        <v>142809</v>
      </c>
      <c r="AA85" s="4">
        <v>142808</v>
      </c>
      <c r="AB85" s="4">
        <v>142808</v>
      </c>
      <c r="AC85" s="4">
        <v>142808</v>
      </c>
      <c r="AD85" s="4">
        <v>142809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716789</v>
      </c>
      <c r="AJ85" s="4">
        <v>859598</v>
      </c>
      <c r="AK85" s="4">
        <v>1002406</v>
      </c>
      <c r="AL85" s="4">
        <v>1145214</v>
      </c>
      <c r="AM85" s="4">
        <v>1288022</v>
      </c>
      <c r="AN85" s="4">
        <v>1430831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44102</v>
      </c>
      <c r="I86" s="3">
        <v>0</v>
      </c>
      <c r="J86" s="3">
        <v>17383540</v>
      </c>
      <c r="K86" s="3">
        <v>17339438</v>
      </c>
      <c r="L86" s="3">
        <v>17339438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14235281</v>
      </c>
      <c r="T86" s="3">
        <v>14235281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1731004</v>
      </c>
      <c r="Z86" s="3">
        <v>1731004</v>
      </c>
      <c r="AA86" s="4">
        <v>1731004</v>
      </c>
      <c r="AB86" s="4">
        <v>1731004</v>
      </c>
      <c r="AC86" s="4">
        <v>1731004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8684420</v>
      </c>
      <c r="AJ86" s="4">
        <v>10415424</v>
      </c>
      <c r="AK86" s="4">
        <v>12146428</v>
      </c>
      <c r="AL86" s="4">
        <v>13877432</v>
      </c>
      <c r="AM86" s="4">
        <v>15608436</v>
      </c>
      <c r="AN86" s="4">
        <v>17339438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19463</v>
      </c>
      <c r="I87" s="3">
        <v>0</v>
      </c>
      <c r="J87" s="3">
        <v>6909557</v>
      </c>
      <c r="K87" s="3">
        <v>6890094</v>
      </c>
      <c r="L87" s="3">
        <v>6890094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5502660</v>
      </c>
      <c r="T87" s="3">
        <v>5502660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687712</v>
      </c>
      <c r="Z87" s="3">
        <v>687712</v>
      </c>
      <c r="AA87" s="4">
        <v>687712</v>
      </c>
      <c r="AB87" s="4">
        <v>687712</v>
      </c>
      <c r="AC87" s="4">
        <v>687712</v>
      </c>
      <c r="AD87" s="4">
        <v>687710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3451536</v>
      </c>
      <c r="AJ87" s="4">
        <v>4139248</v>
      </c>
      <c r="AK87" s="4">
        <v>4826960</v>
      </c>
      <c r="AL87" s="4">
        <v>5514672</v>
      </c>
      <c r="AM87" s="4">
        <v>6202384</v>
      </c>
      <c r="AN87" s="4">
        <v>6890094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693601</v>
      </c>
      <c r="I88" s="3">
        <v>0</v>
      </c>
      <c r="J88" s="3">
        <v>273283323</v>
      </c>
      <c r="K88" s="3">
        <v>272589722</v>
      </c>
      <c r="L88" s="3">
        <v>272589722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226575086</v>
      </c>
      <c r="T88" s="3">
        <v>226575086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27212732</v>
      </c>
      <c r="Z88" s="3">
        <v>27212732</v>
      </c>
      <c r="AA88" s="4">
        <v>27212733</v>
      </c>
      <c r="AB88" s="4">
        <v>27212733</v>
      </c>
      <c r="AC88" s="4">
        <v>27212733</v>
      </c>
      <c r="AD88" s="4">
        <v>27212731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136526060</v>
      </c>
      <c r="AJ88" s="4">
        <v>163738792</v>
      </c>
      <c r="AK88" s="4">
        <v>190951525</v>
      </c>
      <c r="AL88" s="4">
        <v>218164258</v>
      </c>
      <c r="AM88" s="4">
        <v>245376991</v>
      </c>
      <c r="AN88" s="4">
        <v>272589722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1959</v>
      </c>
      <c r="I89" s="1">
        <v>0</v>
      </c>
      <c r="J89" s="3">
        <v>861110</v>
      </c>
      <c r="K89" s="3">
        <v>859151</v>
      </c>
      <c r="L89" s="3">
        <v>859151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518260</v>
      </c>
      <c r="T89" s="3">
        <v>518260</v>
      </c>
      <c r="U89" s="3">
        <v>86111</v>
      </c>
      <c r="V89" s="3">
        <v>86111</v>
      </c>
      <c r="W89" s="3">
        <v>86111</v>
      </c>
      <c r="X89" s="3">
        <v>86111</v>
      </c>
      <c r="Y89" s="3">
        <v>85785</v>
      </c>
      <c r="Z89" s="3">
        <v>85785</v>
      </c>
      <c r="AA89" s="4">
        <v>85784</v>
      </c>
      <c r="AB89" s="4">
        <v>85784</v>
      </c>
      <c r="AC89" s="4">
        <v>85784</v>
      </c>
      <c r="AD89" s="4">
        <v>85785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430229</v>
      </c>
      <c r="AJ89" s="4">
        <v>516014</v>
      </c>
      <c r="AK89" s="4">
        <v>601798</v>
      </c>
      <c r="AL89" s="4">
        <v>687582</v>
      </c>
      <c r="AM89" s="4">
        <v>773366</v>
      </c>
      <c r="AN89" s="4">
        <v>859151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19647</v>
      </c>
      <c r="I90" s="3">
        <v>0</v>
      </c>
      <c r="J90" s="3">
        <v>6755168</v>
      </c>
      <c r="K90" s="3">
        <v>6735521</v>
      </c>
      <c r="L90" s="3">
        <v>6735521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5318283</v>
      </c>
      <c r="T90" s="3">
        <v>5318283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672242</v>
      </c>
      <c r="Z90" s="3">
        <v>672242</v>
      </c>
      <c r="AA90" s="4">
        <v>672242</v>
      </c>
      <c r="AB90" s="4">
        <v>672242</v>
      </c>
      <c r="AC90" s="4">
        <v>672242</v>
      </c>
      <c r="AD90" s="4">
        <v>672243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3374310</v>
      </c>
      <c r="AJ90" s="4">
        <v>4046552</v>
      </c>
      <c r="AK90" s="4">
        <v>4718794</v>
      </c>
      <c r="AL90" s="4">
        <v>5391036</v>
      </c>
      <c r="AM90" s="4">
        <v>6063278</v>
      </c>
      <c r="AN90" s="4">
        <v>6735521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225093</v>
      </c>
      <c r="I91" s="1">
        <v>0</v>
      </c>
      <c r="J91" s="3">
        <v>79355307</v>
      </c>
      <c r="K91" s="3">
        <v>79130214</v>
      </c>
      <c r="L91" s="3">
        <v>79130214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62053781</v>
      </c>
      <c r="T91" s="3">
        <v>62053781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7898015</v>
      </c>
      <c r="Z91" s="3">
        <v>7898015</v>
      </c>
      <c r="AA91" s="4">
        <v>7898015</v>
      </c>
      <c r="AB91" s="4">
        <v>7898015</v>
      </c>
      <c r="AC91" s="4">
        <v>7898015</v>
      </c>
      <c r="AD91" s="4">
        <v>7898015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39640139</v>
      </c>
      <c r="AJ91" s="4">
        <v>47538154</v>
      </c>
      <c r="AK91" s="4">
        <v>55436169</v>
      </c>
      <c r="AL91" s="4">
        <v>63334184</v>
      </c>
      <c r="AM91" s="4">
        <v>71232199</v>
      </c>
      <c r="AN91" s="4">
        <v>79130214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8093</v>
      </c>
      <c r="I92" s="1">
        <v>0</v>
      </c>
      <c r="J92" s="3">
        <v>2743124</v>
      </c>
      <c r="K92" s="3">
        <v>2735031</v>
      </c>
      <c r="L92" s="3">
        <v>2735031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2019363</v>
      </c>
      <c r="T92" s="3">
        <v>2019363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272964</v>
      </c>
      <c r="Z92" s="3">
        <v>272964</v>
      </c>
      <c r="AA92" s="4">
        <v>272964</v>
      </c>
      <c r="AB92" s="4">
        <v>272964</v>
      </c>
      <c r="AC92" s="4">
        <v>272964</v>
      </c>
      <c r="AD92" s="4">
        <v>272963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1370212</v>
      </c>
      <c r="AJ92" s="4">
        <v>1643176</v>
      </c>
      <c r="AK92" s="4">
        <v>1916140</v>
      </c>
      <c r="AL92" s="4">
        <v>2189104</v>
      </c>
      <c r="AM92" s="4">
        <v>2462068</v>
      </c>
      <c r="AN92" s="4">
        <v>2735031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8683</v>
      </c>
      <c r="I93" s="3">
        <v>0</v>
      </c>
      <c r="J93" s="3">
        <v>2292541</v>
      </c>
      <c r="K93" s="3">
        <v>2283858</v>
      </c>
      <c r="L93" s="3">
        <v>2283858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1556496</v>
      </c>
      <c r="T93" s="3">
        <v>1556496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227807</v>
      </c>
      <c r="AB93" s="4">
        <v>227807</v>
      </c>
      <c r="AC93" s="4">
        <v>227807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1600437</v>
      </c>
      <c r="AL93" s="4">
        <v>1828244</v>
      </c>
      <c r="AM93" s="4">
        <v>2056051</v>
      </c>
      <c r="AN93" s="4">
        <v>2283858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11041</v>
      </c>
      <c r="I94" s="1">
        <v>0</v>
      </c>
      <c r="J94" s="3">
        <v>3298984</v>
      </c>
      <c r="K94" s="3">
        <v>3287943</v>
      </c>
      <c r="L94" s="3">
        <v>3287943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2448603</v>
      </c>
      <c r="T94" s="3">
        <v>2448603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328059</v>
      </c>
      <c r="Z94" s="3">
        <v>328059</v>
      </c>
      <c r="AA94" s="4">
        <v>328058</v>
      </c>
      <c r="AB94" s="4">
        <v>328058</v>
      </c>
      <c r="AC94" s="4">
        <v>328058</v>
      </c>
      <c r="AD94" s="4">
        <v>328059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1647651</v>
      </c>
      <c r="AJ94" s="4">
        <v>1975710</v>
      </c>
      <c r="AK94" s="4">
        <v>2303768</v>
      </c>
      <c r="AL94" s="4">
        <v>2631826</v>
      </c>
      <c r="AM94" s="4">
        <v>2959884</v>
      </c>
      <c r="AN94" s="4">
        <v>3287943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21275</v>
      </c>
      <c r="I95" s="1">
        <v>0</v>
      </c>
      <c r="J95" s="3">
        <v>6716627</v>
      </c>
      <c r="K95" s="3">
        <v>6695352</v>
      </c>
      <c r="L95" s="3">
        <v>6695352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5207416</v>
      </c>
      <c r="T95" s="3">
        <v>5207416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668117</v>
      </c>
      <c r="Z95" s="3">
        <v>668117</v>
      </c>
      <c r="AA95" s="4">
        <v>668117</v>
      </c>
      <c r="AB95" s="4">
        <v>668117</v>
      </c>
      <c r="AC95" s="4">
        <v>668117</v>
      </c>
      <c r="AD95" s="4">
        <v>668115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3354769</v>
      </c>
      <c r="AJ95" s="4">
        <v>4022886</v>
      </c>
      <c r="AK95" s="4">
        <v>4691003</v>
      </c>
      <c r="AL95" s="4">
        <v>5359120</v>
      </c>
      <c r="AM95" s="4">
        <v>6027237</v>
      </c>
      <c r="AN95" s="4">
        <v>6695352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22063</v>
      </c>
      <c r="I96" s="1">
        <v>0</v>
      </c>
      <c r="J96" s="3">
        <v>8017963</v>
      </c>
      <c r="K96" s="3">
        <v>7995900</v>
      </c>
      <c r="L96" s="3">
        <v>7995900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6282371</v>
      </c>
      <c r="T96" s="3">
        <v>6282371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798119</v>
      </c>
      <c r="Z96" s="3">
        <v>798119</v>
      </c>
      <c r="AA96" s="4">
        <v>798120</v>
      </c>
      <c r="AB96" s="4">
        <v>798120</v>
      </c>
      <c r="AC96" s="4">
        <v>798120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4005303</v>
      </c>
      <c r="AJ96" s="4">
        <v>4803422</v>
      </c>
      <c r="AK96" s="4">
        <v>5601542</v>
      </c>
      <c r="AL96" s="4">
        <v>6399662</v>
      </c>
      <c r="AM96" s="4">
        <v>7197782</v>
      </c>
      <c r="AN96" s="4">
        <v>7995900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12984</v>
      </c>
      <c r="I97" s="1">
        <v>0</v>
      </c>
      <c r="J97" s="3">
        <v>4427713</v>
      </c>
      <c r="K97" s="3">
        <v>4414729</v>
      </c>
      <c r="L97" s="3">
        <v>4414729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3222806</v>
      </c>
      <c r="T97" s="3">
        <v>3222806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440608</v>
      </c>
      <c r="Z97" s="3">
        <v>440608</v>
      </c>
      <c r="AA97" s="4">
        <v>440607</v>
      </c>
      <c r="AB97" s="4">
        <v>440607</v>
      </c>
      <c r="AC97" s="4">
        <v>440607</v>
      </c>
      <c r="AD97" s="4">
        <v>440608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2211692</v>
      </c>
      <c r="AJ97" s="4">
        <v>2652300</v>
      </c>
      <c r="AK97" s="4">
        <v>3092907</v>
      </c>
      <c r="AL97" s="4">
        <v>3533514</v>
      </c>
      <c r="AM97" s="4">
        <v>3974121</v>
      </c>
      <c r="AN97" s="4">
        <v>4414729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12036</v>
      </c>
      <c r="I98" s="1">
        <v>0</v>
      </c>
      <c r="J98" s="3">
        <v>4075626</v>
      </c>
      <c r="K98" s="3">
        <v>4063590</v>
      </c>
      <c r="L98" s="3">
        <v>4063590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3155494</v>
      </c>
      <c r="T98" s="3">
        <v>3155494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405557</v>
      </c>
      <c r="AB98" s="4">
        <v>405557</v>
      </c>
      <c r="AC98" s="4">
        <v>405557</v>
      </c>
      <c r="AD98" s="4">
        <v>405555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2846921</v>
      </c>
      <c r="AL98" s="4">
        <v>3252478</v>
      </c>
      <c r="AM98" s="4">
        <v>3658035</v>
      </c>
      <c r="AN98" s="4">
        <v>4063590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12482</v>
      </c>
      <c r="I99" s="1">
        <v>0</v>
      </c>
      <c r="J99" s="3">
        <v>4227326</v>
      </c>
      <c r="K99" s="3">
        <v>4214844</v>
      </c>
      <c r="L99" s="3">
        <v>4214844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3115241</v>
      </c>
      <c r="T99" s="3">
        <v>3115241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420652</v>
      </c>
      <c r="Z99" s="3">
        <v>420652</v>
      </c>
      <c r="AA99" s="4">
        <v>420652</v>
      </c>
      <c r="AB99" s="4">
        <v>420652</v>
      </c>
      <c r="AC99" s="4">
        <v>420652</v>
      </c>
      <c r="AD99" s="4">
        <v>420652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2111584</v>
      </c>
      <c r="AJ99" s="4">
        <v>2532236</v>
      </c>
      <c r="AK99" s="4">
        <v>2952888</v>
      </c>
      <c r="AL99" s="4">
        <v>3373540</v>
      </c>
      <c r="AM99" s="4">
        <v>3794192</v>
      </c>
      <c r="AN99" s="4">
        <v>4214844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9807</v>
      </c>
      <c r="I100" s="1">
        <v>0</v>
      </c>
      <c r="J100" s="3">
        <v>3519341</v>
      </c>
      <c r="K100" s="3">
        <v>3509534</v>
      </c>
      <c r="L100" s="3">
        <v>3509534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2583348</v>
      </c>
      <c r="T100" s="3">
        <v>2583348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350300</v>
      </c>
      <c r="Z100" s="3">
        <v>350300</v>
      </c>
      <c r="AA100" s="4">
        <v>350300</v>
      </c>
      <c r="AB100" s="4">
        <v>350300</v>
      </c>
      <c r="AC100" s="4">
        <v>350300</v>
      </c>
      <c r="AD100" s="4">
        <v>350298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1758036</v>
      </c>
      <c r="AJ100" s="4">
        <v>2108336</v>
      </c>
      <c r="AK100" s="4">
        <v>2458636</v>
      </c>
      <c r="AL100" s="4">
        <v>2808936</v>
      </c>
      <c r="AM100" s="4">
        <v>3159236</v>
      </c>
      <c r="AN100" s="4">
        <v>3509534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6785</v>
      </c>
      <c r="I101" s="1">
        <v>0</v>
      </c>
      <c r="J101" s="3">
        <v>1871378</v>
      </c>
      <c r="K101" s="3">
        <v>1864593</v>
      </c>
      <c r="L101" s="3">
        <v>1864593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1124061</v>
      </c>
      <c r="T101" s="3">
        <v>1124061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186007</v>
      </c>
      <c r="AB101" s="4">
        <v>186007</v>
      </c>
      <c r="AC101" s="4">
        <v>186007</v>
      </c>
      <c r="AD101" s="4">
        <v>186006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1306573</v>
      </c>
      <c r="AL101" s="4">
        <v>1492580</v>
      </c>
      <c r="AM101" s="4">
        <v>1678587</v>
      </c>
      <c r="AN101" s="4">
        <v>1864593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8357</v>
      </c>
      <c r="I102" s="3">
        <v>0</v>
      </c>
      <c r="J102" s="3">
        <v>2498977</v>
      </c>
      <c r="K102" s="3">
        <v>2490620</v>
      </c>
      <c r="L102" s="3">
        <v>2490620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1837278</v>
      </c>
      <c r="T102" s="3">
        <v>1837278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248505</v>
      </c>
      <c r="Z102" s="3">
        <v>248505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1248097</v>
      </c>
      <c r="AJ102" s="4">
        <v>1496602</v>
      </c>
      <c r="AK102" s="4">
        <v>1745107</v>
      </c>
      <c r="AL102" s="4">
        <v>1993612</v>
      </c>
      <c r="AM102" s="4">
        <v>2242117</v>
      </c>
      <c r="AN102" s="4">
        <v>2490620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8827</v>
      </c>
      <c r="I103" s="3">
        <v>0</v>
      </c>
      <c r="J103" s="3">
        <v>2919486</v>
      </c>
      <c r="K103" s="3">
        <v>2910659</v>
      </c>
      <c r="L103" s="3">
        <v>2910659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2025889</v>
      </c>
      <c r="T103" s="3">
        <v>2025889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290478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2910659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12178</v>
      </c>
      <c r="I104" s="1">
        <v>0</v>
      </c>
      <c r="J104" s="3">
        <v>4262461</v>
      </c>
      <c r="K104" s="3">
        <v>4250283</v>
      </c>
      <c r="L104" s="3">
        <v>4250283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3334010</v>
      </c>
      <c r="T104" s="3">
        <v>3334010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424217</v>
      </c>
      <c r="Z104" s="3">
        <v>424217</v>
      </c>
      <c r="AA104" s="4">
        <v>424216</v>
      </c>
      <c r="AB104" s="4">
        <v>424216</v>
      </c>
      <c r="AC104" s="4">
        <v>424216</v>
      </c>
      <c r="AD104" s="4">
        <v>424217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2129201</v>
      </c>
      <c r="AJ104" s="4">
        <v>2553418</v>
      </c>
      <c r="AK104" s="4">
        <v>2977634</v>
      </c>
      <c r="AL104" s="4">
        <v>3401850</v>
      </c>
      <c r="AM104" s="4">
        <v>3826066</v>
      </c>
      <c r="AN104" s="4">
        <v>4250283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14463</v>
      </c>
      <c r="I105" s="1">
        <v>0</v>
      </c>
      <c r="J105" s="3">
        <v>4073945</v>
      </c>
      <c r="K105" s="3">
        <v>4059482</v>
      </c>
      <c r="L105" s="3">
        <v>4059482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2916794</v>
      </c>
      <c r="T105" s="3">
        <v>2916794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404984</v>
      </c>
      <c r="Z105" s="3">
        <v>404984</v>
      </c>
      <c r="AA105" s="4">
        <v>404984</v>
      </c>
      <c r="AB105" s="4">
        <v>404984</v>
      </c>
      <c r="AC105" s="4">
        <v>404984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2034564</v>
      </c>
      <c r="AJ105" s="4">
        <v>2439548</v>
      </c>
      <c r="AK105" s="4">
        <v>2844532</v>
      </c>
      <c r="AL105" s="4">
        <v>3249516</v>
      </c>
      <c r="AM105" s="4">
        <v>3654500</v>
      </c>
      <c r="AN105" s="4">
        <v>4059482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10120</v>
      </c>
      <c r="I106" s="1">
        <v>0</v>
      </c>
      <c r="J106" s="3">
        <v>3138556</v>
      </c>
      <c r="K106" s="3">
        <v>3128436</v>
      </c>
      <c r="L106" s="3">
        <v>3128436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2317034</v>
      </c>
      <c r="T106" s="3">
        <v>2317034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312169</v>
      </c>
      <c r="Z106" s="3">
        <v>312169</v>
      </c>
      <c r="AA106" s="4">
        <v>312169</v>
      </c>
      <c r="AB106" s="4">
        <v>312169</v>
      </c>
      <c r="AC106" s="4">
        <v>312169</v>
      </c>
      <c r="AD106" s="4">
        <v>312167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1567593</v>
      </c>
      <c r="AJ106" s="4">
        <v>1879762</v>
      </c>
      <c r="AK106" s="4">
        <v>2191931</v>
      </c>
      <c r="AL106" s="4">
        <v>2504100</v>
      </c>
      <c r="AM106" s="4">
        <v>2816269</v>
      </c>
      <c r="AN106" s="4">
        <v>3128436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3968</v>
      </c>
      <c r="I107" s="1">
        <v>0</v>
      </c>
      <c r="J107" s="3">
        <v>1364591</v>
      </c>
      <c r="K107" s="3">
        <v>1360623</v>
      </c>
      <c r="L107" s="3">
        <v>1360623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919561</v>
      </c>
      <c r="T107" s="3">
        <v>919561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135797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1360623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26304</v>
      </c>
      <c r="I108" s="1">
        <v>0</v>
      </c>
      <c r="J108" s="3">
        <v>9258169</v>
      </c>
      <c r="K108" s="3">
        <v>9231865</v>
      </c>
      <c r="L108" s="3">
        <v>9231865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7286734</v>
      </c>
      <c r="T108" s="3">
        <v>7286734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921433</v>
      </c>
      <c r="Z108" s="3">
        <v>921433</v>
      </c>
      <c r="AA108" s="4">
        <v>921433</v>
      </c>
      <c r="AB108" s="4">
        <v>921433</v>
      </c>
      <c r="AC108" s="4">
        <v>921433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4624701</v>
      </c>
      <c r="AJ108" s="4">
        <v>5546134</v>
      </c>
      <c r="AK108" s="4">
        <v>6467567</v>
      </c>
      <c r="AL108" s="4">
        <v>7389000</v>
      </c>
      <c r="AM108" s="4">
        <v>8310433</v>
      </c>
      <c r="AN108" s="4">
        <v>9231865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9390</v>
      </c>
      <c r="I109" s="1">
        <v>0</v>
      </c>
      <c r="J109" s="3">
        <v>2800011</v>
      </c>
      <c r="K109" s="3">
        <v>2790621</v>
      </c>
      <c r="L109" s="3">
        <v>2790621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1982274</v>
      </c>
      <c r="T109" s="3">
        <v>1982274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278437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2790621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34358</v>
      </c>
      <c r="I110" s="1">
        <v>0</v>
      </c>
      <c r="J110" s="3">
        <v>10177083</v>
      </c>
      <c r="K110" s="3">
        <v>10142725</v>
      </c>
      <c r="L110" s="3">
        <v>10142725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7465128</v>
      </c>
      <c r="T110" s="3">
        <v>7465128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1011982</v>
      </c>
      <c r="Z110" s="3">
        <v>1011982</v>
      </c>
      <c r="AA110" s="4">
        <v>1011982</v>
      </c>
      <c r="AB110" s="4">
        <v>1011982</v>
      </c>
      <c r="AC110" s="4">
        <v>1011982</v>
      </c>
      <c r="AD110" s="4">
        <v>1011983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5082814</v>
      </c>
      <c r="AJ110" s="4">
        <v>6094796</v>
      </c>
      <c r="AK110" s="4">
        <v>7106778</v>
      </c>
      <c r="AL110" s="4">
        <v>8118760</v>
      </c>
      <c r="AM110" s="4">
        <v>9130742</v>
      </c>
      <c r="AN110" s="4">
        <v>10142725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23773</v>
      </c>
      <c r="I111" s="1">
        <v>0</v>
      </c>
      <c r="J111" s="3">
        <v>7843178</v>
      </c>
      <c r="K111" s="3">
        <v>7819405</v>
      </c>
      <c r="L111" s="3">
        <v>7819405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6052361</v>
      </c>
      <c r="T111" s="3">
        <v>6052361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780356</v>
      </c>
      <c r="Z111" s="3">
        <v>780356</v>
      </c>
      <c r="AA111" s="4">
        <v>780355</v>
      </c>
      <c r="AB111" s="4">
        <v>780355</v>
      </c>
      <c r="AC111" s="4">
        <v>780355</v>
      </c>
      <c r="AD111" s="4">
        <v>780356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3917628</v>
      </c>
      <c r="AJ111" s="4">
        <v>4697984</v>
      </c>
      <c r="AK111" s="4">
        <v>5478339</v>
      </c>
      <c r="AL111" s="4">
        <v>6258694</v>
      </c>
      <c r="AM111" s="4">
        <v>7039049</v>
      </c>
      <c r="AN111" s="4">
        <v>7819405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79305</v>
      </c>
      <c r="I112" s="3">
        <v>0</v>
      </c>
      <c r="J112" s="3">
        <v>29398598</v>
      </c>
      <c r="K112" s="3">
        <v>29319293</v>
      </c>
      <c r="L112" s="3">
        <v>29319293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23393592</v>
      </c>
      <c r="T112" s="3">
        <v>23393592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2926642</v>
      </c>
      <c r="Z112" s="3">
        <v>2926642</v>
      </c>
      <c r="AA112" s="4">
        <v>2926642</v>
      </c>
      <c r="AB112" s="4">
        <v>2926642</v>
      </c>
      <c r="AC112" s="4">
        <v>2926642</v>
      </c>
      <c r="AD112" s="4">
        <v>2926643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14686082</v>
      </c>
      <c r="AJ112" s="4">
        <v>17612724</v>
      </c>
      <c r="AK112" s="4">
        <v>20539366</v>
      </c>
      <c r="AL112" s="4">
        <v>23466008</v>
      </c>
      <c r="AM112" s="4">
        <v>26392650</v>
      </c>
      <c r="AN112" s="4">
        <v>29319293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46491</v>
      </c>
      <c r="I113" s="3">
        <v>0</v>
      </c>
      <c r="J113" s="3">
        <v>15719697</v>
      </c>
      <c r="K113" s="3">
        <v>15673206</v>
      </c>
      <c r="L113" s="3">
        <v>15673206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12693246</v>
      </c>
      <c r="T113" s="3">
        <v>12693246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1564221</v>
      </c>
      <c r="Z113" s="3">
        <v>1564221</v>
      </c>
      <c r="AA113" s="4">
        <v>1564221</v>
      </c>
      <c r="AB113" s="4">
        <v>1564221</v>
      </c>
      <c r="AC113" s="4">
        <v>1564221</v>
      </c>
      <c r="AD113" s="4">
        <v>1564221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7852101</v>
      </c>
      <c r="AJ113" s="4">
        <v>9416322</v>
      </c>
      <c r="AK113" s="4">
        <v>10980543</v>
      </c>
      <c r="AL113" s="4">
        <v>12544764</v>
      </c>
      <c r="AM113" s="4">
        <v>14108985</v>
      </c>
      <c r="AN113" s="4">
        <v>15673206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10023</v>
      </c>
      <c r="I114" s="3">
        <v>0</v>
      </c>
      <c r="J114" s="3">
        <v>3318821</v>
      </c>
      <c r="K114" s="3">
        <v>3308798</v>
      </c>
      <c r="L114" s="3">
        <v>3308798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2499188</v>
      </c>
      <c r="T114" s="3">
        <v>2499188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330212</v>
      </c>
      <c r="Z114" s="3">
        <v>330212</v>
      </c>
      <c r="AA114" s="4">
        <v>330212</v>
      </c>
      <c r="AB114" s="4">
        <v>330212</v>
      </c>
      <c r="AC114" s="4">
        <v>330212</v>
      </c>
      <c r="AD114" s="4">
        <v>330210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1657740</v>
      </c>
      <c r="AJ114" s="4">
        <v>1987952</v>
      </c>
      <c r="AK114" s="4">
        <v>2318164</v>
      </c>
      <c r="AL114" s="4">
        <v>2648376</v>
      </c>
      <c r="AM114" s="4">
        <v>2978588</v>
      </c>
      <c r="AN114" s="4">
        <v>3308798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10313</v>
      </c>
      <c r="I115" s="1">
        <v>0</v>
      </c>
      <c r="J115" s="3">
        <v>2877462</v>
      </c>
      <c r="K115" s="3">
        <v>2867149</v>
      </c>
      <c r="L115" s="3">
        <v>2867149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1990562</v>
      </c>
      <c r="T115" s="3">
        <v>1990562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286028</v>
      </c>
      <c r="Z115" s="3">
        <v>286028</v>
      </c>
      <c r="AA115" s="4">
        <v>286027</v>
      </c>
      <c r="AB115" s="4">
        <v>286027</v>
      </c>
      <c r="AC115" s="4">
        <v>286027</v>
      </c>
      <c r="AD115" s="4">
        <v>286028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1437012</v>
      </c>
      <c r="AJ115" s="4">
        <v>1723040</v>
      </c>
      <c r="AK115" s="4">
        <v>2009067</v>
      </c>
      <c r="AL115" s="4">
        <v>2295094</v>
      </c>
      <c r="AM115" s="4">
        <v>2581121</v>
      </c>
      <c r="AN115" s="4">
        <v>2867149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19030</v>
      </c>
      <c r="I116" s="1">
        <v>0</v>
      </c>
      <c r="J116" s="3">
        <v>4557777</v>
      </c>
      <c r="K116" s="3">
        <v>4538747</v>
      </c>
      <c r="L116" s="3">
        <v>4538747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2973965</v>
      </c>
      <c r="T116" s="3">
        <v>2973965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452606</v>
      </c>
      <c r="Z116" s="3">
        <v>452606</v>
      </c>
      <c r="AA116" s="4">
        <v>452606</v>
      </c>
      <c r="AB116" s="4">
        <v>452606</v>
      </c>
      <c r="AC116" s="4">
        <v>452606</v>
      </c>
      <c r="AD116" s="4">
        <v>452605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2275718</v>
      </c>
      <c r="AJ116" s="4">
        <v>2728324</v>
      </c>
      <c r="AK116" s="4">
        <v>3180930</v>
      </c>
      <c r="AL116" s="4">
        <v>3633536</v>
      </c>
      <c r="AM116" s="4">
        <v>4086142</v>
      </c>
      <c r="AN116" s="4">
        <v>4538747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10223</v>
      </c>
      <c r="I117" s="1">
        <v>0</v>
      </c>
      <c r="J117" s="3">
        <v>2949102</v>
      </c>
      <c r="K117" s="3">
        <v>2938879</v>
      </c>
      <c r="L117" s="3">
        <v>2938879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2111667</v>
      </c>
      <c r="T117" s="3">
        <v>2111667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293207</v>
      </c>
      <c r="Z117" s="3">
        <v>293207</v>
      </c>
      <c r="AA117" s="4">
        <v>293206</v>
      </c>
      <c r="AB117" s="4">
        <v>293206</v>
      </c>
      <c r="AC117" s="4">
        <v>293206</v>
      </c>
      <c r="AD117" s="4">
        <v>293207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1472847</v>
      </c>
      <c r="AJ117" s="4">
        <v>1766054</v>
      </c>
      <c r="AK117" s="4">
        <v>2059260</v>
      </c>
      <c r="AL117" s="4">
        <v>2352466</v>
      </c>
      <c r="AM117" s="4">
        <v>2645672</v>
      </c>
      <c r="AN117" s="4">
        <v>2938879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36200</v>
      </c>
      <c r="I118" s="1">
        <v>0</v>
      </c>
      <c r="J118" s="3">
        <v>10553088</v>
      </c>
      <c r="K118" s="3">
        <v>10516888</v>
      </c>
      <c r="L118" s="3">
        <v>10516888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8267000</v>
      </c>
      <c r="T118" s="3">
        <v>8267000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1049275</v>
      </c>
      <c r="Z118" s="3">
        <v>1049275</v>
      </c>
      <c r="AA118" s="4">
        <v>1049276</v>
      </c>
      <c r="AB118" s="4">
        <v>1049276</v>
      </c>
      <c r="AC118" s="4">
        <v>1049276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5270511</v>
      </c>
      <c r="AJ118" s="4">
        <v>6319786</v>
      </c>
      <c r="AK118" s="4">
        <v>7369062</v>
      </c>
      <c r="AL118" s="4">
        <v>8418338</v>
      </c>
      <c r="AM118" s="4">
        <v>9467614</v>
      </c>
      <c r="AN118" s="4">
        <v>10516888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3589</v>
      </c>
      <c r="I119" s="1">
        <v>0</v>
      </c>
      <c r="J119" s="3">
        <v>1116369</v>
      </c>
      <c r="K119" s="3">
        <v>1112780</v>
      </c>
      <c r="L119" s="3">
        <v>1112780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762605</v>
      </c>
      <c r="T119" s="3">
        <v>762605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111039</v>
      </c>
      <c r="Z119" s="3">
        <v>111039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557587</v>
      </c>
      <c r="AJ119" s="4">
        <v>668626</v>
      </c>
      <c r="AK119" s="4">
        <v>779665</v>
      </c>
      <c r="AL119" s="4">
        <v>890704</v>
      </c>
      <c r="AM119" s="4">
        <v>1001743</v>
      </c>
      <c r="AN119" s="4">
        <v>1112780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13833</v>
      </c>
      <c r="I120" s="1">
        <v>0</v>
      </c>
      <c r="J120" s="3">
        <v>4235141</v>
      </c>
      <c r="K120" s="3">
        <v>4221308</v>
      </c>
      <c r="L120" s="3">
        <v>4221308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3153678</v>
      </c>
      <c r="T120" s="3">
        <v>3153678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421209</v>
      </c>
      <c r="Z120" s="3">
        <v>421209</v>
      </c>
      <c r="AA120" s="4">
        <v>421209</v>
      </c>
      <c r="AB120" s="4">
        <v>421209</v>
      </c>
      <c r="AC120" s="4">
        <v>421209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2115265</v>
      </c>
      <c r="AJ120" s="4">
        <v>2536474</v>
      </c>
      <c r="AK120" s="4">
        <v>2957683</v>
      </c>
      <c r="AL120" s="4">
        <v>3378892</v>
      </c>
      <c r="AM120" s="4">
        <v>3800101</v>
      </c>
      <c r="AN120" s="4">
        <v>4221308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43426</v>
      </c>
      <c r="I121" s="1">
        <v>0</v>
      </c>
      <c r="J121" s="3">
        <v>13652322</v>
      </c>
      <c r="K121" s="3">
        <v>13608896</v>
      </c>
      <c r="L121" s="3">
        <v>13608896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10956721</v>
      </c>
      <c r="T121" s="3">
        <v>10956721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1357995</v>
      </c>
      <c r="Z121" s="3">
        <v>1357995</v>
      </c>
      <c r="AA121" s="4">
        <v>1357995</v>
      </c>
      <c r="AB121" s="4">
        <v>1357995</v>
      </c>
      <c r="AC121" s="4">
        <v>1357995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6818923</v>
      </c>
      <c r="AJ121" s="4">
        <v>8176918</v>
      </c>
      <c r="AK121" s="4">
        <v>9534913</v>
      </c>
      <c r="AL121" s="4">
        <v>10892908</v>
      </c>
      <c r="AM121" s="4">
        <v>12250903</v>
      </c>
      <c r="AN121" s="4">
        <v>13608896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6920</v>
      </c>
      <c r="I122" s="1">
        <v>0</v>
      </c>
      <c r="J122" s="3">
        <v>2142062</v>
      </c>
      <c r="K122" s="3">
        <v>2135142</v>
      </c>
      <c r="L122" s="3">
        <v>2135142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1471257</v>
      </c>
      <c r="T122" s="3">
        <v>1471257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213053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2135142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8458</v>
      </c>
      <c r="I123" s="1">
        <v>0</v>
      </c>
      <c r="J123" s="3">
        <v>2094915</v>
      </c>
      <c r="K123" s="3">
        <v>2086457</v>
      </c>
      <c r="L123" s="3">
        <v>2086457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1423444</v>
      </c>
      <c r="T123" s="3">
        <v>1423444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208082</v>
      </c>
      <c r="Z123" s="3">
        <v>208082</v>
      </c>
      <c r="AA123" s="4">
        <v>208081</v>
      </c>
      <c r="AB123" s="4">
        <v>208081</v>
      </c>
      <c r="AC123" s="4">
        <v>208081</v>
      </c>
      <c r="AD123" s="4">
        <v>208082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1046050</v>
      </c>
      <c r="AJ123" s="4">
        <v>1254132</v>
      </c>
      <c r="AK123" s="4">
        <v>1462213</v>
      </c>
      <c r="AL123" s="4">
        <v>1670294</v>
      </c>
      <c r="AM123" s="4">
        <v>1878375</v>
      </c>
      <c r="AN123" s="4">
        <v>2086457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14959</v>
      </c>
      <c r="I124" s="1">
        <v>0</v>
      </c>
      <c r="J124" s="3">
        <v>5052534</v>
      </c>
      <c r="K124" s="3">
        <v>5037575</v>
      </c>
      <c r="L124" s="3">
        <v>5037575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3845354</v>
      </c>
      <c r="T124" s="3">
        <v>3845354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502761</v>
      </c>
      <c r="Z124" s="3">
        <v>502761</v>
      </c>
      <c r="AA124" s="4">
        <v>502760</v>
      </c>
      <c r="AB124" s="4">
        <v>502760</v>
      </c>
      <c r="AC124" s="4">
        <v>502760</v>
      </c>
      <c r="AD124" s="4">
        <v>502761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2523773</v>
      </c>
      <c r="AJ124" s="4">
        <v>3026534</v>
      </c>
      <c r="AK124" s="4">
        <v>3529294</v>
      </c>
      <c r="AL124" s="4">
        <v>4032054</v>
      </c>
      <c r="AM124" s="4">
        <v>4534814</v>
      </c>
      <c r="AN124" s="4">
        <v>5037575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5546</v>
      </c>
      <c r="I125" s="1">
        <v>0</v>
      </c>
      <c r="J125" s="3">
        <v>1736753</v>
      </c>
      <c r="K125" s="3">
        <v>1731207</v>
      </c>
      <c r="L125" s="3">
        <v>1731207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960291</v>
      </c>
      <c r="T125" s="3">
        <v>960291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172752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1731207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33674</v>
      </c>
      <c r="I126" s="1">
        <v>0</v>
      </c>
      <c r="J126" s="3">
        <v>11192304</v>
      </c>
      <c r="K126" s="3">
        <v>11158630</v>
      </c>
      <c r="L126" s="3">
        <v>11158630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8805649</v>
      </c>
      <c r="T126" s="3">
        <v>8805649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1113618</v>
      </c>
      <c r="Z126" s="3">
        <v>1113618</v>
      </c>
      <c r="AA126" s="4">
        <v>1113619</v>
      </c>
      <c r="AB126" s="4">
        <v>1113619</v>
      </c>
      <c r="AC126" s="4">
        <v>1113619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5590538</v>
      </c>
      <c r="AJ126" s="4">
        <v>6704156</v>
      </c>
      <c r="AK126" s="4">
        <v>7817775</v>
      </c>
      <c r="AL126" s="4">
        <v>8931394</v>
      </c>
      <c r="AM126" s="4">
        <v>10045013</v>
      </c>
      <c r="AN126" s="4">
        <v>11158630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10352</v>
      </c>
      <c r="I127" s="1">
        <v>0</v>
      </c>
      <c r="J127" s="3">
        <v>3180085</v>
      </c>
      <c r="K127" s="3">
        <v>3169733</v>
      </c>
      <c r="L127" s="3">
        <v>3169733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2298509</v>
      </c>
      <c r="T127" s="3">
        <v>2298509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316283</v>
      </c>
      <c r="Z127" s="3">
        <v>316283</v>
      </c>
      <c r="AA127" s="4">
        <v>316283</v>
      </c>
      <c r="AB127" s="4">
        <v>316283</v>
      </c>
      <c r="AC127" s="4">
        <v>316283</v>
      </c>
      <c r="AD127" s="4">
        <v>316282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1588319</v>
      </c>
      <c r="AJ127" s="4">
        <v>1904602</v>
      </c>
      <c r="AK127" s="4">
        <v>2220885</v>
      </c>
      <c r="AL127" s="4">
        <v>2537168</v>
      </c>
      <c r="AM127" s="4">
        <v>2853451</v>
      </c>
      <c r="AN127" s="4">
        <v>3169733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15092</v>
      </c>
      <c r="I128" s="1">
        <v>0</v>
      </c>
      <c r="J128" s="3">
        <v>5082952</v>
      </c>
      <c r="K128" s="3">
        <v>5067860</v>
      </c>
      <c r="L128" s="3">
        <v>5067860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3854321</v>
      </c>
      <c r="T128" s="3">
        <v>3854321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505780</v>
      </c>
      <c r="Z128" s="3">
        <v>505780</v>
      </c>
      <c r="AA128" s="4">
        <v>505780</v>
      </c>
      <c r="AB128" s="4">
        <v>505780</v>
      </c>
      <c r="AC128" s="4">
        <v>505780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2538960</v>
      </c>
      <c r="AJ128" s="4">
        <v>3044740</v>
      </c>
      <c r="AK128" s="4">
        <v>3550520</v>
      </c>
      <c r="AL128" s="4">
        <v>4056300</v>
      </c>
      <c r="AM128" s="4">
        <v>4562080</v>
      </c>
      <c r="AN128" s="4">
        <v>5067860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8904</v>
      </c>
      <c r="I129" s="1">
        <v>0</v>
      </c>
      <c r="J129" s="3">
        <v>2872559</v>
      </c>
      <c r="K129" s="3">
        <v>2863655</v>
      </c>
      <c r="L129" s="3">
        <v>2863655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2060191</v>
      </c>
      <c r="T129" s="3">
        <v>2060191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285772</v>
      </c>
      <c r="Z129" s="3">
        <v>285772</v>
      </c>
      <c r="AA129" s="4">
        <v>285772</v>
      </c>
      <c r="AB129" s="4">
        <v>285772</v>
      </c>
      <c r="AC129" s="4">
        <v>285772</v>
      </c>
      <c r="AD129" s="4">
        <v>285771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1434796</v>
      </c>
      <c r="AJ129" s="4">
        <v>1720568</v>
      </c>
      <c r="AK129" s="4">
        <v>2006340</v>
      </c>
      <c r="AL129" s="4">
        <v>2292112</v>
      </c>
      <c r="AM129" s="4">
        <v>2577884</v>
      </c>
      <c r="AN129" s="4">
        <v>2863655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14141</v>
      </c>
      <c r="I130" s="1">
        <v>0</v>
      </c>
      <c r="J130" s="3">
        <v>3984445</v>
      </c>
      <c r="K130" s="3">
        <v>3970304</v>
      </c>
      <c r="L130" s="3">
        <v>3970304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2917454</v>
      </c>
      <c r="T130" s="3">
        <v>2917454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396088</v>
      </c>
      <c r="AB130" s="4">
        <v>396088</v>
      </c>
      <c r="AC130" s="4">
        <v>396088</v>
      </c>
      <c r="AD130" s="4">
        <v>396086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2782042</v>
      </c>
      <c r="AL130" s="4">
        <v>3178130</v>
      </c>
      <c r="AM130" s="4">
        <v>3574218</v>
      </c>
      <c r="AN130" s="4">
        <v>3970304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7111</v>
      </c>
      <c r="I131" s="1">
        <v>0</v>
      </c>
      <c r="J131" s="3">
        <v>2221983</v>
      </c>
      <c r="K131" s="3">
        <v>2214872</v>
      </c>
      <c r="L131" s="3">
        <v>2214872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1592967</v>
      </c>
      <c r="T131" s="3">
        <v>1592967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221014</v>
      </c>
      <c r="AB131" s="4">
        <v>221014</v>
      </c>
      <c r="AC131" s="4">
        <v>221014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1551832</v>
      </c>
      <c r="AL131" s="4">
        <v>1772846</v>
      </c>
      <c r="AM131" s="4">
        <v>1993860</v>
      </c>
      <c r="AN131" s="4">
        <v>2214872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4684</v>
      </c>
      <c r="I132" s="1">
        <v>0</v>
      </c>
      <c r="J132" s="3">
        <v>1085194</v>
      </c>
      <c r="K132" s="3">
        <v>1080510</v>
      </c>
      <c r="L132" s="3">
        <v>1080510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682072</v>
      </c>
      <c r="T132" s="3">
        <v>682072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107739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1080510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24570</v>
      </c>
      <c r="I133" s="1">
        <v>0</v>
      </c>
      <c r="J133" s="3">
        <v>8303448</v>
      </c>
      <c r="K133" s="3">
        <v>8278878</v>
      </c>
      <c r="L133" s="3">
        <v>8278878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6601152</v>
      </c>
      <c r="T133" s="3">
        <v>6601152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826250</v>
      </c>
      <c r="Z133" s="3">
        <v>826250</v>
      </c>
      <c r="AA133" s="4">
        <v>826250</v>
      </c>
      <c r="AB133" s="4">
        <v>826250</v>
      </c>
      <c r="AC133" s="4">
        <v>826250</v>
      </c>
      <c r="AD133" s="4">
        <v>826248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4147630</v>
      </c>
      <c r="AJ133" s="4">
        <v>4973880</v>
      </c>
      <c r="AK133" s="4">
        <v>5800130</v>
      </c>
      <c r="AL133" s="4">
        <v>6626380</v>
      </c>
      <c r="AM133" s="4">
        <v>7452630</v>
      </c>
      <c r="AN133" s="4">
        <v>8278878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30719</v>
      </c>
      <c r="I134" s="1">
        <v>0</v>
      </c>
      <c r="J134" s="3">
        <v>9739317</v>
      </c>
      <c r="K134" s="3">
        <v>9708598</v>
      </c>
      <c r="L134" s="3">
        <v>9708598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7496964</v>
      </c>
      <c r="T134" s="3">
        <v>7496964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968812</v>
      </c>
      <c r="Z134" s="3">
        <v>968812</v>
      </c>
      <c r="AA134" s="4">
        <v>968812</v>
      </c>
      <c r="AB134" s="4">
        <v>968812</v>
      </c>
      <c r="AC134" s="4">
        <v>968812</v>
      </c>
      <c r="AD134" s="4">
        <v>968810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4864540</v>
      </c>
      <c r="AJ134" s="4">
        <v>5833352</v>
      </c>
      <c r="AK134" s="4">
        <v>6802164</v>
      </c>
      <c r="AL134" s="4">
        <v>7770976</v>
      </c>
      <c r="AM134" s="4">
        <v>8739788</v>
      </c>
      <c r="AN134" s="4">
        <v>9708598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6710</v>
      </c>
      <c r="I135" s="1">
        <v>0</v>
      </c>
      <c r="J135" s="3">
        <v>1383752</v>
      </c>
      <c r="K135" s="3">
        <v>1377042</v>
      </c>
      <c r="L135" s="3">
        <v>1377042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722382</v>
      </c>
      <c r="T135" s="3">
        <v>722382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137257</v>
      </c>
      <c r="AB135" s="4">
        <v>137257</v>
      </c>
      <c r="AC135" s="4">
        <v>137257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965271</v>
      </c>
      <c r="AL135" s="4">
        <v>1102528</v>
      </c>
      <c r="AM135" s="4">
        <v>1239785</v>
      </c>
      <c r="AN135" s="4">
        <v>1377042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14335</v>
      </c>
      <c r="I136" s="1">
        <v>0</v>
      </c>
      <c r="J136" s="3">
        <v>3584859</v>
      </c>
      <c r="K136" s="3">
        <v>3570524</v>
      </c>
      <c r="L136" s="3">
        <v>3570524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2304356</v>
      </c>
      <c r="T136" s="3">
        <v>2304356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356097</v>
      </c>
      <c r="Z136" s="3">
        <v>356097</v>
      </c>
      <c r="AA136" s="4">
        <v>356097</v>
      </c>
      <c r="AB136" s="4">
        <v>356097</v>
      </c>
      <c r="AC136" s="4">
        <v>356097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1790041</v>
      </c>
      <c r="AJ136" s="4">
        <v>2146138</v>
      </c>
      <c r="AK136" s="4">
        <v>2502235</v>
      </c>
      <c r="AL136" s="4">
        <v>2858332</v>
      </c>
      <c r="AM136" s="4">
        <v>3214429</v>
      </c>
      <c r="AN136" s="4">
        <v>3570524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13268</v>
      </c>
      <c r="I137" s="1">
        <v>0</v>
      </c>
      <c r="J137" s="3">
        <v>3829515</v>
      </c>
      <c r="K137" s="3">
        <v>3816247</v>
      </c>
      <c r="L137" s="3">
        <v>3816247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2770881</v>
      </c>
      <c r="T137" s="3">
        <v>2770881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380740</v>
      </c>
      <c r="Z137" s="3">
        <v>380740</v>
      </c>
      <c r="AA137" s="4">
        <v>380740</v>
      </c>
      <c r="AB137" s="4">
        <v>380740</v>
      </c>
      <c r="AC137" s="4">
        <v>380740</v>
      </c>
      <c r="AD137" s="4">
        <v>380739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1912548</v>
      </c>
      <c r="AJ137" s="4">
        <v>2293288</v>
      </c>
      <c r="AK137" s="4">
        <v>2674028</v>
      </c>
      <c r="AL137" s="4">
        <v>3054768</v>
      </c>
      <c r="AM137" s="4">
        <v>3435508</v>
      </c>
      <c r="AN137" s="4">
        <v>3816247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12658</v>
      </c>
      <c r="I138" s="3">
        <v>0</v>
      </c>
      <c r="J138" s="3">
        <v>3966486</v>
      </c>
      <c r="K138" s="3">
        <v>3953828</v>
      </c>
      <c r="L138" s="3">
        <v>3953828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2999033</v>
      </c>
      <c r="T138" s="3">
        <v>2999033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394539</v>
      </c>
      <c r="Z138" s="3">
        <v>394539</v>
      </c>
      <c r="AA138" s="4">
        <v>394539</v>
      </c>
      <c r="AB138" s="4">
        <v>394539</v>
      </c>
      <c r="AC138" s="4">
        <v>394539</v>
      </c>
      <c r="AD138" s="4">
        <v>394537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1981135</v>
      </c>
      <c r="AJ138" s="4">
        <v>2375674</v>
      </c>
      <c r="AK138" s="4">
        <v>2770213</v>
      </c>
      <c r="AL138" s="4">
        <v>3164752</v>
      </c>
      <c r="AM138" s="4">
        <v>3559291</v>
      </c>
      <c r="AN138" s="4">
        <v>3953828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25558</v>
      </c>
      <c r="I139" s="1">
        <v>0</v>
      </c>
      <c r="J139" s="3">
        <v>7899769</v>
      </c>
      <c r="K139" s="3">
        <v>7874211</v>
      </c>
      <c r="L139" s="3">
        <v>7874211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5967970</v>
      </c>
      <c r="T139" s="3">
        <v>5967970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785717</v>
      </c>
      <c r="Z139" s="3">
        <v>785717</v>
      </c>
      <c r="AA139" s="4">
        <v>785717</v>
      </c>
      <c r="AB139" s="4">
        <v>785717</v>
      </c>
      <c r="AC139" s="4">
        <v>785717</v>
      </c>
      <c r="AD139" s="4">
        <v>785718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3945625</v>
      </c>
      <c r="AJ139" s="4">
        <v>4731342</v>
      </c>
      <c r="AK139" s="4">
        <v>5517059</v>
      </c>
      <c r="AL139" s="4">
        <v>6302776</v>
      </c>
      <c r="AM139" s="4">
        <v>7088493</v>
      </c>
      <c r="AN139" s="4">
        <v>7874211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9262</v>
      </c>
      <c r="I140" s="1">
        <v>0</v>
      </c>
      <c r="J140" s="3">
        <v>2252057</v>
      </c>
      <c r="K140" s="3">
        <v>2242795</v>
      </c>
      <c r="L140" s="3">
        <v>2242795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1517049</v>
      </c>
      <c r="T140" s="3">
        <v>1517049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223662</v>
      </c>
      <c r="Z140" s="3">
        <v>223662</v>
      </c>
      <c r="AA140" s="4">
        <v>223662</v>
      </c>
      <c r="AB140" s="4">
        <v>223662</v>
      </c>
      <c r="AC140" s="4">
        <v>223662</v>
      </c>
      <c r="AD140" s="4">
        <v>223661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1124486</v>
      </c>
      <c r="AJ140" s="4">
        <v>1348148</v>
      </c>
      <c r="AK140" s="4">
        <v>1571810</v>
      </c>
      <c r="AL140" s="4">
        <v>1795472</v>
      </c>
      <c r="AM140" s="4">
        <v>2019134</v>
      </c>
      <c r="AN140" s="4">
        <v>2242795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16342</v>
      </c>
      <c r="I141" s="1">
        <v>0</v>
      </c>
      <c r="J141" s="3">
        <v>6000688</v>
      </c>
      <c r="K141" s="3">
        <v>5984346</v>
      </c>
      <c r="L141" s="3">
        <v>5984346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4760811</v>
      </c>
      <c r="T141" s="3">
        <v>4760811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597345</v>
      </c>
      <c r="Z141" s="3">
        <v>597345</v>
      </c>
      <c r="AA141" s="4">
        <v>597345</v>
      </c>
      <c r="AB141" s="4">
        <v>597345</v>
      </c>
      <c r="AC141" s="4">
        <v>597345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2997621</v>
      </c>
      <c r="AJ141" s="4">
        <v>3594966</v>
      </c>
      <c r="AK141" s="4">
        <v>4192311</v>
      </c>
      <c r="AL141" s="4">
        <v>4789656</v>
      </c>
      <c r="AM141" s="4">
        <v>5387001</v>
      </c>
      <c r="AN141" s="4">
        <v>5984346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27353</v>
      </c>
      <c r="I142" s="1">
        <v>0</v>
      </c>
      <c r="J142" s="3">
        <v>8541331</v>
      </c>
      <c r="K142" s="3">
        <v>8513978</v>
      </c>
      <c r="L142" s="3">
        <v>8513978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6427168</v>
      </c>
      <c r="T142" s="3">
        <v>6427168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849574</v>
      </c>
      <c r="Z142" s="3">
        <v>849574</v>
      </c>
      <c r="AA142" s="4">
        <v>849575</v>
      </c>
      <c r="AB142" s="4">
        <v>849575</v>
      </c>
      <c r="AC142" s="4">
        <v>849575</v>
      </c>
      <c r="AD142" s="4">
        <v>849573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4266106</v>
      </c>
      <c r="AJ142" s="4">
        <v>5115680</v>
      </c>
      <c r="AK142" s="4">
        <v>5965255</v>
      </c>
      <c r="AL142" s="4">
        <v>6814830</v>
      </c>
      <c r="AM142" s="4">
        <v>7664405</v>
      </c>
      <c r="AN142" s="4">
        <v>8513978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31023</v>
      </c>
      <c r="I143" s="1">
        <v>0</v>
      </c>
      <c r="J143" s="3">
        <v>10655864</v>
      </c>
      <c r="K143" s="3">
        <v>10624841</v>
      </c>
      <c r="L143" s="3">
        <v>10624841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8337169</v>
      </c>
      <c r="T143" s="3">
        <v>8337169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1060416</v>
      </c>
      <c r="Z143" s="3">
        <v>1060416</v>
      </c>
      <c r="AA143" s="4">
        <v>1060416</v>
      </c>
      <c r="AB143" s="4">
        <v>1060416</v>
      </c>
      <c r="AC143" s="4">
        <v>1060416</v>
      </c>
      <c r="AD143" s="4">
        <v>1060417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5322760</v>
      </c>
      <c r="AJ143" s="4">
        <v>6383176</v>
      </c>
      <c r="AK143" s="4">
        <v>7443592</v>
      </c>
      <c r="AL143" s="4">
        <v>8504008</v>
      </c>
      <c r="AM143" s="4">
        <v>9564424</v>
      </c>
      <c r="AN143" s="4">
        <v>10624841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77073</v>
      </c>
      <c r="I144" s="1">
        <v>0</v>
      </c>
      <c r="J144" s="3">
        <v>27262962</v>
      </c>
      <c r="K144" s="3">
        <v>27185889</v>
      </c>
      <c r="L144" s="3">
        <v>27185889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22325071</v>
      </c>
      <c r="T144" s="3">
        <v>22325071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2713451</v>
      </c>
      <c r="Z144" s="3">
        <v>2713451</v>
      </c>
      <c r="AA144" s="4">
        <v>2713451</v>
      </c>
      <c r="AB144" s="4">
        <v>2713451</v>
      </c>
      <c r="AC144" s="4">
        <v>2713451</v>
      </c>
      <c r="AD144" s="4">
        <v>2713450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13618635</v>
      </c>
      <c r="AJ144" s="4">
        <v>16332086</v>
      </c>
      <c r="AK144" s="4">
        <v>19045537</v>
      </c>
      <c r="AL144" s="4">
        <v>21758988</v>
      </c>
      <c r="AM144" s="4">
        <v>24472439</v>
      </c>
      <c r="AN144" s="4">
        <v>27185889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18578</v>
      </c>
      <c r="I145" s="1">
        <v>0</v>
      </c>
      <c r="J145" s="3">
        <v>6312065</v>
      </c>
      <c r="K145" s="3">
        <v>6293487</v>
      </c>
      <c r="L145" s="3">
        <v>6293487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4929272</v>
      </c>
      <c r="T145" s="3">
        <v>4929272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628110</v>
      </c>
      <c r="Z145" s="3">
        <v>628110</v>
      </c>
      <c r="AA145" s="4">
        <v>628110</v>
      </c>
      <c r="AB145" s="4">
        <v>628110</v>
      </c>
      <c r="AC145" s="4">
        <v>628110</v>
      </c>
      <c r="AD145" s="4">
        <v>628109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3152938</v>
      </c>
      <c r="AJ145" s="4">
        <v>3781048</v>
      </c>
      <c r="AK145" s="4">
        <v>4409158</v>
      </c>
      <c r="AL145" s="4">
        <v>5037268</v>
      </c>
      <c r="AM145" s="4">
        <v>5665378</v>
      </c>
      <c r="AN145" s="4">
        <v>6293487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323784</v>
      </c>
      <c r="I146" s="1">
        <v>0</v>
      </c>
      <c r="J146" s="3">
        <v>95992015</v>
      </c>
      <c r="K146" s="3">
        <v>95668231</v>
      </c>
      <c r="L146" s="3">
        <v>95668231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75646244</v>
      </c>
      <c r="T146" s="3">
        <v>75646244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9545237</v>
      </c>
      <c r="Z146" s="3">
        <v>9545237</v>
      </c>
      <c r="AA146" s="4">
        <v>9545237</v>
      </c>
      <c r="AB146" s="4">
        <v>9545237</v>
      </c>
      <c r="AC146" s="4">
        <v>9545237</v>
      </c>
      <c r="AD146" s="4">
        <v>9545238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47942045</v>
      </c>
      <c r="AJ146" s="4">
        <v>57487282</v>
      </c>
      <c r="AK146" s="4">
        <v>67032519</v>
      </c>
      <c r="AL146" s="4">
        <v>76577756</v>
      </c>
      <c r="AM146" s="4">
        <v>86122993</v>
      </c>
      <c r="AN146" s="4">
        <v>95668231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22602</v>
      </c>
      <c r="I147" s="1">
        <v>0</v>
      </c>
      <c r="J147" s="3">
        <v>7364343</v>
      </c>
      <c r="K147" s="3">
        <v>7341741</v>
      </c>
      <c r="L147" s="3">
        <v>7341741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5649275</v>
      </c>
      <c r="T147" s="3">
        <v>5649275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732668</v>
      </c>
      <c r="Z147" s="3">
        <v>732668</v>
      </c>
      <c r="AA147" s="4">
        <v>732667</v>
      </c>
      <c r="AB147" s="4">
        <v>732667</v>
      </c>
      <c r="AC147" s="4">
        <v>732667</v>
      </c>
      <c r="AD147" s="4">
        <v>732668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3678404</v>
      </c>
      <c r="AJ147" s="4">
        <v>4411072</v>
      </c>
      <c r="AK147" s="4">
        <v>5143739</v>
      </c>
      <c r="AL147" s="4">
        <v>5876406</v>
      </c>
      <c r="AM147" s="4">
        <v>6609073</v>
      </c>
      <c r="AN147" s="4">
        <v>7341741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11365</v>
      </c>
      <c r="I148" s="1">
        <v>0</v>
      </c>
      <c r="J148" s="3">
        <v>4034892</v>
      </c>
      <c r="K148" s="3">
        <v>4023527</v>
      </c>
      <c r="L148" s="3">
        <v>4023527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3212573</v>
      </c>
      <c r="T148" s="3">
        <v>3212573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401595</v>
      </c>
      <c r="AB148" s="4">
        <v>401595</v>
      </c>
      <c r="AC148" s="4">
        <v>401595</v>
      </c>
      <c r="AD148" s="4">
        <v>401596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2818741</v>
      </c>
      <c r="AL148" s="4">
        <v>3220336</v>
      </c>
      <c r="AM148" s="4">
        <v>3621931</v>
      </c>
      <c r="AN148" s="4">
        <v>4023527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15141</v>
      </c>
      <c r="I149" s="1">
        <v>0</v>
      </c>
      <c r="J149" s="3">
        <v>4104633</v>
      </c>
      <c r="K149" s="3">
        <v>4089492</v>
      </c>
      <c r="L149" s="3">
        <v>4089492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2934315</v>
      </c>
      <c r="T149" s="3">
        <v>2934315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407940</v>
      </c>
      <c r="Z149" s="3">
        <v>407940</v>
      </c>
      <c r="AA149" s="4">
        <v>407940</v>
      </c>
      <c r="AB149" s="4">
        <v>407940</v>
      </c>
      <c r="AC149" s="4">
        <v>407940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2049792</v>
      </c>
      <c r="AJ149" s="4">
        <v>2457732</v>
      </c>
      <c r="AK149" s="4">
        <v>2865672</v>
      </c>
      <c r="AL149" s="4">
        <v>3273612</v>
      </c>
      <c r="AM149" s="4">
        <v>3681552</v>
      </c>
      <c r="AN149" s="4">
        <v>4089492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9654</v>
      </c>
      <c r="I150" s="1">
        <v>0</v>
      </c>
      <c r="J150" s="3">
        <v>3450593</v>
      </c>
      <c r="K150" s="3">
        <v>3440939</v>
      </c>
      <c r="L150" s="3">
        <v>3440939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2600928</v>
      </c>
      <c r="T150" s="3">
        <v>2600928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343451</v>
      </c>
      <c r="Z150" s="3">
        <v>343451</v>
      </c>
      <c r="AA150" s="4">
        <v>343450</v>
      </c>
      <c r="AB150" s="4">
        <v>343450</v>
      </c>
      <c r="AC150" s="4">
        <v>343450</v>
      </c>
      <c r="AD150" s="4">
        <v>343451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1723687</v>
      </c>
      <c r="AJ150" s="4">
        <v>2067138</v>
      </c>
      <c r="AK150" s="4">
        <v>2410588</v>
      </c>
      <c r="AL150" s="4">
        <v>2754038</v>
      </c>
      <c r="AM150" s="4">
        <v>3097488</v>
      </c>
      <c r="AN150" s="4">
        <v>3440939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26623</v>
      </c>
      <c r="I151" s="1">
        <v>0</v>
      </c>
      <c r="J151" s="3">
        <v>7730271</v>
      </c>
      <c r="K151" s="3">
        <v>7703648</v>
      </c>
      <c r="L151" s="3">
        <v>7703648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5810702</v>
      </c>
      <c r="T151" s="3">
        <v>5810702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768590</v>
      </c>
      <c r="Z151" s="3">
        <v>768590</v>
      </c>
      <c r="AA151" s="4">
        <v>768590</v>
      </c>
      <c r="AB151" s="4">
        <v>768590</v>
      </c>
      <c r="AC151" s="4">
        <v>768590</v>
      </c>
      <c r="AD151" s="4">
        <v>768590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3860698</v>
      </c>
      <c r="AJ151" s="4">
        <v>4629288</v>
      </c>
      <c r="AK151" s="4">
        <v>5397878</v>
      </c>
      <c r="AL151" s="4">
        <v>6166468</v>
      </c>
      <c r="AM151" s="4">
        <v>6935058</v>
      </c>
      <c r="AN151" s="4">
        <v>7703648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19674</v>
      </c>
      <c r="I152" s="1">
        <v>0</v>
      </c>
      <c r="J152" s="3">
        <v>6831100</v>
      </c>
      <c r="K152" s="3">
        <v>6811426</v>
      </c>
      <c r="L152" s="3">
        <v>6811426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5238613</v>
      </c>
      <c r="T152" s="3">
        <v>5238613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679831</v>
      </c>
      <c r="Z152" s="3">
        <v>679831</v>
      </c>
      <c r="AA152" s="4">
        <v>679831</v>
      </c>
      <c r="AB152" s="4">
        <v>679831</v>
      </c>
      <c r="AC152" s="4">
        <v>679831</v>
      </c>
      <c r="AD152" s="4">
        <v>679831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3412271</v>
      </c>
      <c r="AJ152" s="4">
        <v>4092102</v>
      </c>
      <c r="AK152" s="4">
        <v>4771933</v>
      </c>
      <c r="AL152" s="4">
        <v>5451764</v>
      </c>
      <c r="AM152" s="4">
        <v>6131595</v>
      </c>
      <c r="AN152" s="4">
        <v>6811426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153989</v>
      </c>
      <c r="I153" s="1">
        <v>0</v>
      </c>
      <c r="J153" s="3">
        <v>49222005</v>
      </c>
      <c r="K153" s="3">
        <v>49068016</v>
      </c>
      <c r="L153" s="3">
        <v>49068016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39688081</v>
      </c>
      <c r="T153" s="3">
        <v>39688081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4896535</v>
      </c>
      <c r="Z153" s="3">
        <v>4896535</v>
      </c>
      <c r="AA153" s="4">
        <v>4896536</v>
      </c>
      <c r="AB153" s="4">
        <v>4896536</v>
      </c>
      <c r="AC153" s="4">
        <v>4896536</v>
      </c>
      <c r="AD153" s="4">
        <v>4896534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24585339</v>
      </c>
      <c r="AJ153" s="4">
        <v>29481874</v>
      </c>
      <c r="AK153" s="4">
        <v>34378410</v>
      </c>
      <c r="AL153" s="4">
        <v>39274946</v>
      </c>
      <c r="AM153" s="4">
        <v>44171482</v>
      </c>
      <c r="AN153" s="4">
        <v>49068016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41080</v>
      </c>
      <c r="I154" s="3">
        <v>0</v>
      </c>
      <c r="J154" s="3">
        <v>16836849</v>
      </c>
      <c r="K154" s="3">
        <v>16795769</v>
      </c>
      <c r="L154" s="3">
        <v>16795769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14032324</v>
      </c>
      <c r="T154" s="3">
        <v>14032324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1676838</v>
      </c>
      <c r="Z154" s="3">
        <v>1676838</v>
      </c>
      <c r="AA154" s="4">
        <v>1676838</v>
      </c>
      <c r="AB154" s="4">
        <v>1676838</v>
      </c>
      <c r="AC154" s="4">
        <v>1676838</v>
      </c>
      <c r="AD154" s="4">
        <v>1676839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8411578</v>
      </c>
      <c r="AJ154" s="4">
        <v>10088416</v>
      </c>
      <c r="AK154" s="4">
        <v>11765254</v>
      </c>
      <c r="AL154" s="4">
        <v>13442092</v>
      </c>
      <c r="AM154" s="4">
        <v>15118930</v>
      </c>
      <c r="AN154" s="4">
        <v>16795769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7800</v>
      </c>
      <c r="I155" s="1">
        <v>0</v>
      </c>
      <c r="J155" s="3">
        <v>2507399</v>
      </c>
      <c r="K155" s="3">
        <v>2499599</v>
      </c>
      <c r="L155" s="3">
        <v>2499599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1726184</v>
      </c>
      <c r="T155" s="3">
        <v>1726184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249440</v>
      </c>
      <c r="Z155" s="3">
        <v>249440</v>
      </c>
      <c r="AA155" s="4">
        <v>249440</v>
      </c>
      <c r="AB155" s="4">
        <v>249440</v>
      </c>
      <c r="AC155" s="4">
        <v>249440</v>
      </c>
      <c r="AD155" s="4">
        <v>249439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1252400</v>
      </c>
      <c r="AJ155" s="4">
        <v>1501840</v>
      </c>
      <c r="AK155" s="4">
        <v>1751280</v>
      </c>
      <c r="AL155" s="4">
        <v>2000720</v>
      </c>
      <c r="AM155" s="4">
        <v>2250160</v>
      </c>
      <c r="AN155" s="4">
        <v>2499599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10471</v>
      </c>
      <c r="I156" s="1">
        <v>0</v>
      </c>
      <c r="J156" s="3">
        <v>3361617</v>
      </c>
      <c r="K156" s="3">
        <v>3351146</v>
      </c>
      <c r="L156" s="3">
        <v>3351146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2591872</v>
      </c>
      <c r="T156" s="3">
        <v>2591872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334417</v>
      </c>
      <c r="AB156" s="4">
        <v>334417</v>
      </c>
      <c r="AC156" s="4">
        <v>334417</v>
      </c>
      <c r="AD156" s="4">
        <v>334415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2347897</v>
      </c>
      <c r="AL156" s="4">
        <v>2682314</v>
      </c>
      <c r="AM156" s="4">
        <v>3016731</v>
      </c>
      <c r="AN156" s="4">
        <v>3351146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38673</v>
      </c>
      <c r="I157" s="1">
        <v>0</v>
      </c>
      <c r="J157" s="3">
        <v>13974242</v>
      </c>
      <c r="K157" s="3">
        <v>13935569</v>
      </c>
      <c r="L157" s="3">
        <v>13935569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11362069</v>
      </c>
      <c r="T157" s="3">
        <v>11362069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1390979</v>
      </c>
      <c r="Z157" s="3">
        <v>1390979</v>
      </c>
      <c r="AA157" s="4">
        <v>1390979</v>
      </c>
      <c r="AB157" s="4">
        <v>1390979</v>
      </c>
      <c r="AC157" s="4">
        <v>1390979</v>
      </c>
      <c r="AD157" s="4">
        <v>1390978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6980675</v>
      </c>
      <c r="AJ157" s="4">
        <v>8371654</v>
      </c>
      <c r="AK157" s="4">
        <v>9762633</v>
      </c>
      <c r="AL157" s="4">
        <v>11153612</v>
      </c>
      <c r="AM157" s="4">
        <v>12544591</v>
      </c>
      <c r="AN157" s="4">
        <v>13935569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12628</v>
      </c>
      <c r="I158" s="1">
        <v>0</v>
      </c>
      <c r="J158" s="3">
        <v>3716324</v>
      </c>
      <c r="K158" s="3">
        <v>3703696</v>
      </c>
      <c r="L158" s="3">
        <v>3703696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2751054</v>
      </c>
      <c r="T158" s="3">
        <v>2751054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369528</v>
      </c>
      <c r="Z158" s="3">
        <v>369528</v>
      </c>
      <c r="AA158" s="4">
        <v>369528</v>
      </c>
      <c r="AB158" s="4">
        <v>369528</v>
      </c>
      <c r="AC158" s="4">
        <v>369528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1856056</v>
      </c>
      <c r="AJ158" s="4">
        <v>2225584</v>
      </c>
      <c r="AK158" s="4">
        <v>2595112</v>
      </c>
      <c r="AL158" s="4">
        <v>2964640</v>
      </c>
      <c r="AM158" s="4">
        <v>3334168</v>
      </c>
      <c r="AN158" s="4">
        <v>3703696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6877</v>
      </c>
      <c r="I159" s="3">
        <v>0</v>
      </c>
      <c r="J159" s="3">
        <v>2728649</v>
      </c>
      <c r="K159" s="3">
        <v>2721772</v>
      </c>
      <c r="L159" s="3">
        <v>2721772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2113520</v>
      </c>
      <c r="T159" s="3">
        <v>2113520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271719</v>
      </c>
      <c r="Z159" s="3">
        <v>271719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1363179</v>
      </c>
      <c r="AJ159" s="4">
        <v>1634898</v>
      </c>
      <c r="AK159" s="4">
        <v>1906617</v>
      </c>
      <c r="AL159" s="4">
        <v>2178336</v>
      </c>
      <c r="AM159" s="4">
        <v>2450055</v>
      </c>
      <c r="AN159" s="4">
        <v>2721772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7116</v>
      </c>
      <c r="I160" s="1">
        <v>0</v>
      </c>
      <c r="J160" s="3">
        <v>2358427</v>
      </c>
      <c r="K160" s="3">
        <v>2351311</v>
      </c>
      <c r="L160" s="3">
        <v>2351311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1737525</v>
      </c>
      <c r="T160" s="3">
        <v>1737525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234657</v>
      </c>
      <c r="Z160" s="3">
        <v>234657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1178029</v>
      </c>
      <c r="AJ160" s="4">
        <v>1412686</v>
      </c>
      <c r="AK160" s="4">
        <v>1647342</v>
      </c>
      <c r="AL160" s="4">
        <v>1881998</v>
      </c>
      <c r="AM160" s="4">
        <v>2116654</v>
      </c>
      <c r="AN160" s="4">
        <v>2351311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13790</v>
      </c>
      <c r="I161" s="1">
        <v>0</v>
      </c>
      <c r="J161" s="3">
        <v>4406686</v>
      </c>
      <c r="K161" s="3">
        <v>4392896</v>
      </c>
      <c r="L161" s="3">
        <v>4392896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3337333</v>
      </c>
      <c r="T161" s="3">
        <v>3337333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438370</v>
      </c>
      <c r="Z161" s="3">
        <v>438370</v>
      </c>
      <c r="AA161" s="4">
        <v>438370</v>
      </c>
      <c r="AB161" s="4">
        <v>438370</v>
      </c>
      <c r="AC161" s="4">
        <v>438370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2201046</v>
      </c>
      <c r="AJ161" s="4">
        <v>2639416</v>
      </c>
      <c r="AK161" s="4">
        <v>3077786</v>
      </c>
      <c r="AL161" s="4">
        <v>3516156</v>
      </c>
      <c r="AM161" s="4">
        <v>3954526</v>
      </c>
      <c r="AN161" s="4">
        <v>4392896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11518</v>
      </c>
      <c r="I162" s="3">
        <v>0</v>
      </c>
      <c r="J162" s="3">
        <v>3529395</v>
      </c>
      <c r="K162" s="3">
        <v>3517877</v>
      </c>
      <c r="L162" s="3">
        <v>3517877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2534880</v>
      </c>
      <c r="T162" s="3">
        <v>2534880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351020</v>
      </c>
      <c r="Z162" s="3">
        <v>351020</v>
      </c>
      <c r="AA162" s="4">
        <v>351019</v>
      </c>
      <c r="AB162" s="4">
        <v>351019</v>
      </c>
      <c r="AC162" s="4">
        <v>351019</v>
      </c>
      <c r="AD162" s="4">
        <v>351020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1762780</v>
      </c>
      <c r="AJ162" s="4">
        <v>2113800</v>
      </c>
      <c r="AK162" s="4">
        <v>2464819</v>
      </c>
      <c r="AL162" s="4">
        <v>2815838</v>
      </c>
      <c r="AM162" s="4">
        <v>3166857</v>
      </c>
      <c r="AN162" s="4">
        <v>3517877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49518</v>
      </c>
      <c r="I163" s="3">
        <v>0</v>
      </c>
      <c r="J163" s="3">
        <v>16204943</v>
      </c>
      <c r="K163" s="3">
        <v>16155425</v>
      </c>
      <c r="L163" s="3">
        <v>16155425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12747445</v>
      </c>
      <c r="T163" s="3">
        <v>12747445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1612242</v>
      </c>
      <c r="Z163" s="3">
        <v>1612242</v>
      </c>
      <c r="AA163" s="4">
        <v>1612241</v>
      </c>
      <c r="AB163" s="4">
        <v>1612241</v>
      </c>
      <c r="AC163" s="4">
        <v>1612241</v>
      </c>
      <c r="AD163" s="4">
        <v>1612242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8094218</v>
      </c>
      <c r="AJ163" s="4">
        <v>9706460</v>
      </c>
      <c r="AK163" s="4">
        <v>11318701</v>
      </c>
      <c r="AL163" s="4">
        <v>12930942</v>
      </c>
      <c r="AM163" s="4">
        <v>14543183</v>
      </c>
      <c r="AN163" s="4">
        <v>16155425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10392</v>
      </c>
      <c r="I164" s="1">
        <v>0</v>
      </c>
      <c r="J164" s="3">
        <v>3634441</v>
      </c>
      <c r="K164" s="3">
        <v>3624049</v>
      </c>
      <c r="L164" s="3">
        <v>3624049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2724825</v>
      </c>
      <c r="T164" s="3">
        <v>2724825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361712</v>
      </c>
      <c r="AB164" s="4">
        <v>361712</v>
      </c>
      <c r="AC164" s="4">
        <v>361712</v>
      </c>
      <c r="AD164" s="4">
        <v>361713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2538912</v>
      </c>
      <c r="AL164" s="4">
        <v>2900624</v>
      </c>
      <c r="AM164" s="4">
        <v>3262336</v>
      </c>
      <c r="AN164" s="4">
        <v>3624049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60178</v>
      </c>
      <c r="I165" s="3">
        <v>0</v>
      </c>
      <c r="J165" s="3">
        <v>15979358</v>
      </c>
      <c r="K165" s="3">
        <v>15919180</v>
      </c>
      <c r="L165" s="3">
        <v>15919180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12148808</v>
      </c>
      <c r="T165" s="3">
        <v>12148808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1587906</v>
      </c>
      <c r="Z165" s="3">
        <v>1587906</v>
      </c>
      <c r="AA165" s="4">
        <v>1587906</v>
      </c>
      <c r="AB165" s="4">
        <v>1587906</v>
      </c>
      <c r="AC165" s="4">
        <v>1587906</v>
      </c>
      <c r="AD165" s="4">
        <v>1587906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7979650</v>
      </c>
      <c r="AJ165" s="4">
        <v>9567556</v>
      </c>
      <c r="AK165" s="4">
        <v>11155462</v>
      </c>
      <c r="AL165" s="4">
        <v>12743368</v>
      </c>
      <c r="AM165" s="4">
        <v>14331274</v>
      </c>
      <c r="AN165" s="4">
        <v>15919180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15803</v>
      </c>
      <c r="I166" s="3">
        <v>0</v>
      </c>
      <c r="J166" s="3">
        <v>5179778</v>
      </c>
      <c r="K166" s="3">
        <v>5163975</v>
      </c>
      <c r="L166" s="3">
        <v>5163975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3656415</v>
      </c>
      <c r="T166" s="3">
        <v>3656415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515344</v>
      </c>
      <c r="Z166" s="3">
        <v>515344</v>
      </c>
      <c r="AA166" s="4">
        <v>515344</v>
      </c>
      <c r="AB166" s="4">
        <v>515344</v>
      </c>
      <c r="AC166" s="4">
        <v>515344</v>
      </c>
      <c r="AD166" s="4">
        <v>515343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2587256</v>
      </c>
      <c r="AJ166" s="4">
        <v>3102600</v>
      </c>
      <c r="AK166" s="4">
        <v>3617944</v>
      </c>
      <c r="AL166" s="4">
        <v>4133288</v>
      </c>
      <c r="AM166" s="4">
        <v>4648632</v>
      </c>
      <c r="AN166" s="4">
        <v>5163975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170387</v>
      </c>
      <c r="I167" s="1">
        <v>0</v>
      </c>
      <c r="J167" s="3">
        <v>56626697</v>
      </c>
      <c r="K167" s="3">
        <v>56456310</v>
      </c>
      <c r="L167" s="3">
        <v>56456310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46001090</v>
      </c>
      <c r="T167" s="3">
        <v>46001090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5634272</v>
      </c>
      <c r="Z167" s="3">
        <v>5634272</v>
      </c>
      <c r="AA167" s="4">
        <v>5634272</v>
      </c>
      <c r="AB167" s="4">
        <v>5634272</v>
      </c>
      <c r="AC167" s="4">
        <v>5634272</v>
      </c>
      <c r="AD167" s="4">
        <v>5634270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28284952</v>
      </c>
      <c r="AJ167" s="4">
        <v>33919224</v>
      </c>
      <c r="AK167" s="4">
        <v>39553496</v>
      </c>
      <c r="AL167" s="4">
        <v>45187768</v>
      </c>
      <c r="AM167" s="4">
        <v>50822040</v>
      </c>
      <c r="AN167" s="4">
        <v>56456310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15344</v>
      </c>
      <c r="I168" s="3">
        <v>0</v>
      </c>
      <c r="J168" s="3">
        <v>5668936</v>
      </c>
      <c r="K168" s="3">
        <v>5653592</v>
      </c>
      <c r="L168" s="3">
        <v>5653592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4386422</v>
      </c>
      <c r="T168" s="3">
        <v>4386422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564336</v>
      </c>
      <c r="Z168" s="3">
        <v>564336</v>
      </c>
      <c r="AA168" s="4">
        <v>564336</v>
      </c>
      <c r="AB168" s="4">
        <v>564336</v>
      </c>
      <c r="AC168" s="4">
        <v>564336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2831912</v>
      </c>
      <c r="AJ168" s="4">
        <v>3396248</v>
      </c>
      <c r="AK168" s="4">
        <v>3960584</v>
      </c>
      <c r="AL168" s="4">
        <v>4524920</v>
      </c>
      <c r="AM168" s="4">
        <v>5089256</v>
      </c>
      <c r="AN168" s="4">
        <v>5653592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13252</v>
      </c>
      <c r="I169" s="1">
        <v>0</v>
      </c>
      <c r="J169" s="3">
        <v>4444401</v>
      </c>
      <c r="K169" s="3">
        <v>4431149</v>
      </c>
      <c r="L169" s="3">
        <v>4431149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3341045</v>
      </c>
      <c r="T169" s="3">
        <v>3341045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442232</v>
      </c>
      <c r="Z169" s="3">
        <v>442232</v>
      </c>
      <c r="AA169" s="4">
        <v>442231</v>
      </c>
      <c r="AB169" s="4">
        <v>442231</v>
      </c>
      <c r="AC169" s="4">
        <v>442231</v>
      </c>
      <c r="AD169" s="4">
        <v>442232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2219992</v>
      </c>
      <c r="AJ169" s="4">
        <v>2662224</v>
      </c>
      <c r="AK169" s="4">
        <v>3104455</v>
      </c>
      <c r="AL169" s="4">
        <v>3546686</v>
      </c>
      <c r="AM169" s="4">
        <v>3988917</v>
      </c>
      <c r="AN169" s="4">
        <v>4431149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6936</v>
      </c>
      <c r="I170" s="3">
        <v>0</v>
      </c>
      <c r="J170" s="3">
        <v>2109263</v>
      </c>
      <c r="K170" s="3">
        <v>2102327</v>
      </c>
      <c r="L170" s="3">
        <v>2102327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1264570</v>
      </c>
      <c r="T170" s="3">
        <v>1264570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209771</v>
      </c>
      <c r="Z170" s="3">
        <v>209771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1053475</v>
      </c>
      <c r="AJ170" s="4">
        <v>1263246</v>
      </c>
      <c r="AK170" s="4">
        <v>1473016</v>
      </c>
      <c r="AL170" s="4">
        <v>1682786</v>
      </c>
      <c r="AM170" s="4">
        <v>1892556</v>
      </c>
      <c r="AN170" s="4">
        <v>2102327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15211</v>
      </c>
      <c r="I171" s="1">
        <v>0</v>
      </c>
      <c r="J171" s="3">
        <v>4958672</v>
      </c>
      <c r="K171" s="3">
        <v>4943461</v>
      </c>
      <c r="L171" s="3">
        <v>4943461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3771088</v>
      </c>
      <c r="T171" s="3">
        <v>3771088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493332</v>
      </c>
      <c r="Z171" s="3">
        <v>493332</v>
      </c>
      <c r="AA171" s="4">
        <v>493332</v>
      </c>
      <c r="AB171" s="4">
        <v>493332</v>
      </c>
      <c r="AC171" s="4">
        <v>493332</v>
      </c>
      <c r="AD171" s="4">
        <v>493333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2476800</v>
      </c>
      <c r="AJ171" s="4">
        <v>2970132</v>
      </c>
      <c r="AK171" s="4">
        <v>3463464</v>
      </c>
      <c r="AL171" s="4">
        <v>3956796</v>
      </c>
      <c r="AM171" s="4">
        <v>4450128</v>
      </c>
      <c r="AN171" s="4">
        <v>4943461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9852</v>
      </c>
      <c r="I172" s="1">
        <v>0</v>
      </c>
      <c r="J172" s="3">
        <v>3016692</v>
      </c>
      <c r="K172" s="3">
        <v>3006840</v>
      </c>
      <c r="L172" s="3">
        <v>3006840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2118519</v>
      </c>
      <c r="T172" s="3">
        <v>2118519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300028</v>
      </c>
      <c r="AB172" s="4">
        <v>300028</v>
      </c>
      <c r="AC172" s="4">
        <v>300028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2106758</v>
      </c>
      <c r="AL172" s="4">
        <v>2406786</v>
      </c>
      <c r="AM172" s="4">
        <v>2706814</v>
      </c>
      <c r="AN172" s="4">
        <v>3006840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14495</v>
      </c>
      <c r="I173" s="1">
        <v>0</v>
      </c>
      <c r="J173" s="3">
        <v>5278986</v>
      </c>
      <c r="K173" s="3">
        <v>5264491</v>
      </c>
      <c r="L173" s="3">
        <v>5264491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4210265</v>
      </c>
      <c r="T173" s="3">
        <v>4210265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525483</v>
      </c>
      <c r="Z173" s="3">
        <v>525483</v>
      </c>
      <c r="AA173" s="4">
        <v>525482</v>
      </c>
      <c r="AB173" s="4">
        <v>525482</v>
      </c>
      <c r="AC173" s="4">
        <v>525482</v>
      </c>
      <c r="AD173" s="4">
        <v>525483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2637079</v>
      </c>
      <c r="AJ173" s="4">
        <v>3162562</v>
      </c>
      <c r="AK173" s="4">
        <v>3688044</v>
      </c>
      <c r="AL173" s="4">
        <v>4213526</v>
      </c>
      <c r="AM173" s="4">
        <v>4739008</v>
      </c>
      <c r="AN173" s="4">
        <v>5264491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12207</v>
      </c>
      <c r="I174" s="1">
        <v>0</v>
      </c>
      <c r="J174" s="3">
        <v>3569400</v>
      </c>
      <c r="K174" s="3">
        <v>3557193</v>
      </c>
      <c r="L174" s="3">
        <v>3557193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2563300</v>
      </c>
      <c r="T174" s="3">
        <v>2563300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354906</v>
      </c>
      <c r="Z174" s="3">
        <v>354906</v>
      </c>
      <c r="AA174" s="4">
        <v>354905</v>
      </c>
      <c r="AB174" s="4">
        <v>354905</v>
      </c>
      <c r="AC174" s="4">
        <v>354905</v>
      </c>
      <c r="AD174" s="4">
        <v>354906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1782666</v>
      </c>
      <c r="AJ174" s="4">
        <v>2137572</v>
      </c>
      <c r="AK174" s="4">
        <v>2492477</v>
      </c>
      <c r="AL174" s="4">
        <v>2847382</v>
      </c>
      <c r="AM174" s="4">
        <v>3202287</v>
      </c>
      <c r="AN174" s="4">
        <v>3557193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14896</v>
      </c>
      <c r="I175" s="1">
        <v>0</v>
      </c>
      <c r="J175" s="3">
        <v>3903615</v>
      </c>
      <c r="K175" s="3">
        <v>3888719</v>
      </c>
      <c r="L175" s="3">
        <v>3888719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2722865</v>
      </c>
      <c r="T175" s="3">
        <v>2722865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387879</v>
      </c>
      <c r="Z175" s="3">
        <v>387879</v>
      </c>
      <c r="AA175" s="4">
        <v>387878</v>
      </c>
      <c r="AB175" s="4">
        <v>387878</v>
      </c>
      <c r="AC175" s="4">
        <v>387878</v>
      </c>
      <c r="AD175" s="4">
        <v>387879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1949327</v>
      </c>
      <c r="AJ175" s="4">
        <v>2337206</v>
      </c>
      <c r="AK175" s="4">
        <v>2725084</v>
      </c>
      <c r="AL175" s="4">
        <v>3112962</v>
      </c>
      <c r="AM175" s="4">
        <v>3500840</v>
      </c>
      <c r="AN175" s="4">
        <v>3888719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12937</v>
      </c>
      <c r="I176" s="1">
        <v>0</v>
      </c>
      <c r="J176" s="3">
        <v>3188695</v>
      </c>
      <c r="K176" s="3">
        <v>3175758</v>
      </c>
      <c r="L176" s="3">
        <v>3175758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2168873</v>
      </c>
      <c r="T176" s="3">
        <v>2168873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316713</v>
      </c>
      <c r="Z176" s="3">
        <v>316713</v>
      </c>
      <c r="AA176" s="4">
        <v>316713</v>
      </c>
      <c r="AB176" s="4">
        <v>316713</v>
      </c>
      <c r="AC176" s="4">
        <v>316713</v>
      </c>
      <c r="AD176" s="4">
        <v>316713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1592193</v>
      </c>
      <c r="AJ176" s="4">
        <v>1908906</v>
      </c>
      <c r="AK176" s="4">
        <v>2225619</v>
      </c>
      <c r="AL176" s="4">
        <v>2542332</v>
      </c>
      <c r="AM176" s="4">
        <v>2859045</v>
      </c>
      <c r="AN176" s="4">
        <v>3175758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27808</v>
      </c>
      <c r="I177" s="1">
        <v>0</v>
      </c>
      <c r="J177" s="3">
        <v>10574946</v>
      </c>
      <c r="K177" s="3">
        <v>10547138</v>
      </c>
      <c r="L177" s="3">
        <v>10547138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8370464</v>
      </c>
      <c r="T177" s="3">
        <v>8370464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1052860</v>
      </c>
      <c r="Z177" s="3">
        <v>1052860</v>
      </c>
      <c r="AA177" s="4">
        <v>1052860</v>
      </c>
      <c r="AB177" s="4">
        <v>1052860</v>
      </c>
      <c r="AC177" s="4">
        <v>1052860</v>
      </c>
      <c r="AD177" s="4">
        <v>1052858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5282840</v>
      </c>
      <c r="AJ177" s="4">
        <v>6335700</v>
      </c>
      <c r="AK177" s="4">
        <v>7388560</v>
      </c>
      <c r="AL177" s="4">
        <v>8441420</v>
      </c>
      <c r="AM177" s="4">
        <v>9494280</v>
      </c>
      <c r="AN177" s="4">
        <v>10547138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15184</v>
      </c>
      <c r="I178" s="1">
        <v>0</v>
      </c>
      <c r="J178" s="3">
        <v>4083973</v>
      </c>
      <c r="K178" s="3">
        <v>4068789</v>
      </c>
      <c r="L178" s="3">
        <v>4068789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2918701</v>
      </c>
      <c r="T178" s="3">
        <v>2918701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405867</v>
      </c>
      <c r="Z178" s="3">
        <v>405867</v>
      </c>
      <c r="AA178" s="4">
        <v>405867</v>
      </c>
      <c r="AB178" s="4">
        <v>405867</v>
      </c>
      <c r="AC178" s="4">
        <v>405867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2039455</v>
      </c>
      <c r="AJ178" s="4">
        <v>2445322</v>
      </c>
      <c r="AK178" s="4">
        <v>2851189</v>
      </c>
      <c r="AL178" s="4">
        <v>3257056</v>
      </c>
      <c r="AM178" s="4">
        <v>3662923</v>
      </c>
      <c r="AN178" s="4">
        <v>4068789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10478</v>
      </c>
      <c r="I179" s="3">
        <v>0</v>
      </c>
      <c r="J179" s="3">
        <v>2380660</v>
      </c>
      <c r="K179" s="3">
        <v>2370182</v>
      </c>
      <c r="L179" s="3">
        <v>2370182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1488834</v>
      </c>
      <c r="T179" s="3">
        <v>1488834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236320</v>
      </c>
      <c r="Z179" s="3">
        <v>236320</v>
      </c>
      <c r="AA179" s="4">
        <v>236320</v>
      </c>
      <c r="AB179" s="4">
        <v>236320</v>
      </c>
      <c r="AC179" s="4">
        <v>236320</v>
      </c>
      <c r="AD179" s="4">
        <v>236318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1188584</v>
      </c>
      <c r="AJ179" s="4">
        <v>1424904</v>
      </c>
      <c r="AK179" s="4">
        <v>1661224</v>
      </c>
      <c r="AL179" s="4">
        <v>1897544</v>
      </c>
      <c r="AM179" s="4">
        <v>2133864</v>
      </c>
      <c r="AN179" s="4">
        <v>2370182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39416</v>
      </c>
      <c r="I180" s="1">
        <v>0</v>
      </c>
      <c r="J180" s="3">
        <v>14943215</v>
      </c>
      <c r="K180" s="3">
        <v>14903799</v>
      </c>
      <c r="L180" s="3">
        <v>14903799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12105779</v>
      </c>
      <c r="T180" s="3">
        <v>12105779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1487752</v>
      </c>
      <c r="Z180" s="3">
        <v>1487752</v>
      </c>
      <c r="AA180" s="4">
        <v>1487752</v>
      </c>
      <c r="AB180" s="4">
        <v>1487752</v>
      </c>
      <c r="AC180" s="4">
        <v>1487752</v>
      </c>
      <c r="AD180" s="4">
        <v>1487751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7465040</v>
      </c>
      <c r="AJ180" s="4">
        <v>8952792</v>
      </c>
      <c r="AK180" s="4">
        <v>10440544</v>
      </c>
      <c r="AL180" s="4">
        <v>11928296</v>
      </c>
      <c r="AM180" s="4">
        <v>13416048</v>
      </c>
      <c r="AN180" s="4">
        <v>14903799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120525</v>
      </c>
      <c r="I181" s="1">
        <v>0</v>
      </c>
      <c r="J181" s="3">
        <v>48094252</v>
      </c>
      <c r="K181" s="3">
        <v>47973727</v>
      </c>
      <c r="L181" s="3">
        <v>47973727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40051054</v>
      </c>
      <c r="T181" s="3">
        <v>40051054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4789338</v>
      </c>
      <c r="Z181" s="3">
        <v>4789338</v>
      </c>
      <c r="AA181" s="4">
        <v>4789338</v>
      </c>
      <c r="AB181" s="4">
        <v>4789338</v>
      </c>
      <c r="AC181" s="4">
        <v>4789338</v>
      </c>
      <c r="AD181" s="4">
        <v>4789337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24027038</v>
      </c>
      <c r="AJ181" s="4">
        <v>28816376</v>
      </c>
      <c r="AK181" s="4">
        <v>33605714</v>
      </c>
      <c r="AL181" s="4">
        <v>38395052</v>
      </c>
      <c r="AM181" s="4">
        <v>43184390</v>
      </c>
      <c r="AN181" s="4">
        <v>47973727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10978</v>
      </c>
      <c r="I182" s="1">
        <v>0</v>
      </c>
      <c r="J182" s="3">
        <v>3577307</v>
      </c>
      <c r="K182" s="3">
        <v>3566329</v>
      </c>
      <c r="L182" s="3">
        <v>3566329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2675668</v>
      </c>
      <c r="T182" s="3">
        <v>2675668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355901</v>
      </c>
      <c r="Z182" s="3">
        <v>355901</v>
      </c>
      <c r="AA182" s="4">
        <v>355901</v>
      </c>
      <c r="AB182" s="4">
        <v>355901</v>
      </c>
      <c r="AC182" s="4">
        <v>355901</v>
      </c>
      <c r="AD182" s="4">
        <v>355900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1786825</v>
      </c>
      <c r="AJ182" s="4">
        <v>2142726</v>
      </c>
      <c r="AK182" s="4">
        <v>2498627</v>
      </c>
      <c r="AL182" s="4">
        <v>2854528</v>
      </c>
      <c r="AM182" s="4">
        <v>3210429</v>
      </c>
      <c r="AN182" s="4">
        <v>3566329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75459</v>
      </c>
      <c r="I183" s="1">
        <v>0</v>
      </c>
      <c r="J183" s="3">
        <v>25709355</v>
      </c>
      <c r="K183" s="3">
        <v>25633896</v>
      </c>
      <c r="L183" s="3">
        <v>25633896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20459140</v>
      </c>
      <c r="T183" s="3">
        <v>20459140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2558359</v>
      </c>
      <c r="Z183" s="3">
        <v>2558359</v>
      </c>
      <c r="AA183" s="4">
        <v>2558359</v>
      </c>
      <c r="AB183" s="4">
        <v>2558359</v>
      </c>
      <c r="AC183" s="4">
        <v>2558359</v>
      </c>
      <c r="AD183" s="4">
        <v>2558357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12842103</v>
      </c>
      <c r="AJ183" s="4">
        <v>15400462</v>
      </c>
      <c r="AK183" s="4">
        <v>17958821</v>
      </c>
      <c r="AL183" s="4">
        <v>20517180</v>
      </c>
      <c r="AM183" s="4">
        <v>23075539</v>
      </c>
      <c r="AN183" s="4">
        <v>25633896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33919</v>
      </c>
      <c r="I184" s="1">
        <v>0</v>
      </c>
      <c r="J184" s="3">
        <v>10217031</v>
      </c>
      <c r="K184" s="3">
        <v>10183112</v>
      </c>
      <c r="L184" s="3">
        <v>10183112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7654159</v>
      </c>
      <c r="T184" s="3">
        <v>7654159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1016050</v>
      </c>
      <c r="Z184" s="3">
        <v>1016050</v>
      </c>
      <c r="AA184" s="4">
        <v>1016050</v>
      </c>
      <c r="AB184" s="4">
        <v>1016050</v>
      </c>
      <c r="AC184" s="4">
        <v>1016050</v>
      </c>
      <c r="AD184" s="4">
        <v>1016050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5102862</v>
      </c>
      <c r="AJ184" s="4">
        <v>6118912</v>
      </c>
      <c r="AK184" s="4">
        <v>7134962</v>
      </c>
      <c r="AL184" s="4">
        <v>8151012</v>
      </c>
      <c r="AM184" s="4">
        <v>9167062</v>
      </c>
      <c r="AN184" s="4">
        <v>10183112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19949</v>
      </c>
      <c r="I185" s="1">
        <v>0</v>
      </c>
      <c r="J185" s="3">
        <v>6142112</v>
      </c>
      <c r="K185" s="3">
        <v>6122163</v>
      </c>
      <c r="L185" s="3">
        <v>6122163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4876570</v>
      </c>
      <c r="T185" s="3">
        <v>4876570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610887</v>
      </c>
      <c r="Z185" s="3">
        <v>610887</v>
      </c>
      <c r="AA185" s="4">
        <v>610886</v>
      </c>
      <c r="AB185" s="4">
        <v>610886</v>
      </c>
      <c r="AC185" s="4">
        <v>610886</v>
      </c>
      <c r="AD185" s="4">
        <v>610887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3067731</v>
      </c>
      <c r="AJ185" s="4">
        <v>3678618</v>
      </c>
      <c r="AK185" s="4">
        <v>4289504</v>
      </c>
      <c r="AL185" s="4">
        <v>4900390</v>
      </c>
      <c r="AM185" s="4">
        <v>5511276</v>
      </c>
      <c r="AN185" s="4">
        <v>6122163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6382</v>
      </c>
      <c r="I186" s="3">
        <v>0</v>
      </c>
      <c r="J186" s="3">
        <v>2530269</v>
      </c>
      <c r="K186" s="3">
        <v>2523887</v>
      </c>
      <c r="L186" s="3">
        <v>2523887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1901050</v>
      </c>
      <c r="T186" s="3">
        <v>1901050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251964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2523887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11025</v>
      </c>
      <c r="I187" s="3">
        <v>0</v>
      </c>
      <c r="J187" s="3">
        <v>3323930</v>
      </c>
      <c r="K187" s="3">
        <v>3312905</v>
      </c>
      <c r="L187" s="3">
        <v>3312905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2527865</v>
      </c>
      <c r="T187" s="3">
        <v>2527865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330556</v>
      </c>
      <c r="Z187" s="3">
        <v>330556</v>
      </c>
      <c r="AA187" s="4">
        <v>330555</v>
      </c>
      <c r="AB187" s="4">
        <v>330555</v>
      </c>
      <c r="AC187" s="4">
        <v>330555</v>
      </c>
      <c r="AD187" s="4">
        <v>330556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1660128</v>
      </c>
      <c r="AJ187" s="4">
        <v>1990684</v>
      </c>
      <c r="AK187" s="4">
        <v>2321239</v>
      </c>
      <c r="AL187" s="4">
        <v>2651794</v>
      </c>
      <c r="AM187" s="4">
        <v>2982349</v>
      </c>
      <c r="AN187" s="4">
        <v>3312905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26889</v>
      </c>
      <c r="I188" s="3">
        <v>0</v>
      </c>
      <c r="J188" s="3">
        <v>8320290</v>
      </c>
      <c r="K188" s="3">
        <v>8293401</v>
      </c>
      <c r="L188" s="3">
        <v>8293401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6274767</v>
      </c>
      <c r="T188" s="3">
        <v>6274767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827548</v>
      </c>
      <c r="Z188" s="3">
        <v>827548</v>
      </c>
      <c r="AA188" s="4">
        <v>827547</v>
      </c>
      <c r="AB188" s="4">
        <v>827547</v>
      </c>
      <c r="AC188" s="4">
        <v>827547</v>
      </c>
      <c r="AD188" s="4">
        <v>827548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4155664</v>
      </c>
      <c r="AJ188" s="4">
        <v>4983212</v>
      </c>
      <c r="AK188" s="4">
        <v>5810759</v>
      </c>
      <c r="AL188" s="4">
        <v>6638306</v>
      </c>
      <c r="AM188" s="4">
        <v>7465853</v>
      </c>
      <c r="AN188" s="4">
        <v>8293401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16344</v>
      </c>
      <c r="I189" s="1">
        <v>0</v>
      </c>
      <c r="J189" s="3">
        <v>5237895</v>
      </c>
      <c r="K189" s="3">
        <v>5221551</v>
      </c>
      <c r="L189" s="3">
        <v>5221551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4005122</v>
      </c>
      <c r="T189" s="3">
        <v>4005122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521065</v>
      </c>
      <c r="Z189" s="3">
        <v>521065</v>
      </c>
      <c r="AA189" s="4">
        <v>521065</v>
      </c>
      <c r="AB189" s="4">
        <v>521065</v>
      </c>
      <c r="AC189" s="4">
        <v>521065</v>
      </c>
      <c r="AD189" s="4">
        <v>521066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2616225</v>
      </c>
      <c r="AJ189" s="4">
        <v>3137290</v>
      </c>
      <c r="AK189" s="4">
        <v>3658355</v>
      </c>
      <c r="AL189" s="4">
        <v>4179420</v>
      </c>
      <c r="AM189" s="4">
        <v>4700485</v>
      </c>
      <c r="AN189" s="4">
        <v>5221551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18292</v>
      </c>
      <c r="I190" s="1">
        <v>0</v>
      </c>
      <c r="J190" s="3">
        <v>6330795</v>
      </c>
      <c r="K190" s="3">
        <v>6312503</v>
      </c>
      <c r="L190" s="3">
        <v>6312503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4994902</v>
      </c>
      <c r="T190" s="3">
        <v>4994902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630031</v>
      </c>
      <c r="Z190" s="3">
        <v>630031</v>
      </c>
      <c r="AA190" s="4">
        <v>630030</v>
      </c>
      <c r="AB190" s="4">
        <v>630030</v>
      </c>
      <c r="AC190" s="4">
        <v>630030</v>
      </c>
      <c r="AD190" s="4">
        <v>630031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3162351</v>
      </c>
      <c r="AJ190" s="4">
        <v>3792382</v>
      </c>
      <c r="AK190" s="4">
        <v>4422412</v>
      </c>
      <c r="AL190" s="4">
        <v>5052442</v>
      </c>
      <c r="AM190" s="4">
        <v>5682472</v>
      </c>
      <c r="AN190" s="4">
        <v>6312503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10487</v>
      </c>
      <c r="I191" s="1">
        <v>0</v>
      </c>
      <c r="J191" s="3">
        <v>2222979</v>
      </c>
      <c r="K191" s="3">
        <v>2212492</v>
      </c>
      <c r="L191" s="3">
        <v>2212492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1392643</v>
      </c>
      <c r="T191" s="3">
        <v>1392643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220550</v>
      </c>
      <c r="AB191" s="4">
        <v>220550</v>
      </c>
      <c r="AC191" s="4">
        <v>220550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1550842</v>
      </c>
      <c r="AL191" s="4">
        <v>1771392</v>
      </c>
      <c r="AM191" s="4">
        <v>1991942</v>
      </c>
      <c r="AN191" s="4">
        <v>2212492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21811</v>
      </c>
      <c r="I192" s="3">
        <v>0</v>
      </c>
      <c r="J192" s="3">
        <v>7085100</v>
      </c>
      <c r="K192" s="3">
        <v>7063289</v>
      </c>
      <c r="L192" s="3">
        <v>7063289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5440312</v>
      </c>
      <c r="T192" s="3">
        <v>5440312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704875</v>
      </c>
      <c r="Z192" s="3">
        <v>704875</v>
      </c>
      <c r="AA192" s="4">
        <v>704875</v>
      </c>
      <c r="AB192" s="4">
        <v>704875</v>
      </c>
      <c r="AC192" s="4">
        <v>704875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3538915</v>
      </c>
      <c r="AJ192" s="4">
        <v>4243790</v>
      </c>
      <c r="AK192" s="4">
        <v>4948665</v>
      </c>
      <c r="AL192" s="4">
        <v>5653540</v>
      </c>
      <c r="AM192" s="4">
        <v>6358415</v>
      </c>
      <c r="AN192" s="4">
        <v>7063289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7204</v>
      </c>
      <c r="I193" s="3">
        <v>0</v>
      </c>
      <c r="J193" s="3">
        <v>2570398</v>
      </c>
      <c r="K193" s="3">
        <v>2563194</v>
      </c>
      <c r="L193" s="3">
        <v>2563194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1839126</v>
      </c>
      <c r="T193" s="3">
        <v>1839126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255839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2563194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4983</v>
      </c>
      <c r="I194" s="3">
        <v>0</v>
      </c>
      <c r="J194" s="3">
        <v>1919544</v>
      </c>
      <c r="K194" s="3">
        <v>1914561</v>
      </c>
      <c r="L194" s="3">
        <v>1914561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1394237</v>
      </c>
      <c r="T194" s="3">
        <v>1394237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191125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1914561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4481</v>
      </c>
      <c r="I195" s="3">
        <v>0</v>
      </c>
      <c r="J195" s="3">
        <v>1688918</v>
      </c>
      <c r="K195" s="3">
        <v>1684437</v>
      </c>
      <c r="L195" s="3">
        <v>1684437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1292150</v>
      </c>
      <c r="T195" s="3">
        <v>1292150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168145</v>
      </c>
      <c r="AB195" s="4">
        <v>168145</v>
      </c>
      <c r="AC195" s="4">
        <v>168145</v>
      </c>
      <c r="AD195" s="4">
        <v>168144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1180003</v>
      </c>
      <c r="AL195" s="4">
        <v>1348148</v>
      </c>
      <c r="AM195" s="4">
        <v>1516293</v>
      </c>
      <c r="AN195" s="4">
        <v>1684437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4382</v>
      </c>
      <c r="I196" s="3">
        <v>0</v>
      </c>
      <c r="J196" s="3">
        <v>1552851</v>
      </c>
      <c r="K196" s="3">
        <v>1548469</v>
      </c>
      <c r="L196" s="3">
        <v>1548469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1121674</v>
      </c>
      <c r="T196" s="3">
        <v>1121674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154555</v>
      </c>
      <c r="AB196" s="4">
        <v>154555</v>
      </c>
      <c r="AC196" s="4">
        <v>154555</v>
      </c>
      <c r="AD196" s="4">
        <v>154554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1084805</v>
      </c>
      <c r="AL196" s="4">
        <v>1239360</v>
      </c>
      <c r="AM196" s="4">
        <v>1393915</v>
      </c>
      <c r="AN196" s="4">
        <v>1548469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13475</v>
      </c>
      <c r="I197" s="3">
        <v>0</v>
      </c>
      <c r="J197" s="3">
        <v>4185637</v>
      </c>
      <c r="K197" s="3">
        <v>4172162</v>
      </c>
      <c r="L197" s="3">
        <v>4172162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3068824</v>
      </c>
      <c r="T197" s="3">
        <v>3068824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416318</v>
      </c>
      <c r="Z197" s="3">
        <v>416318</v>
      </c>
      <c r="AA197" s="4">
        <v>416318</v>
      </c>
      <c r="AB197" s="4">
        <v>416318</v>
      </c>
      <c r="AC197" s="4">
        <v>416318</v>
      </c>
      <c r="AD197" s="4">
        <v>416316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2090574</v>
      </c>
      <c r="AJ197" s="4">
        <v>2506892</v>
      </c>
      <c r="AK197" s="4">
        <v>2923210</v>
      </c>
      <c r="AL197" s="4">
        <v>3339528</v>
      </c>
      <c r="AM197" s="4">
        <v>3755846</v>
      </c>
      <c r="AN197" s="4">
        <v>4172162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39031</v>
      </c>
      <c r="I198" s="3">
        <v>0</v>
      </c>
      <c r="J198" s="3">
        <v>13294427</v>
      </c>
      <c r="K198" s="3">
        <v>13255396</v>
      </c>
      <c r="L198" s="3">
        <v>13255396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10685227</v>
      </c>
      <c r="T198" s="3">
        <v>10685227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1322937</v>
      </c>
      <c r="Z198" s="3">
        <v>1322937</v>
      </c>
      <c r="AA198" s="4">
        <v>1322938</v>
      </c>
      <c r="AB198" s="4">
        <v>1322938</v>
      </c>
      <c r="AC198" s="4">
        <v>1322938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6640709</v>
      </c>
      <c r="AJ198" s="4">
        <v>7963646</v>
      </c>
      <c r="AK198" s="4">
        <v>9286584</v>
      </c>
      <c r="AL198" s="4">
        <v>10609522</v>
      </c>
      <c r="AM198" s="4">
        <v>11932460</v>
      </c>
      <c r="AN198" s="4">
        <v>13255396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24716</v>
      </c>
      <c r="I199" s="1">
        <v>0</v>
      </c>
      <c r="J199" s="3">
        <v>8184170</v>
      </c>
      <c r="K199" s="3">
        <v>8159454</v>
      </c>
      <c r="L199" s="3">
        <v>8159454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6446469</v>
      </c>
      <c r="T199" s="3">
        <v>6446469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814298</v>
      </c>
      <c r="Z199" s="3">
        <v>814298</v>
      </c>
      <c r="AA199" s="4">
        <v>814298</v>
      </c>
      <c r="AB199" s="4">
        <v>814298</v>
      </c>
      <c r="AC199" s="4">
        <v>814298</v>
      </c>
      <c r="AD199" s="4">
        <v>814296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4087966</v>
      </c>
      <c r="AJ199" s="4">
        <v>4902264</v>
      </c>
      <c r="AK199" s="4">
        <v>5716562</v>
      </c>
      <c r="AL199" s="4">
        <v>6530860</v>
      </c>
      <c r="AM199" s="4">
        <v>7345158</v>
      </c>
      <c r="AN199" s="4">
        <v>8159454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4963</v>
      </c>
      <c r="I200" s="3">
        <v>0</v>
      </c>
      <c r="J200" s="3">
        <v>2038318</v>
      </c>
      <c r="K200" s="3">
        <v>2033355</v>
      </c>
      <c r="L200" s="3">
        <v>2033355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1504393</v>
      </c>
      <c r="T200" s="3">
        <v>1504393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203005</v>
      </c>
      <c r="Z200" s="3">
        <v>203005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1018333</v>
      </c>
      <c r="AJ200" s="4">
        <v>1221338</v>
      </c>
      <c r="AK200" s="4">
        <v>1424342</v>
      </c>
      <c r="AL200" s="4">
        <v>1627346</v>
      </c>
      <c r="AM200" s="4">
        <v>1830350</v>
      </c>
      <c r="AN200" s="4">
        <v>2033355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99594</v>
      </c>
      <c r="I201" s="3">
        <v>0</v>
      </c>
      <c r="J201" s="3">
        <v>35420691</v>
      </c>
      <c r="K201" s="3">
        <v>35321097</v>
      </c>
      <c r="L201" s="3">
        <v>35321097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28507525</v>
      </c>
      <c r="T201" s="3">
        <v>28507525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3525470</v>
      </c>
      <c r="Z201" s="3">
        <v>3525470</v>
      </c>
      <c r="AA201" s="4">
        <v>3525470</v>
      </c>
      <c r="AB201" s="4">
        <v>3525470</v>
      </c>
      <c r="AC201" s="4">
        <v>3525470</v>
      </c>
      <c r="AD201" s="4">
        <v>3525471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17693746</v>
      </c>
      <c r="AJ201" s="4">
        <v>21219216</v>
      </c>
      <c r="AK201" s="4">
        <v>24744686</v>
      </c>
      <c r="AL201" s="4">
        <v>28270156</v>
      </c>
      <c r="AM201" s="4">
        <v>31795626</v>
      </c>
      <c r="AN201" s="4">
        <v>35321097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13371</v>
      </c>
      <c r="I202" s="1">
        <v>0</v>
      </c>
      <c r="J202" s="3">
        <v>4222670</v>
      </c>
      <c r="K202" s="3">
        <v>4209299</v>
      </c>
      <c r="L202" s="3">
        <v>4209299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3214262</v>
      </c>
      <c r="T202" s="3">
        <v>3214262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420039</v>
      </c>
      <c r="Z202" s="3">
        <v>420039</v>
      </c>
      <c r="AA202" s="4">
        <v>420038</v>
      </c>
      <c r="AB202" s="4">
        <v>420038</v>
      </c>
      <c r="AC202" s="4">
        <v>420038</v>
      </c>
      <c r="AD202" s="4">
        <v>420039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2109107</v>
      </c>
      <c r="AJ202" s="4">
        <v>2529146</v>
      </c>
      <c r="AK202" s="4">
        <v>2949184</v>
      </c>
      <c r="AL202" s="4">
        <v>3369222</v>
      </c>
      <c r="AM202" s="4">
        <v>3789260</v>
      </c>
      <c r="AN202" s="4">
        <v>4209299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31208</v>
      </c>
      <c r="I203" s="3">
        <v>0</v>
      </c>
      <c r="J203" s="3">
        <v>10242260</v>
      </c>
      <c r="K203" s="3">
        <v>10211052</v>
      </c>
      <c r="L203" s="3">
        <v>10211052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7968024</v>
      </c>
      <c r="T203" s="3">
        <v>7968024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1019025</v>
      </c>
      <c r="Z203" s="3">
        <v>1019025</v>
      </c>
      <c r="AA203" s="4">
        <v>1019025</v>
      </c>
      <c r="AB203" s="4">
        <v>1019025</v>
      </c>
      <c r="AC203" s="4">
        <v>1019025</v>
      </c>
      <c r="AD203" s="4">
        <v>1019023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5115929</v>
      </c>
      <c r="AJ203" s="4">
        <v>6134954</v>
      </c>
      <c r="AK203" s="4">
        <v>7153979</v>
      </c>
      <c r="AL203" s="4">
        <v>8173004</v>
      </c>
      <c r="AM203" s="4">
        <v>9192029</v>
      </c>
      <c r="AN203" s="4">
        <v>10211052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10730</v>
      </c>
      <c r="I204" s="1">
        <v>0</v>
      </c>
      <c r="J204" s="3">
        <v>3021196</v>
      </c>
      <c r="K204" s="3">
        <v>3010466</v>
      </c>
      <c r="L204" s="3">
        <v>3010466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2124213</v>
      </c>
      <c r="T204" s="3">
        <v>2124213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300331</v>
      </c>
      <c r="Z204" s="3">
        <v>300331</v>
      </c>
      <c r="AA204" s="4">
        <v>300331</v>
      </c>
      <c r="AB204" s="4">
        <v>300331</v>
      </c>
      <c r="AC204" s="4">
        <v>300331</v>
      </c>
      <c r="AD204" s="4">
        <v>300331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1508811</v>
      </c>
      <c r="AJ204" s="4">
        <v>1809142</v>
      </c>
      <c r="AK204" s="4">
        <v>2109473</v>
      </c>
      <c r="AL204" s="4">
        <v>2409804</v>
      </c>
      <c r="AM204" s="4">
        <v>2710135</v>
      </c>
      <c r="AN204" s="4">
        <v>3010466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21856</v>
      </c>
      <c r="I205" s="3">
        <v>0</v>
      </c>
      <c r="J205" s="3">
        <v>6426788</v>
      </c>
      <c r="K205" s="3">
        <v>6404932</v>
      </c>
      <c r="L205" s="3">
        <v>6404932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4776591</v>
      </c>
      <c r="T205" s="3">
        <v>4776591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639036</v>
      </c>
      <c r="Z205" s="3">
        <v>639036</v>
      </c>
      <c r="AA205" s="4">
        <v>639036</v>
      </c>
      <c r="AB205" s="4">
        <v>639036</v>
      </c>
      <c r="AC205" s="4">
        <v>639036</v>
      </c>
      <c r="AD205" s="4">
        <v>639036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3209752</v>
      </c>
      <c r="AJ205" s="4">
        <v>3848788</v>
      </c>
      <c r="AK205" s="4">
        <v>4487824</v>
      </c>
      <c r="AL205" s="4">
        <v>5126860</v>
      </c>
      <c r="AM205" s="4">
        <v>5765896</v>
      </c>
      <c r="AN205" s="4">
        <v>6404932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12004</v>
      </c>
      <c r="I206" s="3">
        <v>0</v>
      </c>
      <c r="J206" s="3">
        <v>4557497</v>
      </c>
      <c r="K206" s="3">
        <v>4545493</v>
      </c>
      <c r="L206" s="3">
        <v>4545493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3646752</v>
      </c>
      <c r="T206" s="3">
        <v>3646752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453749</v>
      </c>
      <c r="Z206" s="3">
        <v>453749</v>
      </c>
      <c r="AA206" s="4">
        <v>453749</v>
      </c>
      <c r="AB206" s="4">
        <v>453749</v>
      </c>
      <c r="AC206" s="4">
        <v>453749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2276749</v>
      </c>
      <c r="AJ206" s="4">
        <v>2730498</v>
      </c>
      <c r="AK206" s="4">
        <v>3184247</v>
      </c>
      <c r="AL206" s="4">
        <v>3637996</v>
      </c>
      <c r="AM206" s="4">
        <v>4091745</v>
      </c>
      <c r="AN206" s="4">
        <v>4545493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65566</v>
      </c>
      <c r="I207" s="1">
        <v>0</v>
      </c>
      <c r="J207" s="3">
        <v>24203700</v>
      </c>
      <c r="K207" s="3">
        <v>24138134</v>
      </c>
      <c r="L207" s="3">
        <v>24138134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19952850</v>
      </c>
      <c r="T207" s="3">
        <v>19952850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2409442</v>
      </c>
      <c r="Z207" s="3">
        <v>2409442</v>
      </c>
      <c r="AA207" s="4">
        <v>2409443</v>
      </c>
      <c r="AB207" s="4">
        <v>2409443</v>
      </c>
      <c r="AC207" s="4">
        <v>2409443</v>
      </c>
      <c r="AD207" s="4">
        <v>2409441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12090922</v>
      </c>
      <c r="AJ207" s="4">
        <v>14500364</v>
      </c>
      <c r="AK207" s="4">
        <v>16909807</v>
      </c>
      <c r="AL207" s="4">
        <v>19319250</v>
      </c>
      <c r="AM207" s="4">
        <v>21728693</v>
      </c>
      <c r="AN207" s="4">
        <v>24138134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17627</v>
      </c>
      <c r="I208" s="3">
        <v>0</v>
      </c>
      <c r="J208" s="3">
        <v>5257737</v>
      </c>
      <c r="K208" s="3">
        <v>5240110</v>
      </c>
      <c r="L208" s="3">
        <v>5240110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3913075</v>
      </c>
      <c r="T208" s="3">
        <v>3913075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522836</v>
      </c>
      <c r="Z208" s="3">
        <v>522836</v>
      </c>
      <c r="AA208" s="4">
        <v>522836</v>
      </c>
      <c r="AB208" s="4">
        <v>522836</v>
      </c>
      <c r="AC208" s="4">
        <v>522836</v>
      </c>
      <c r="AD208" s="4">
        <v>522834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2625932</v>
      </c>
      <c r="AJ208" s="4">
        <v>3148768</v>
      </c>
      <c r="AK208" s="4">
        <v>3671604</v>
      </c>
      <c r="AL208" s="4">
        <v>4194440</v>
      </c>
      <c r="AM208" s="4">
        <v>4717276</v>
      </c>
      <c r="AN208" s="4">
        <v>5240110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11408</v>
      </c>
      <c r="I209" s="1">
        <v>0</v>
      </c>
      <c r="J209" s="3">
        <v>3787299</v>
      </c>
      <c r="K209" s="3">
        <v>3775891</v>
      </c>
      <c r="L209" s="3">
        <v>3775891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2708001</v>
      </c>
      <c r="T209" s="3">
        <v>2708001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376829</v>
      </c>
      <c r="Z209" s="3">
        <v>376829</v>
      </c>
      <c r="AA209" s="4">
        <v>376828</v>
      </c>
      <c r="AB209" s="4">
        <v>376828</v>
      </c>
      <c r="AC209" s="4">
        <v>376828</v>
      </c>
      <c r="AD209" s="4">
        <v>376829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1891749</v>
      </c>
      <c r="AJ209" s="4">
        <v>2268578</v>
      </c>
      <c r="AK209" s="4">
        <v>2645406</v>
      </c>
      <c r="AL209" s="4">
        <v>3022234</v>
      </c>
      <c r="AM209" s="4">
        <v>3399062</v>
      </c>
      <c r="AN209" s="4">
        <v>3775891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24919</v>
      </c>
      <c r="I210" s="3">
        <v>0</v>
      </c>
      <c r="J210" s="3">
        <v>8296290</v>
      </c>
      <c r="K210" s="3">
        <v>8271371</v>
      </c>
      <c r="L210" s="3">
        <v>8271371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6602002</v>
      </c>
      <c r="T210" s="3">
        <v>6602002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825476</v>
      </c>
      <c r="Z210" s="3">
        <v>825476</v>
      </c>
      <c r="AA210" s="4">
        <v>825476</v>
      </c>
      <c r="AB210" s="4">
        <v>825476</v>
      </c>
      <c r="AC210" s="4">
        <v>825476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4143992</v>
      </c>
      <c r="AJ210" s="4">
        <v>4969468</v>
      </c>
      <c r="AK210" s="4">
        <v>5794944</v>
      </c>
      <c r="AL210" s="4">
        <v>6620420</v>
      </c>
      <c r="AM210" s="4">
        <v>7445896</v>
      </c>
      <c r="AN210" s="4">
        <v>8271371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10617</v>
      </c>
      <c r="I211" s="1">
        <v>0</v>
      </c>
      <c r="J211" s="3">
        <v>3250690</v>
      </c>
      <c r="K211" s="3">
        <v>3240073</v>
      </c>
      <c r="L211" s="3">
        <v>3240073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2201728</v>
      </c>
      <c r="T211" s="3">
        <v>2201728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323300</v>
      </c>
      <c r="Z211" s="3">
        <v>323300</v>
      </c>
      <c r="AA211" s="4">
        <v>323299</v>
      </c>
      <c r="AB211" s="4">
        <v>323299</v>
      </c>
      <c r="AC211" s="4">
        <v>323299</v>
      </c>
      <c r="AD211" s="4">
        <v>323300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1623576</v>
      </c>
      <c r="AJ211" s="4">
        <v>1946876</v>
      </c>
      <c r="AK211" s="4">
        <v>2270175</v>
      </c>
      <c r="AL211" s="4">
        <v>2593474</v>
      </c>
      <c r="AM211" s="4">
        <v>2916773</v>
      </c>
      <c r="AN211" s="4">
        <v>3240073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12277</v>
      </c>
      <c r="I212" s="1">
        <v>0</v>
      </c>
      <c r="J212" s="3">
        <v>3686923</v>
      </c>
      <c r="K212" s="3">
        <v>3674646</v>
      </c>
      <c r="L212" s="3">
        <v>3674646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2746136</v>
      </c>
      <c r="T212" s="3">
        <v>2746136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366647</v>
      </c>
      <c r="AB212" s="4">
        <v>366647</v>
      </c>
      <c r="AC212" s="4">
        <v>366647</v>
      </c>
      <c r="AD212" s="4">
        <v>366645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2574707</v>
      </c>
      <c r="AL212" s="4">
        <v>2941354</v>
      </c>
      <c r="AM212" s="4">
        <v>3308001</v>
      </c>
      <c r="AN212" s="4">
        <v>3674646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5476</v>
      </c>
      <c r="I213" s="1">
        <v>0</v>
      </c>
      <c r="J213" s="3">
        <v>982252</v>
      </c>
      <c r="K213" s="3">
        <v>976776</v>
      </c>
      <c r="L213" s="3">
        <v>976776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449524</v>
      </c>
      <c r="T213" s="3">
        <v>449524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97313</v>
      </c>
      <c r="Z213" s="3">
        <v>97313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490213</v>
      </c>
      <c r="AJ213" s="4">
        <v>587526</v>
      </c>
      <c r="AK213" s="4">
        <v>684839</v>
      </c>
      <c r="AL213" s="4">
        <v>782152</v>
      </c>
      <c r="AM213" s="4">
        <v>879465</v>
      </c>
      <c r="AN213" s="4">
        <v>976776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48313</v>
      </c>
      <c r="I214" s="1">
        <v>0</v>
      </c>
      <c r="J214" s="3">
        <v>16083297</v>
      </c>
      <c r="K214" s="3">
        <v>16034984</v>
      </c>
      <c r="L214" s="3">
        <v>16034984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12965748</v>
      </c>
      <c r="T214" s="3">
        <v>12965748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1600277</v>
      </c>
      <c r="Z214" s="3">
        <v>1600277</v>
      </c>
      <c r="AA214" s="4">
        <v>1600278</v>
      </c>
      <c r="AB214" s="4">
        <v>1600278</v>
      </c>
      <c r="AC214" s="4">
        <v>1600278</v>
      </c>
      <c r="AD214" s="4">
        <v>1600276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8033597</v>
      </c>
      <c r="AJ214" s="4">
        <v>9633874</v>
      </c>
      <c r="AK214" s="4">
        <v>11234152</v>
      </c>
      <c r="AL214" s="4">
        <v>12834430</v>
      </c>
      <c r="AM214" s="4">
        <v>14434708</v>
      </c>
      <c r="AN214" s="4">
        <v>16034984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67965</v>
      </c>
      <c r="I215" s="1">
        <v>0</v>
      </c>
      <c r="J215" s="3">
        <v>20326590</v>
      </c>
      <c r="K215" s="3">
        <v>20258625</v>
      </c>
      <c r="L215" s="3">
        <v>20258625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15840084</v>
      </c>
      <c r="T215" s="3">
        <v>15840084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2021332</v>
      </c>
      <c r="Z215" s="3">
        <v>2021332</v>
      </c>
      <c r="AA215" s="4">
        <v>2021331</v>
      </c>
      <c r="AB215" s="4">
        <v>2021331</v>
      </c>
      <c r="AC215" s="4">
        <v>2021331</v>
      </c>
      <c r="AD215" s="4">
        <v>2021332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10151968</v>
      </c>
      <c r="AJ215" s="4">
        <v>12173300</v>
      </c>
      <c r="AK215" s="4">
        <v>14194631</v>
      </c>
      <c r="AL215" s="4">
        <v>16215962</v>
      </c>
      <c r="AM215" s="4">
        <v>18237293</v>
      </c>
      <c r="AN215" s="4">
        <v>20258625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10138</v>
      </c>
      <c r="I216" s="1">
        <v>0</v>
      </c>
      <c r="J216" s="3">
        <v>3082411</v>
      </c>
      <c r="K216" s="3">
        <v>3072273</v>
      </c>
      <c r="L216" s="3">
        <v>3072273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2240135</v>
      </c>
      <c r="T216" s="3">
        <v>2240135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306552</v>
      </c>
      <c r="Z216" s="3">
        <v>306552</v>
      </c>
      <c r="AA216" s="4">
        <v>306551</v>
      </c>
      <c r="AB216" s="4">
        <v>306551</v>
      </c>
      <c r="AC216" s="4">
        <v>306551</v>
      </c>
      <c r="AD216" s="4">
        <v>306552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1539516</v>
      </c>
      <c r="AJ216" s="4">
        <v>1846068</v>
      </c>
      <c r="AK216" s="4">
        <v>2152619</v>
      </c>
      <c r="AL216" s="4">
        <v>2459170</v>
      </c>
      <c r="AM216" s="4">
        <v>2765721</v>
      </c>
      <c r="AN216" s="4">
        <v>3072273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11543</v>
      </c>
      <c r="I217" s="1">
        <v>0</v>
      </c>
      <c r="J217" s="3">
        <v>3499616</v>
      </c>
      <c r="K217" s="3">
        <v>3488073</v>
      </c>
      <c r="L217" s="3">
        <v>3488073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2625397</v>
      </c>
      <c r="T217" s="3">
        <v>2625397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348038</v>
      </c>
      <c r="Z217" s="3">
        <v>348038</v>
      </c>
      <c r="AA217" s="4">
        <v>348037</v>
      </c>
      <c r="AB217" s="4">
        <v>348037</v>
      </c>
      <c r="AC217" s="4">
        <v>348037</v>
      </c>
      <c r="AD217" s="4">
        <v>348038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1747886</v>
      </c>
      <c r="AJ217" s="4">
        <v>2095924</v>
      </c>
      <c r="AK217" s="4">
        <v>2443961</v>
      </c>
      <c r="AL217" s="4">
        <v>2791998</v>
      </c>
      <c r="AM217" s="4">
        <v>3140035</v>
      </c>
      <c r="AN217" s="4">
        <v>3488073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77256</v>
      </c>
      <c r="I218" s="3">
        <v>0</v>
      </c>
      <c r="J218" s="3">
        <v>27350278</v>
      </c>
      <c r="K218" s="3">
        <v>27273022</v>
      </c>
      <c r="L218" s="3">
        <v>27273022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22358735</v>
      </c>
      <c r="T218" s="3">
        <v>22358735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2722152</v>
      </c>
      <c r="Z218" s="3">
        <v>2722152</v>
      </c>
      <c r="AA218" s="4">
        <v>2722152</v>
      </c>
      <c r="AB218" s="4">
        <v>2722152</v>
      </c>
      <c r="AC218" s="4">
        <v>2722152</v>
      </c>
      <c r="AD218" s="4">
        <v>2722150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13662264</v>
      </c>
      <c r="AJ218" s="4">
        <v>16384416</v>
      </c>
      <c r="AK218" s="4">
        <v>19106568</v>
      </c>
      <c r="AL218" s="4">
        <v>21828720</v>
      </c>
      <c r="AM218" s="4">
        <v>24550872</v>
      </c>
      <c r="AN218" s="4">
        <v>27273022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15997</v>
      </c>
      <c r="I219" s="1">
        <v>0</v>
      </c>
      <c r="J219" s="3">
        <v>4755747</v>
      </c>
      <c r="K219" s="3">
        <v>4739750</v>
      </c>
      <c r="L219" s="3">
        <v>4739750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3594870</v>
      </c>
      <c r="T219" s="3">
        <v>3594870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472909</v>
      </c>
      <c r="AB219" s="4">
        <v>472909</v>
      </c>
      <c r="AC219" s="4">
        <v>472909</v>
      </c>
      <c r="AD219" s="4">
        <v>472907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3321025</v>
      </c>
      <c r="AL219" s="4">
        <v>3793934</v>
      </c>
      <c r="AM219" s="4">
        <v>4266843</v>
      </c>
      <c r="AN219" s="4">
        <v>4739750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20345</v>
      </c>
      <c r="I220" s="1">
        <v>0</v>
      </c>
      <c r="J220" s="3">
        <v>5636747</v>
      </c>
      <c r="K220" s="3">
        <v>5616402</v>
      </c>
      <c r="L220" s="3">
        <v>5616402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4155799</v>
      </c>
      <c r="T220" s="3">
        <v>4155799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560284</v>
      </c>
      <c r="Z220" s="3">
        <v>560284</v>
      </c>
      <c r="AA220" s="4">
        <v>560284</v>
      </c>
      <c r="AB220" s="4">
        <v>560284</v>
      </c>
      <c r="AC220" s="4">
        <v>560284</v>
      </c>
      <c r="AD220" s="4">
        <v>560282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2814984</v>
      </c>
      <c r="AJ220" s="4">
        <v>3375268</v>
      </c>
      <c r="AK220" s="4">
        <v>3935552</v>
      </c>
      <c r="AL220" s="4">
        <v>4495836</v>
      </c>
      <c r="AM220" s="4">
        <v>5056120</v>
      </c>
      <c r="AN220" s="4">
        <v>5616402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29699</v>
      </c>
      <c r="I221" s="1">
        <v>0</v>
      </c>
      <c r="J221" s="3">
        <v>11576497</v>
      </c>
      <c r="K221" s="3">
        <v>11546798</v>
      </c>
      <c r="L221" s="3">
        <v>11546798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9622127</v>
      </c>
      <c r="T221" s="3">
        <v>9622127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1152700</v>
      </c>
      <c r="Z221" s="3">
        <v>1152700</v>
      </c>
      <c r="AA221" s="4">
        <v>1152700</v>
      </c>
      <c r="AB221" s="4">
        <v>1152700</v>
      </c>
      <c r="AC221" s="4">
        <v>1152700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5783300</v>
      </c>
      <c r="AJ221" s="4">
        <v>6936000</v>
      </c>
      <c r="AK221" s="4">
        <v>8088700</v>
      </c>
      <c r="AL221" s="4">
        <v>9241400</v>
      </c>
      <c r="AM221" s="4">
        <v>10394100</v>
      </c>
      <c r="AN221" s="4">
        <v>11546798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13293</v>
      </c>
      <c r="I222" s="1">
        <v>0</v>
      </c>
      <c r="J222" s="3">
        <v>3348311</v>
      </c>
      <c r="K222" s="3">
        <v>3335018</v>
      </c>
      <c r="L222" s="3">
        <v>3335018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2328911</v>
      </c>
      <c r="T222" s="3">
        <v>2328911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332616</v>
      </c>
      <c r="Z222" s="3">
        <v>332616</v>
      </c>
      <c r="AA222" s="4">
        <v>332616</v>
      </c>
      <c r="AB222" s="4">
        <v>332616</v>
      </c>
      <c r="AC222" s="4">
        <v>332616</v>
      </c>
      <c r="AD222" s="4">
        <v>332614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1671940</v>
      </c>
      <c r="AJ222" s="4">
        <v>2004556</v>
      </c>
      <c r="AK222" s="4">
        <v>2337172</v>
      </c>
      <c r="AL222" s="4">
        <v>2669788</v>
      </c>
      <c r="AM222" s="4">
        <v>3002404</v>
      </c>
      <c r="AN222" s="4">
        <v>3335018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23068</v>
      </c>
      <c r="I223" s="1">
        <v>0</v>
      </c>
      <c r="J223" s="3">
        <v>358280</v>
      </c>
      <c r="K223" s="3">
        <v>335212</v>
      </c>
      <c r="L223" s="3">
        <v>335212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-1346768</v>
      </c>
      <c r="T223" s="3">
        <v>-1346768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31983</v>
      </c>
      <c r="Z223" s="3">
        <v>31983</v>
      </c>
      <c r="AA223" s="4">
        <v>31984</v>
      </c>
      <c r="AB223" s="4">
        <v>31984</v>
      </c>
      <c r="AC223" s="4">
        <v>31984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175295</v>
      </c>
      <c r="AJ223" s="4">
        <v>207278</v>
      </c>
      <c r="AK223" s="4">
        <v>239262</v>
      </c>
      <c r="AL223" s="4">
        <v>271246</v>
      </c>
      <c r="AM223" s="4">
        <v>303230</v>
      </c>
      <c r="AN223" s="4">
        <v>335212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4360</v>
      </c>
      <c r="I224" s="1">
        <v>0</v>
      </c>
      <c r="J224" s="3">
        <v>1475833</v>
      </c>
      <c r="K224" s="3">
        <v>1471473</v>
      </c>
      <c r="L224" s="3">
        <v>1471473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1033544</v>
      </c>
      <c r="T224" s="3">
        <v>1033544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146856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1471473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3691</v>
      </c>
      <c r="I225" s="1">
        <v>0</v>
      </c>
      <c r="J225" s="3">
        <v>716856</v>
      </c>
      <c r="K225" s="3">
        <v>713165</v>
      </c>
      <c r="L225" s="3">
        <v>713165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316436</v>
      </c>
      <c r="T225" s="3">
        <v>316436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71071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713165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20314</v>
      </c>
      <c r="I226" s="3">
        <v>0</v>
      </c>
      <c r="J226" s="3">
        <v>6284957</v>
      </c>
      <c r="K226" s="3">
        <v>6264643</v>
      </c>
      <c r="L226" s="3">
        <v>6264643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4785675</v>
      </c>
      <c r="T226" s="3">
        <v>4785675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625110</v>
      </c>
      <c r="Z226" s="3">
        <v>625110</v>
      </c>
      <c r="AA226" s="4">
        <v>625110</v>
      </c>
      <c r="AB226" s="4">
        <v>625110</v>
      </c>
      <c r="AC226" s="4">
        <v>625110</v>
      </c>
      <c r="AD226" s="4">
        <v>625109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3139094</v>
      </c>
      <c r="AJ226" s="4">
        <v>3764204</v>
      </c>
      <c r="AK226" s="4">
        <v>4389314</v>
      </c>
      <c r="AL226" s="4">
        <v>5014424</v>
      </c>
      <c r="AM226" s="4">
        <v>5639534</v>
      </c>
      <c r="AN226" s="4">
        <v>6264643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50031</v>
      </c>
      <c r="I227" s="1">
        <v>0</v>
      </c>
      <c r="J227" s="3">
        <v>17730900</v>
      </c>
      <c r="K227" s="3">
        <v>17680869</v>
      </c>
      <c r="L227" s="3">
        <v>17680869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13931930</v>
      </c>
      <c r="T227" s="3">
        <v>13931930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1764752</v>
      </c>
      <c r="Z227" s="3">
        <v>1764752</v>
      </c>
      <c r="AA227" s="4">
        <v>1764751</v>
      </c>
      <c r="AB227" s="4">
        <v>1764751</v>
      </c>
      <c r="AC227" s="4">
        <v>1764751</v>
      </c>
      <c r="AD227" s="4">
        <v>1764752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8857112</v>
      </c>
      <c r="AJ227" s="4">
        <v>10621864</v>
      </c>
      <c r="AK227" s="4">
        <v>12386615</v>
      </c>
      <c r="AL227" s="4">
        <v>14151366</v>
      </c>
      <c r="AM227" s="4">
        <v>15916117</v>
      </c>
      <c r="AN227" s="4">
        <v>17680869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115145</v>
      </c>
      <c r="I228" s="1">
        <v>0</v>
      </c>
      <c r="J228" s="3">
        <v>47077762</v>
      </c>
      <c r="K228" s="3">
        <v>46962617</v>
      </c>
      <c r="L228" s="3">
        <v>46962617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39540658</v>
      </c>
      <c r="T228" s="3">
        <v>39540658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4688586</v>
      </c>
      <c r="Z228" s="3">
        <v>4688586</v>
      </c>
      <c r="AA228" s="4">
        <v>4688585</v>
      </c>
      <c r="AB228" s="4">
        <v>4688585</v>
      </c>
      <c r="AC228" s="4">
        <v>4688585</v>
      </c>
      <c r="AD228" s="4">
        <v>4688586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23519690</v>
      </c>
      <c r="AJ228" s="4">
        <v>28208276</v>
      </c>
      <c r="AK228" s="4">
        <v>32896861</v>
      </c>
      <c r="AL228" s="4">
        <v>37585446</v>
      </c>
      <c r="AM228" s="4">
        <v>42274031</v>
      </c>
      <c r="AN228" s="4">
        <v>46962617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14468</v>
      </c>
      <c r="I229" s="3">
        <v>0</v>
      </c>
      <c r="J229" s="3">
        <v>3475158</v>
      </c>
      <c r="K229" s="3">
        <v>3460690</v>
      </c>
      <c r="L229" s="3">
        <v>3460690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2425844</v>
      </c>
      <c r="T229" s="3">
        <v>2425844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345105</v>
      </c>
      <c r="AB229" s="4">
        <v>345105</v>
      </c>
      <c r="AC229" s="4">
        <v>345105</v>
      </c>
      <c r="AD229" s="4">
        <v>345103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2425377</v>
      </c>
      <c r="AL229" s="4">
        <v>2770482</v>
      </c>
      <c r="AM229" s="4">
        <v>3115587</v>
      </c>
      <c r="AN229" s="4">
        <v>3460690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4238</v>
      </c>
      <c r="I230" s="1">
        <v>0</v>
      </c>
      <c r="J230" s="3">
        <v>1133647</v>
      </c>
      <c r="K230" s="3">
        <v>1129409</v>
      </c>
      <c r="L230" s="3">
        <v>1129409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758207</v>
      </c>
      <c r="T230" s="3">
        <v>758207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112659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1129409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13038</v>
      </c>
      <c r="I231" s="3">
        <v>0</v>
      </c>
      <c r="J231" s="3">
        <v>1881714</v>
      </c>
      <c r="K231" s="3">
        <v>1868676</v>
      </c>
      <c r="L231" s="3">
        <v>1868676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837089</v>
      </c>
      <c r="T231" s="3">
        <v>837089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185999</v>
      </c>
      <c r="Z231" s="3">
        <v>185999</v>
      </c>
      <c r="AA231" s="4">
        <v>185999</v>
      </c>
      <c r="AB231" s="4">
        <v>185999</v>
      </c>
      <c r="AC231" s="4">
        <v>185999</v>
      </c>
      <c r="AD231" s="4">
        <v>185997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938683</v>
      </c>
      <c r="AJ231" s="4">
        <v>1124682</v>
      </c>
      <c r="AK231" s="4">
        <v>1310681</v>
      </c>
      <c r="AL231" s="4">
        <v>1496680</v>
      </c>
      <c r="AM231" s="4">
        <v>1682679</v>
      </c>
      <c r="AN231" s="4">
        <v>1868676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11950</v>
      </c>
      <c r="I232" s="1">
        <v>0</v>
      </c>
      <c r="J232" s="3">
        <v>3273506</v>
      </c>
      <c r="K232" s="3">
        <v>3261556</v>
      </c>
      <c r="L232" s="3">
        <v>3261556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2365296</v>
      </c>
      <c r="T232" s="3">
        <v>2365296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325359</v>
      </c>
      <c r="Z232" s="3">
        <v>325359</v>
      </c>
      <c r="AA232" s="4">
        <v>325359</v>
      </c>
      <c r="AB232" s="4">
        <v>325359</v>
      </c>
      <c r="AC232" s="4">
        <v>325359</v>
      </c>
      <c r="AD232" s="4">
        <v>325357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1634763</v>
      </c>
      <c r="AJ232" s="4">
        <v>1960122</v>
      </c>
      <c r="AK232" s="4">
        <v>2285481</v>
      </c>
      <c r="AL232" s="4">
        <v>2610840</v>
      </c>
      <c r="AM232" s="4">
        <v>2936199</v>
      </c>
      <c r="AN232" s="4">
        <v>3261556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48097</v>
      </c>
      <c r="I233" s="1">
        <v>0</v>
      </c>
      <c r="J233" s="3">
        <v>14727588</v>
      </c>
      <c r="K233" s="3">
        <v>14679491</v>
      </c>
      <c r="L233" s="3">
        <v>14679491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11102644</v>
      </c>
      <c r="T233" s="3">
        <v>11102644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1464743</v>
      </c>
      <c r="Z233" s="3">
        <v>1464743</v>
      </c>
      <c r="AA233" s="4">
        <v>1464742</v>
      </c>
      <c r="AB233" s="4">
        <v>1464742</v>
      </c>
      <c r="AC233" s="4">
        <v>1464742</v>
      </c>
      <c r="AD233" s="4">
        <v>1464743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7355779</v>
      </c>
      <c r="AJ233" s="4">
        <v>8820522</v>
      </c>
      <c r="AK233" s="4">
        <v>10285264</v>
      </c>
      <c r="AL233" s="4">
        <v>11750006</v>
      </c>
      <c r="AM233" s="4">
        <v>13214748</v>
      </c>
      <c r="AN233" s="4">
        <v>14679491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43206</v>
      </c>
      <c r="I234" s="1">
        <v>0</v>
      </c>
      <c r="J234" s="3">
        <v>17494582</v>
      </c>
      <c r="K234" s="3">
        <v>17451376</v>
      </c>
      <c r="L234" s="3">
        <v>17451376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14531634</v>
      </c>
      <c r="T234" s="3">
        <v>14531634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1742257</v>
      </c>
      <c r="Z234" s="3">
        <v>1742257</v>
      </c>
      <c r="AA234" s="4">
        <v>1742258</v>
      </c>
      <c r="AB234" s="4">
        <v>1742258</v>
      </c>
      <c r="AC234" s="4">
        <v>1742258</v>
      </c>
      <c r="AD234" s="4">
        <v>1742256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8740089</v>
      </c>
      <c r="AJ234" s="4">
        <v>10482346</v>
      </c>
      <c r="AK234" s="4">
        <v>12224604</v>
      </c>
      <c r="AL234" s="4">
        <v>13966862</v>
      </c>
      <c r="AM234" s="4">
        <v>15709120</v>
      </c>
      <c r="AN234" s="4">
        <v>17451376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124704</v>
      </c>
      <c r="I235" s="1">
        <v>0</v>
      </c>
      <c r="J235" s="3">
        <v>38897011</v>
      </c>
      <c r="K235" s="3">
        <v>38772307</v>
      </c>
      <c r="L235" s="3">
        <v>38772307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31175811</v>
      </c>
      <c r="T235" s="3">
        <v>31175811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3868917</v>
      </c>
      <c r="Z235" s="3">
        <v>3868917</v>
      </c>
      <c r="AA235" s="4">
        <v>3868917</v>
      </c>
      <c r="AB235" s="4">
        <v>3868917</v>
      </c>
      <c r="AC235" s="4">
        <v>3868917</v>
      </c>
      <c r="AD235" s="4">
        <v>3868918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19427721</v>
      </c>
      <c r="AJ235" s="4">
        <v>23296638</v>
      </c>
      <c r="AK235" s="4">
        <v>27165555</v>
      </c>
      <c r="AL235" s="4">
        <v>31034472</v>
      </c>
      <c r="AM235" s="4">
        <v>34903389</v>
      </c>
      <c r="AN235" s="4">
        <v>38772307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15605</v>
      </c>
      <c r="I236" s="1">
        <v>0</v>
      </c>
      <c r="J236" s="3">
        <v>5917125</v>
      </c>
      <c r="K236" s="3">
        <v>5901520</v>
      </c>
      <c r="L236" s="3">
        <v>5901520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4714886</v>
      </c>
      <c r="T236" s="3">
        <v>4714886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589112</v>
      </c>
      <c r="AB236" s="4">
        <v>589112</v>
      </c>
      <c r="AC236" s="4">
        <v>589112</v>
      </c>
      <c r="AD236" s="4">
        <v>589110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4134186</v>
      </c>
      <c r="AL236" s="4">
        <v>4723298</v>
      </c>
      <c r="AM236" s="4">
        <v>5312410</v>
      </c>
      <c r="AN236" s="4">
        <v>5901520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14637</v>
      </c>
      <c r="I237" s="3">
        <v>0</v>
      </c>
      <c r="J237" s="3">
        <v>2618802</v>
      </c>
      <c r="K237" s="3">
        <v>2604165</v>
      </c>
      <c r="L237" s="3">
        <v>2604165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1453362</v>
      </c>
      <c r="T237" s="3">
        <v>1453362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259441</v>
      </c>
      <c r="Z237" s="3">
        <v>259441</v>
      </c>
      <c r="AA237" s="4">
        <v>259441</v>
      </c>
      <c r="AB237" s="4">
        <v>259441</v>
      </c>
      <c r="AC237" s="4">
        <v>259441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1306961</v>
      </c>
      <c r="AJ237" s="4">
        <v>1566402</v>
      </c>
      <c r="AK237" s="4">
        <v>1825843</v>
      </c>
      <c r="AL237" s="4">
        <v>2085284</v>
      </c>
      <c r="AM237" s="4">
        <v>2344725</v>
      </c>
      <c r="AN237" s="4">
        <v>2604165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17053</v>
      </c>
      <c r="I238" s="1">
        <v>0</v>
      </c>
      <c r="J238" s="3">
        <v>6850195</v>
      </c>
      <c r="K238" s="3">
        <v>6833142</v>
      </c>
      <c r="L238" s="3">
        <v>6833142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5672299</v>
      </c>
      <c r="T238" s="3">
        <v>5672299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682177</v>
      </c>
      <c r="Z238" s="3">
        <v>682177</v>
      </c>
      <c r="AA238" s="4">
        <v>682177</v>
      </c>
      <c r="AB238" s="4">
        <v>682177</v>
      </c>
      <c r="AC238" s="4">
        <v>682177</v>
      </c>
      <c r="AD238" s="4">
        <v>682177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3422257</v>
      </c>
      <c r="AJ238" s="4">
        <v>4104434</v>
      </c>
      <c r="AK238" s="4">
        <v>4786611</v>
      </c>
      <c r="AL238" s="4">
        <v>5468788</v>
      </c>
      <c r="AM238" s="4">
        <v>6150965</v>
      </c>
      <c r="AN238" s="4">
        <v>6833142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22503</v>
      </c>
      <c r="I239" s="1">
        <v>0</v>
      </c>
      <c r="J239" s="3">
        <v>7504048</v>
      </c>
      <c r="K239" s="3">
        <v>7481545</v>
      </c>
      <c r="L239" s="3">
        <v>7481545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5799678</v>
      </c>
      <c r="T239" s="3">
        <v>5799678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746654</v>
      </c>
      <c r="Z239" s="3">
        <v>746654</v>
      </c>
      <c r="AA239" s="4">
        <v>746654</v>
      </c>
      <c r="AB239" s="4">
        <v>746654</v>
      </c>
      <c r="AC239" s="4">
        <v>746654</v>
      </c>
      <c r="AD239" s="4">
        <v>746655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3748274</v>
      </c>
      <c r="AJ239" s="4">
        <v>4494928</v>
      </c>
      <c r="AK239" s="4">
        <v>5241582</v>
      </c>
      <c r="AL239" s="4">
        <v>5988236</v>
      </c>
      <c r="AM239" s="4">
        <v>6734890</v>
      </c>
      <c r="AN239" s="4">
        <v>7481545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23860</v>
      </c>
      <c r="I240" s="3">
        <v>0</v>
      </c>
      <c r="J240" s="3">
        <v>7784959</v>
      </c>
      <c r="K240" s="3">
        <v>7761099</v>
      </c>
      <c r="L240" s="3">
        <v>7761099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6089670</v>
      </c>
      <c r="T240" s="3">
        <v>6089670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774519</v>
      </c>
      <c r="Z240" s="3">
        <v>774519</v>
      </c>
      <c r="AA240" s="4">
        <v>774519</v>
      </c>
      <c r="AB240" s="4">
        <v>774519</v>
      </c>
      <c r="AC240" s="4">
        <v>774519</v>
      </c>
      <c r="AD240" s="4">
        <v>774520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3888503</v>
      </c>
      <c r="AJ240" s="4">
        <v>4663022</v>
      </c>
      <c r="AK240" s="4">
        <v>5437541</v>
      </c>
      <c r="AL240" s="4">
        <v>6212060</v>
      </c>
      <c r="AM240" s="4">
        <v>6986579</v>
      </c>
      <c r="AN240" s="4">
        <v>7761099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7138</v>
      </c>
      <c r="I241" s="1">
        <v>0</v>
      </c>
      <c r="J241" s="3">
        <v>1666338</v>
      </c>
      <c r="K241" s="3">
        <v>1659200</v>
      </c>
      <c r="L241" s="3">
        <v>1659200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856697</v>
      </c>
      <c r="T241" s="3">
        <v>856697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165444</v>
      </c>
      <c r="AB241" s="4">
        <v>165444</v>
      </c>
      <c r="AC241" s="4">
        <v>165444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1162868</v>
      </c>
      <c r="AL241" s="4">
        <v>1328312</v>
      </c>
      <c r="AM241" s="4">
        <v>1493756</v>
      </c>
      <c r="AN241" s="4">
        <v>1659200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7751</v>
      </c>
      <c r="I242" s="3">
        <v>0</v>
      </c>
      <c r="J242" s="3">
        <v>1978938</v>
      </c>
      <c r="K242" s="3">
        <v>1971187</v>
      </c>
      <c r="L242" s="3">
        <v>1971187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1130431</v>
      </c>
      <c r="T242" s="3">
        <v>1130431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196602</v>
      </c>
      <c r="AB242" s="4">
        <v>196602</v>
      </c>
      <c r="AC242" s="4">
        <v>196602</v>
      </c>
      <c r="AD242" s="4">
        <v>196601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1381382</v>
      </c>
      <c r="AL242" s="4">
        <v>1577984</v>
      </c>
      <c r="AM242" s="4">
        <v>1774586</v>
      </c>
      <c r="AN242" s="4">
        <v>1971187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18483</v>
      </c>
      <c r="I243" s="1">
        <v>0</v>
      </c>
      <c r="J243" s="3">
        <v>6325601</v>
      </c>
      <c r="K243" s="3">
        <v>6307118</v>
      </c>
      <c r="L243" s="3">
        <v>6307118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4514805</v>
      </c>
      <c r="T243" s="3">
        <v>4514805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629480</v>
      </c>
      <c r="Z243" s="3">
        <v>629480</v>
      </c>
      <c r="AA243" s="4">
        <v>629480</v>
      </c>
      <c r="AB243" s="4">
        <v>629480</v>
      </c>
      <c r="AC243" s="4">
        <v>629480</v>
      </c>
      <c r="AD243" s="4">
        <v>629478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3159720</v>
      </c>
      <c r="AJ243" s="4">
        <v>3789200</v>
      </c>
      <c r="AK243" s="4">
        <v>4418680</v>
      </c>
      <c r="AL243" s="4">
        <v>5048160</v>
      </c>
      <c r="AM243" s="4">
        <v>5677640</v>
      </c>
      <c r="AN243" s="4">
        <v>6307118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22140</v>
      </c>
      <c r="I244" s="1">
        <v>0</v>
      </c>
      <c r="J244" s="3">
        <v>6964115</v>
      </c>
      <c r="K244" s="3">
        <v>6941975</v>
      </c>
      <c r="L244" s="3">
        <v>6941975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5374859</v>
      </c>
      <c r="T244" s="3">
        <v>5374859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692721</v>
      </c>
      <c r="Z244" s="3">
        <v>692721</v>
      </c>
      <c r="AA244" s="4">
        <v>692721</v>
      </c>
      <c r="AB244" s="4">
        <v>692721</v>
      </c>
      <c r="AC244" s="4">
        <v>692721</v>
      </c>
      <c r="AD244" s="4">
        <v>692722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3478369</v>
      </c>
      <c r="AJ244" s="4">
        <v>4171090</v>
      </c>
      <c r="AK244" s="4">
        <v>4863811</v>
      </c>
      <c r="AL244" s="4">
        <v>5556532</v>
      </c>
      <c r="AM244" s="4">
        <v>6249253</v>
      </c>
      <c r="AN244" s="4">
        <v>6941975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9458</v>
      </c>
      <c r="I245" s="1">
        <v>0</v>
      </c>
      <c r="J245" s="3">
        <v>3063268</v>
      </c>
      <c r="K245" s="3">
        <v>3053810</v>
      </c>
      <c r="L245" s="3">
        <v>3053810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2233702</v>
      </c>
      <c r="T245" s="3">
        <v>2233702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304751</v>
      </c>
      <c r="AB245" s="4">
        <v>304751</v>
      </c>
      <c r="AC245" s="4">
        <v>304751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2139559</v>
      </c>
      <c r="AL245" s="4">
        <v>2444310</v>
      </c>
      <c r="AM245" s="4">
        <v>2749061</v>
      </c>
      <c r="AN245" s="4">
        <v>3053810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3986</v>
      </c>
      <c r="I246" s="3">
        <v>0</v>
      </c>
      <c r="J246" s="3">
        <v>1166973</v>
      </c>
      <c r="K246" s="3">
        <v>1162987</v>
      </c>
      <c r="L246" s="3">
        <v>1162987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780700</v>
      </c>
      <c r="T246" s="3">
        <v>780700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116034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1162987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12930</v>
      </c>
      <c r="I247" s="1">
        <v>0</v>
      </c>
      <c r="J247" s="3">
        <v>3319349</v>
      </c>
      <c r="K247" s="3">
        <v>3306419</v>
      </c>
      <c r="L247" s="3">
        <v>3306419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2339045</v>
      </c>
      <c r="T247" s="3">
        <v>2339045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329780</v>
      </c>
      <c r="Z247" s="3">
        <v>329780</v>
      </c>
      <c r="AA247" s="4">
        <v>329780</v>
      </c>
      <c r="AB247" s="4">
        <v>329780</v>
      </c>
      <c r="AC247" s="4">
        <v>329780</v>
      </c>
      <c r="AD247" s="4">
        <v>329779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1657520</v>
      </c>
      <c r="AJ247" s="4">
        <v>1987300</v>
      </c>
      <c r="AK247" s="4">
        <v>2317080</v>
      </c>
      <c r="AL247" s="4">
        <v>2646860</v>
      </c>
      <c r="AM247" s="4">
        <v>2976640</v>
      </c>
      <c r="AN247" s="4">
        <v>3306419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23036</v>
      </c>
      <c r="I248" s="3">
        <v>0</v>
      </c>
      <c r="J248" s="3">
        <v>1720579</v>
      </c>
      <c r="K248" s="3">
        <v>1697543</v>
      </c>
      <c r="L248" s="3">
        <v>1697543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61208</v>
      </c>
      <c r="T248" s="3">
        <v>61208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168219</v>
      </c>
      <c r="Z248" s="3">
        <v>168219</v>
      </c>
      <c r="AA248" s="4">
        <v>168218</v>
      </c>
      <c r="AB248" s="4">
        <v>168218</v>
      </c>
      <c r="AC248" s="4">
        <v>168218</v>
      </c>
      <c r="AD248" s="4">
        <v>168219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856451</v>
      </c>
      <c r="AJ248" s="4">
        <v>1024670</v>
      </c>
      <c r="AK248" s="4">
        <v>1192888</v>
      </c>
      <c r="AL248" s="4">
        <v>1361106</v>
      </c>
      <c r="AM248" s="4">
        <v>1529324</v>
      </c>
      <c r="AN248" s="4">
        <v>1697543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8219</v>
      </c>
      <c r="I249" s="1">
        <v>0</v>
      </c>
      <c r="J249" s="3">
        <v>2273882</v>
      </c>
      <c r="K249" s="3">
        <v>2265663</v>
      </c>
      <c r="L249" s="3">
        <v>2265663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1576620</v>
      </c>
      <c r="T249" s="3">
        <v>1576620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226019</v>
      </c>
      <c r="Z249" s="3">
        <v>226019</v>
      </c>
      <c r="AA249" s="4">
        <v>226018</v>
      </c>
      <c r="AB249" s="4">
        <v>226018</v>
      </c>
      <c r="AC249" s="4">
        <v>226018</v>
      </c>
      <c r="AD249" s="4">
        <v>226019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1135571</v>
      </c>
      <c r="AJ249" s="4">
        <v>1361590</v>
      </c>
      <c r="AK249" s="4">
        <v>1587608</v>
      </c>
      <c r="AL249" s="4">
        <v>1813626</v>
      </c>
      <c r="AM249" s="4">
        <v>2039644</v>
      </c>
      <c r="AN249" s="4">
        <v>2265663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5359</v>
      </c>
      <c r="I250" s="1">
        <v>0</v>
      </c>
      <c r="J250" s="3">
        <v>1338870</v>
      </c>
      <c r="K250" s="3">
        <v>1333511</v>
      </c>
      <c r="L250" s="3">
        <v>1333511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866325</v>
      </c>
      <c r="T250" s="3">
        <v>866325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132994</v>
      </c>
      <c r="AB250" s="4">
        <v>132994</v>
      </c>
      <c r="AC250" s="4">
        <v>132994</v>
      </c>
      <c r="AD250" s="4">
        <v>132993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934530</v>
      </c>
      <c r="AL250" s="4">
        <v>1067524</v>
      </c>
      <c r="AM250" s="4">
        <v>1200518</v>
      </c>
      <c r="AN250" s="4">
        <v>1333511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32375</v>
      </c>
      <c r="I251" s="1">
        <v>0</v>
      </c>
      <c r="J251" s="3">
        <v>8481311</v>
      </c>
      <c r="K251" s="3">
        <v>8448936</v>
      </c>
      <c r="L251" s="3">
        <v>8448936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6349804</v>
      </c>
      <c r="T251" s="3">
        <v>6349804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842735</v>
      </c>
      <c r="Z251" s="3">
        <v>842735</v>
      </c>
      <c r="AA251" s="4">
        <v>842736</v>
      </c>
      <c r="AB251" s="4">
        <v>842736</v>
      </c>
      <c r="AC251" s="4">
        <v>842736</v>
      </c>
      <c r="AD251" s="4">
        <v>842734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4235259</v>
      </c>
      <c r="AJ251" s="4">
        <v>5077994</v>
      </c>
      <c r="AK251" s="4">
        <v>5920730</v>
      </c>
      <c r="AL251" s="4">
        <v>6763466</v>
      </c>
      <c r="AM251" s="4">
        <v>7606202</v>
      </c>
      <c r="AN251" s="4">
        <v>8448936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5251</v>
      </c>
      <c r="I252" s="3">
        <v>0</v>
      </c>
      <c r="J252" s="3">
        <v>1802092</v>
      </c>
      <c r="K252" s="3">
        <v>1796841</v>
      </c>
      <c r="L252" s="3">
        <v>1796841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1193368</v>
      </c>
      <c r="T252" s="3">
        <v>1193368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179335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1796841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16893</v>
      </c>
      <c r="I253" s="1">
        <v>0</v>
      </c>
      <c r="J253" s="3">
        <v>4785025</v>
      </c>
      <c r="K253" s="3">
        <v>4768132</v>
      </c>
      <c r="L253" s="3">
        <v>4768132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3500567</v>
      </c>
      <c r="T253" s="3">
        <v>3500567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475687</v>
      </c>
      <c r="Z253" s="3">
        <v>475687</v>
      </c>
      <c r="AA253" s="4">
        <v>475687</v>
      </c>
      <c r="AB253" s="4">
        <v>475687</v>
      </c>
      <c r="AC253" s="4">
        <v>475687</v>
      </c>
      <c r="AD253" s="4">
        <v>475685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2389699</v>
      </c>
      <c r="AJ253" s="4">
        <v>2865386</v>
      </c>
      <c r="AK253" s="4">
        <v>3341073</v>
      </c>
      <c r="AL253" s="4">
        <v>3816760</v>
      </c>
      <c r="AM253" s="4">
        <v>4292447</v>
      </c>
      <c r="AN253" s="4">
        <v>4768132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25281</v>
      </c>
      <c r="I254" s="1">
        <v>0</v>
      </c>
      <c r="J254" s="3">
        <v>8775341</v>
      </c>
      <c r="K254" s="3">
        <v>8750060</v>
      </c>
      <c r="L254" s="3">
        <v>8750060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6769172</v>
      </c>
      <c r="T254" s="3">
        <v>6769172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873321</v>
      </c>
      <c r="Z254" s="3">
        <v>873321</v>
      </c>
      <c r="AA254" s="4">
        <v>873321</v>
      </c>
      <c r="AB254" s="4">
        <v>873321</v>
      </c>
      <c r="AC254" s="4">
        <v>873321</v>
      </c>
      <c r="AD254" s="4">
        <v>873319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4383457</v>
      </c>
      <c r="AJ254" s="4">
        <v>5256778</v>
      </c>
      <c r="AK254" s="4">
        <v>6130099</v>
      </c>
      <c r="AL254" s="4">
        <v>7003420</v>
      </c>
      <c r="AM254" s="4">
        <v>7876741</v>
      </c>
      <c r="AN254" s="4">
        <v>8750060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23802</v>
      </c>
      <c r="I255" s="1">
        <v>0</v>
      </c>
      <c r="J255" s="3">
        <v>7756837</v>
      </c>
      <c r="K255" s="3">
        <v>7733035</v>
      </c>
      <c r="L255" s="3">
        <v>7733035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5990794</v>
      </c>
      <c r="T255" s="3">
        <v>5990794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771717</v>
      </c>
      <c r="Z255" s="3">
        <v>771717</v>
      </c>
      <c r="AA255" s="4">
        <v>771716</v>
      </c>
      <c r="AB255" s="4">
        <v>771716</v>
      </c>
      <c r="AC255" s="4">
        <v>771716</v>
      </c>
      <c r="AD255" s="4">
        <v>771717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3874453</v>
      </c>
      <c r="AJ255" s="4">
        <v>4646170</v>
      </c>
      <c r="AK255" s="4">
        <v>5417886</v>
      </c>
      <c r="AL255" s="4">
        <v>6189602</v>
      </c>
      <c r="AM255" s="4">
        <v>6961318</v>
      </c>
      <c r="AN255" s="4">
        <v>7733035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14610</v>
      </c>
      <c r="I256" s="1">
        <v>0</v>
      </c>
      <c r="J256" s="3">
        <v>4517307</v>
      </c>
      <c r="K256" s="3">
        <v>4502697</v>
      </c>
      <c r="L256" s="3">
        <v>4502697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3195723</v>
      </c>
      <c r="T256" s="3">
        <v>3195723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449296</v>
      </c>
      <c r="Z256" s="3">
        <v>449296</v>
      </c>
      <c r="AA256" s="4">
        <v>449295</v>
      </c>
      <c r="AB256" s="4">
        <v>449295</v>
      </c>
      <c r="AC256" s="4">
        <v>449295</v>
      </c>
      <c r="AD256" s="4">
        <v>449296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2256220</v>
      </c>
      <c r="AJ256" s="4">
        <v>2705516</v>
      </c>
      <c r="AK256" s="4">
        <v>3154811</v>
      </c>
      <c r="AL256" s="4">
        <v>3604106</v>
      </c>
      <c r="AM256" s="4">
        <v>4053401</v>
      </c>
      <c r="AN256" s="4">
        <v>4502697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8760</v>
      </c>
      <c r="I257" s="1">
        <v>0</v>
      </c>
      <c r="J257" s="3">
        <v>2715524</v>
      </c>
      <c r="K257" s="3">
        <v>2706764</v>
      </c>
      <c r="L257" s="3">
        <v>2706764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2017909</v>
      </c>
      <c r="T257" s="3">
        <v>2017909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270093</v>
      </c>
      <c r="Z257" s="3">
        <v>270093</v>
      </c>
      <c r="AA257" s="4">
        <v>270093</v>
      </c>
      <c r="AB257" s="4">
        <v>270093</v>
      </c>
      <c r="AC257" s="4">
        <v>270093</v>
      </c>
      <c r="AD257" s="4">
        <v>270091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1356301</v>
      </c>
      <c r="AJ257" s="4">
        <v>1626394</v>
      </c>
      <c r="AK257" s="4">
        <v>1896487</v>
      </c>
      <c r="AL257" s="4">
        <v>2166580</v>
      </c>
      <c r="AM257" s="4">
        <v>2436673</v>
      </c>
      <c r="AN257" s="4">
        <v>2706764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12707</v>
      </c>
      <c r="I258" s="1">
        <v>0</v>
      </c>
      <c r="J258" s="3">
        <v>4309387</v>
      </c>
      <c r="K258" s="3">
        <v>4296680</v>
      </c>
      <c r="L258" s="3">
        <v>4296680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3402931</v>
      </c>
      <c r="T258" s="3">
        <v>3402931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428821</v>
      </c>
      <c r="Z258" s="3">
        <v>428821</v>
      </c>
      <c r="AA258" s="4">
        <v>428821</v>
      </c>
      <c r="AB258" s="4">
        <v>428821</v>
      </c>
      <c r="AC258" s="4">
        <v>428821</v>
      </c>
      <c r="AD258" s="4">
        <v>428819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2152577</v>
      </c>
      <c r="AJ258" s="4">
        <v>2581398</v>
      </c>
      <c r="AK258" s="4">
        <v>3010219</v>
      </c>
      <c r="AL258" s="4">
        <v>3439040</v>
      </c>
      <c r="AM258" s="4">
        <v>3867861</v>
      </c>
      <c r="AN258" s="4">
        <v>4296680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33631</v>
      </c>
      <c r="I259" s="1">
        <v>0</v>
      </c>
      <c r="J259" s="3">
        <v>12337527</v>
      </c>
      <c r="K259" s="3">
        <v>12303896</v>
      </c>
      <c r="L259" s="3">
        <v>12303896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9331051</v>
      </c>
      <c r="T259" s="3">
        <v>9331051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1228147</v>
      </c>
      <c r="Z259" s="3">
        <v>1228147</v>
      </c>
      <c r="AA259" s="4">
        <v>1228148</v>
      </c>
      <c r="AB259" s="4">
        <v>1228148</v>
      </c>
      <c r="AC259" s="4">
        <v>1228148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6163159</v>
      </c>
      <c r="AJ259" s="4">
        <v>7391306</v>
      </c>
      <c r="AK259" s="4">
        <v>8619454</v>
      </c>
      <c r="AL259" s="4">
        <v>9847602</v>
      </c>
      <c r="AM259" s="4">
        <v>11075750</v>
      </c>
      <c r="AN259" s="4">
        <v>12303896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328510</v>
      </c>
      <c r="I260" s="3">
        <v>0</v>
      </c>
      <c r="J260" s="3">
        <v>134122550</v>
      </c>
      <c r="K260" s="3">
        <v>133794040</v>
      </c>
      <c r="L260" s="3">
        <v>133794040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111888563</v>
      </c>
      <c r="T260" s="3">
        <v>111888563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13357503</v>
      </c>
      <c r="Z260" s="3">
        <v>13357503</v>
      </c>
      <c r="AA260" s="4">
        <v>13357504</v>
      </c>
      <c r="AB260" s="4">
        <v>13357504</v>
      </c>
      <c r="AC260" s="4">
        <v>13357504</v>
      </c>
      <c r="AD260" s="4">
        <v>13357502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67006523</v>
      </c>
      <c r="AJ260" s="4">
        <v>80364026</v>
      </c>
      <c r="AK260" s="4">
        <v>93721530</v>
      </c>
      <c r="AL260" s="4">
        <v>107079034</v>
      </c>
      <c r="AM260" s="4">
        <v>120436538</v>
      </c>
      <c r="AN260" s="4">
        <v>133794040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9818</v>
      </c>
      <c r="I261" s="1">
        <v>0</v>
      </c>
      <c r="J261" s="3">
        <v>2825705</v>
      </c>
      <c r="K261" s="3">
        <v>2815887</v>
      </c>
      <c r="L261" s="3">
        <v>2815887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2010980</v>
      </c>
      <c r="T261" s="3">
        <v>2010980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280934</v>
      </c>
      <c r="Z261" s="3">
        <v>280934</v>
      </c>
      <c r="AA261" s="4">
        <v>280934</v>
      </c>
      <c r="AB261" s="4">
        <v>280934</v>
      </c>
      <c r="AC261" s="4">
        <v>280934</v>
      </c>
      <c r="AD261" s="4">
        <v>280933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1411218</v>
      </c>
      <c r="AJ261" s="4">
        <v>1692152</v>
      </c>
      <c r="AK261" s="4">
        <v>1973086</v>
      </c>
      <c r="AL261" s="4">
        <v>2254020</v>
      </c>
      <c r="AM261" s="4">
        <v>2534954</v>
      </c>
      <c r="AN261" s="4">
        <v>2815887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20854</v>
      </c>
      <c r="I262" s="1">
        <v>0</v>
      </c>
      <c r="J262" s="3">
        <v>5370883</v>
      </c>
      <c r="K262" s="3">
        <v>5350029</v>
      </c>
      <c r="L262" s="3">
        <v>5350029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3893527</v>
      </c>
      <c r="T262" s="3">
        <v>3893527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533613</v>
      </c>
      <c r="Z262" s="3">
        <v>533613</v>
      </c>
      <c r="AA262" s="4">
        <v>533613</v>
      </c>
      <c r="AB262" s="4">
        <v>533613</v>
      </c>
      <c r="AC262" s="4">
        <v>533613</v>
      </c>
      <c r="AD262" s="4">
        <v>533612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2681965</v>
      </c>
      <c r="AJ262" s="4">
        <v>3215578</v>
      </c>
      <c r="AK262" s="4">
        <v>3749191</v>
      </c>
      <c r="AL262" s="4">
        <v>4282804</v>
      </c>
      <c r="AM262" s="4">
        <v>4816417</v>
      </c>
      <c r="AN262" s="4">
        <v>5350029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32480</v>
      </c>
      <c r="I263" s="3">
        <v>0</v>
      </c>
      <c r="J263" s="3">
        <v>9797874</v>
      </c>
      <c r="K263" s="3">
        <v>9765394</v>
      </c>
      <c r="L263" s="3">
        <v>9765394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7663974</v>
      </c>
      <c r="T263" s="3">
        <v>7663974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974374</v>
      </c>
      <c r="Z263" s="3">
        <v>974374</v>
      </c>
      <c r="AA263" s="4">
        <v>974375</v>
      </c>
      <c r="AB263" s="4">
        <v>974375</v>
      </c>
      <c r="AC263" s="4">
        <v>974375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4893522</v>
      </c>
      <c r="AJ263" s="4">
        <v>5867896</v>
      </c>
      <c r="AK263" s="4">
        <v>6842271</v>
      </c>
      <c r="AL263" s="4">
        <v>7816646</v>
      </c>
      <c r="AM263" s="4">
        <v>8791021</v>
      </c>
      <c r="AN263" s="4">
        <v>9765394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10984</v>
      </c>
      <c r="I264" s="1">
        <v>0</v>
      </c>
      <c r="J264" s="3">
        <v>3886745</v>
      </c>
      <c r="K264" s="3">
        <v>3875761</v>
      </c>
      <c r="L264" s="3">
        <v>3875761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2994788</v>
      </c>
      <c r="T264" s="3">
        <v>2994788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386844</v>
      </c>
      <c r="Z264" s="3">
        <v>386844</v>
      </c>
      <c r="AA264" s="4">
        <v>386843</v>
      </c>
      <c r="AB264" s="4">
        <v>386843</v>
      </c>
      <c r="AC264" s="4">
        <v>386843</v>
      </c>
      <c r="AD264" s="4">
        <v>386844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1941544</v>
      </c>
      <c r="AJ264" s="4">
        <v>2328388</v>
      </c>
      <c r="AK264" s="4">
        <v>2715231</v>
      </c>
      <c r="AL264" s="4">
        <v>3102074</v>
      </c>
      <c r="AM264" s="4">
        <v>3488917</v>
      </c>
      <c r="AN264" s="4">
        <v>3875761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13702</v>
      </c>
      <c r="I265" s="1">
        <v>0</v>
      </c>
      <c r="J265" s="3">
        <v>3672997</v>
      </c>
      <c r="K265" s="3">
        <v>3659295</v>
      </c>
      <c r="L265" s="3">
        <v>3659295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2640522</v>
      </c>
      <c r="T265" s="3">
        <v>2640522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365016</v>
      </c>
      <c r="Z265" s="3">
        <v>365016</v>
      </c>
      <c r="AA265" s="4">
        <v>365016</v>
      </c>
      <c r="AB265" s="4">
        <v>365016</v>
      </c>
      <c r="AC265" s="4">
        <v>365016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1834216</v>
      </c>
      <c r="AJ265" s="4">
        <v>2199232</v>
      </c>
      <c r="AK265" s="4">
        <v>2564248</v>
      </c>
      <c r="AL265" s="4">
        <v>2929264</v>
      </c>
      <c r="AM265" s="4">
        <v>3294280</v>
      </c>
      <c r="AN265" s="4">
        <v>3659295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24874</v>
      </c>
      <c r="I266" s="3">
        <v>0</v>
      </c>
      <c r="J266" s="3">
        <v>6943007</v>
      </c>
      <c r="K266" s="3">
        <v>6918133</v>
      </c>
      <c r="L266" s="3">
        <v>6918133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4820597</v>
      </c>
      <c r="T266" s="3">
        <v>4820597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690155</v>
      </c>
      <c r="Z266" s="3">
        <v>690155</v>
      </c>
      <c r="AA266" s="4">
        <v>690155</v>
      </c>
      <c r="AB266" s="4">
        <v>690155</v>
      </c>
      <c r="AC266" s="4">
        <v>690155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3467359</v>
      </c>
      <c r="AJ266" s="4">
        <v>4157514</v>
      </c>
      <c r="AK266" s="4">
        <v>4847669</v>
      </c>
      <c r="AL266" s="4">
        <v>5537824</v>
      </c>
      <c r="AM266" s="4">
        <v>6227979</v>
      </c>
      <c r="AN266" s="4">
        <v>6918133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4443</v>
      </c>
      <c r="I267" s="1">
        <v>0</v>
      </c>
      <c r="J267" s="3">
        <v>1392291</v>
      </c>
      <c r="K267" s="3">
        <v>1387848</v>
      </c>
      <c r="L267" s="3">
        <v>1387848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1023039</v>
      </c>
      <c r="T267" s="3">
        <v>1023039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138489</v>
      </c>
      <c r="AB267" s="4">
        <v>138489</v>
      </c>
      <c r="AC267" s="4">
        <v>138489</v>
      </c>
      <c r="AD267" s="4">
        <v>138487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972383</v>
      </c>
      <c r="AL267" s="4">
        <v>1110872</v>
      </c>
      <c r="AM267" s="4">
        <v>1249361</v>
      </c>
      <c r="AN267" s="4">
        <v>1387848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31537</v>
      </c>
      <c r="I268" s="3">
        <v>0</v>
      </c>
      <c r="J268" s="3">
        <v>12109741</v>
      </c>
      <c r="K268" s="3">
        <v>12078204</v>
      </c>
      <c r="L268" s="3">
        <v>12078204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9985272</v>
      </c>
      <c r="T268" s="3">
        <v>9985272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1205718</v>
      </c>
      <c r="Z268" s="3">
        <v>1205718</v>
      </c>
      <c r="AA268" s="4">
        <v>1205718</v>
      </c>
      <c r="AB268" s="4">
        <v>1205718</v>
      </c>
      <c r="AC268" s="4">
        <v>1205718</v>
      </c>
      <c r="AD268" s="4">
        <v>1205718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6049614</v>
      </c>
      <c r="AJ268" s="4">
        <v>7255332</v>
      </c>
      <c r="AK268" s="4">
        <v>8461050</v>
      </c>
      <c r="AL268" s="4">
        <v>9666768</v>
      </c>
      <c r="AM268" s="4">
        <v>10872486</v>
      </c>
      <c r="AN268" s="4">
        <v>12078204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12000</v>
      </c>
      <c r="I269" s="1">
        <v>0</v>
      </c>
      <c r="J269" s="3">
        <v>4174018</v>
      </c>
      <c r="K269" s="3">
        <v>4162018</v>
      </c>
      <c r="L269" s="3">
        <v>4162018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3037069</v>
      </c>
      <c r="T269" s="3">
        <v>3037069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415402</v>
      </c>
      <c r="Z269" s="3">
        <v>415402</v>
      </c>
      <c r="AA269" s="4">
        <v>415402</v>
      </c>
      <c r="AB269" s="4">
        <v>415402</v>
      </c>
      <c r="AC269" s="4">
        <v>415402</v>
      </c>
      <c r="AD269" s="4">
        <v>415400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2085010</v>
      </c>
      <c r="AJ269" s="4">
        <v>2500412</v>
      </c>
      <c r="AK269" s="4">
        <v>2915814</v>
      </c>
      <c r="AL269" s="4">
        <v>3331216</v>
      </c>
      <c r="AM269" s="4">
        <v>3746618</v>
      </c>
      <c r="AN269" s="4">
        <v>4162018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162123</v>
      </c>
      <c r="I270" s="3">
        <v>0</v>
      </c>
      <c r="J270" s="3">
        <v>56478563</v>
      </c>
      <c r="K270" s="3">
        <v>56316440</v>
      </c>
      <c r="L270" s="3">
        <v>56316440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46301428</v>
      </c>
      <c r="T270" s="3">
        <v>46301428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5620836</v>
      </c>
      <c r="Z270" s="3">
        <v>5620836</v>
      </c>
      <c r="AA270" s="4">
        <v>5620836</v>
      </c>
      <c r="AB270" s="4">
        <v>5620836</v>
      </c>
      <c r="AC270" s="4">
        <v>5620836</v>
      </c>
      <c r="AD270" s="4">
        <v>5620836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28212260</v>
      </c>
      <c r="AJ270" s="4">
        <v>33833096</v>
      </c>
      <c r="AK270" s="4">
        <v>39453932</v>
      </c>
      <c r="AL270" s="4">
        <v>45074768</v>
      </c>
      <c r="AM270" s="4">
        <v>50695604</v>
      </c>
      <c r="AN270" s="4">
        <v>56316440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45305</v>
      </c>
      <c r="I271" s="1">
        <v>0</v>
      </c>
      <c r="J271" s="3">
        <v>16435160</v>
      </c>
      <c r="K271" s="3">
        <v>16389855</v>
      </c>
      <c r="L271" s="3">
        <v>16389855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13079240</v>
      </c>
      <c r="T271" s="3">
        <v>13079240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1635965</v>
      </c>
      <c r="Z271" s="3">
        <v>1635965</v>
      </c>
      <c r="AA271" s="4">
        <v>1635965</v>
      </c>
      <c r="AB271" s="4">
        <v>1635965</v>
      </c>
      <c r="AC271" s="4">
        <v>1635965</v>
      </c>
      <c r="AD271" s="4">
        <v>1635966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8210029</v>
      </c>
      <c r="AJ271" s="4">
        <v>9845994</v>
      </c>
      <c r="AK271" s="4">
        <v>11481959</v>
      </c>
      <c r="AL271" s="4">
        <v>13117924</v>
      </c>
      <c r="AM271" s="4">
        <v>14753889</v>
      </c>
      <c r="AN271" s="4">
        <v>16389855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26362</v>
      </c>
      <c r="I272" s="1">
        <v>0</v>
      </c>
      <c r="J272" s="3">
        <v>2083640</v>
      </c>
      <c r="K272" s="3">
        <v>2057278</v>
      </c>
      <c r="L272" s="3">
        <v>2057278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178854</v>
      </c>
      <c r="T272" s="3">
        <v>178854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203970</v>
      </c>
      <c r="Z272" s="3">
        <v>203970</v>
      </c>
      <c r="AA272" s="4">
        <v>203971</v>
      </c>
      <c r="AB272" s="4">
        <v>203971</v>
      </c>
      <c r="AC272" s="4">
        <v>203971</v>
      </c>
      <c r="AD272" s="4">
        <v>203969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1037426</v>
      </c>
      <c r="AJ272" s="4">
        <v>1241396</v>
      </c>
      <c r="AK272" s="4">
        <v>1445367</v>
      </c>
      <c r="AL272" s="4">
        <v>1649338</v>
      </c>
      <c r="AM272" s="4">
        <v>1853309</v>
      </c>
      <c r="AN272" s="4">
        <v>2057278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9257</v>
      </c>
      <c r="I273" s="1">
        <v>0</v>
      </c>
      <c r="J273" s="3">
        <v>3164269</v>
      </c>
      <c r="K273" s="3">
        <v>3155012</v>
      </c>
      <c r="L273" s="3">
        <v>3155012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2309993</v>
      </c>
      <c r="T273" s="3">
        <v>2309993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314884</v>
      </c>
      <c r="AB273" s="4">
        <v>314884</v>
      </c>
      <c r="AC273" s="4">
        <v>314884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2210360</v>
      </c>
      <c r="AL273" s="4">
        <v>2525244</v>
      </c>
      <c r="AM273" s="4">
        <v>2840128</v>
      </c>
      <c r="AN273" s="4">
        <v>3155012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4213</v>
      </c>
      <c r="I274" s="1">
        <v>0</v>
      </c>
      <c r="J274" s="3">
        <v>1509046</v>
      </c>
      <c r="K274" s="3">
        <v>1504833</v>
      </c>
      <c r="L274" s="3">
        <v>1504833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1098480</v>
      </c>
      <c r="T274" s="3">
        <v>1098480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150203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1504833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12946</v>
      </c>
      <c r="I275" s="3">
        <v>0</v>
      </c>
      <c r="J275" s="3">
        <v>4263286</v>
      </c>
      <c r="K275" s="3">
        <v>4250340</v>
      </c>
      <c r="L275" s="3">
        <v>4250340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3280104</v>
      </c>
      <c r="T275" s="3">
        <v>3280104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424171</v>
      </c>
      <c r="Z275" s="3">
        <v>424171</v>
      </c>
      <c r="AA275" s="4">
        <v>424171</v>
      </c>
      <c r="AB275" s="4">
        <v>424171</v>
      </c>
      <c r="AC275" s="4">
        <v>424171</v>
      </c>
      <c r="AD275" s="4">
        <v>424169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2129487</v>
      </c>
      <c r="AJ275" s="4">
        <v>2553658</v>
      </c>
      <c r="AK275" s="4">
        <v>2977829</v>
      </c>
      <c r="AL275" s="4">
        <v>3402000</v>
      </c>
      <c r="AM275" s="4">
        <v>3826171</v>
      </c>
      <c r="AN275" s="4">
        <v>4250340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58144</v>
      </c>
      <c r="I276" s="1">
        <v>0</v>
      </c>
      <c r="J276" s="3">
        <v>24073079</v>
      </c>
      <c r="K276" s="3">
        <v>24014935</v>
      </c>
      <c r="L276" s="3">
        <v>24014935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19942352</v>
      </c>
      <c r="T276" s="3">
        <v>19942352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2397617</v>
      </c>
      <c r="Z276" s="3">
        <v>2397617</v>
      </c>
      <c r="AA276" s="4">
        <v>2397617</v>
      </c>
      <c r="AB276" s="4">
        <v>2397617</v>
      </c>
      <c r="AC276" s="4">
        <v>2397617</v>
      </c>
      <c r="AD276" s="4">
        <v>2397618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12026849</v>
      </c>
      <c r="AJ276" s="4">
        <v>14424466</v>
      </c>
      <c r="AK276" s="4">
        <v>16822083</v>
      </c>
      <c r="AL276" s="4">
        <v>19219700</v>
      </c>
      <c r="AM276" s="4">
        <v>21617317</v>
      </c>
      <c r="AN276" s="4">
        <v>24014935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3285</v>
      </c>
      <c r="I277" s="3">
        <v>0</v>
      </c>
      <c r="J277" s="3">
        <v>1116936</v>
      </c>
      <c r="K277" s="3">
        <v>1113651</v>
      </c>
      <c r="L277" s="3">
        <v>1113651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809045</v>
      </c>
      <c r="T277" s="3">
        <v>809045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111146</v>
      </c>
      <c r="AB277" s="4">
        <v>111146</v>
      </c>
      <c r="AC277" s="4">
        <v>111146</v>
      </c>
      <c r="AD277" s="4">
        <v>111145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780214</v>
      </c>
      <c r="AL277" s="4">
        <v>891360</v>
      </c>
      <c r="AM277" s="4">
        <v>1002506</v>
      </c>
      <c r="AN277" s="4">
        <v>1113651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21185</v>
      </c>
      <c r="I278" s="1">
        <v>0</v>
      </c>
      <c r="J278" s="3">
        <v>5645505</v>
      </c>
      <c r="K278" s="3">
        <v>5624320</v>
      </c>
      <c r="L278" s="3">
        <v>5624320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4159385</v>
      </c>
      <c r="T278" s="3">
        <v>4159385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561019</v>
      </c>
      <c r="Z278" s="3">
        <v>561019</v>
      </c>
      <c r="AA278" s="4">
        <v>561020</v>
      </c>
      <c r="AB278" s="4">
        <v>561020</v>
      </c>
      <c r="AC278" s="4">
        <v>561020</v>
      </c>
      <c r="AD278" s="4">
        <v>561018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2819223</v>
      </c>
      <c r="AJ278" s="4">
        <v>3380242</v>
      </c>
      <c r="AK278" s="4">
        <v>3941262</v>
      </c>
      <c r="AL278" s="4">
        <v>4502282</v>
      </c>
      <c r="AM278" s="4">
        <v>5063302</v>
      </c>
      <c r="AN278" s="4">
        <v>5624320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17503</v>
      </c>
      <c r="I279" s="1">
        <v>0</v>
      </c>
      <c r="J279" s="3">
        <v>5692727</v>
      </c>
      <c r="K279" s="3">
        <v>5675224</v>
      </c>
      <c r="L279" s="3">
        <v>5675224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4420395</v>
      </c>
      <c r="T279" s="3">
        <v>4420395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566355</v>
      </c>
      <c r="Z279" s="3">
        <v>566355</v>
      </c>
      <c r="AA279" s="4">
        <v>566356</v>
      </c>
      <c r="AB279" s="4">
        <v>566356</v>
      </c>
      <c r="AC279" s="4">
        <v>566356</v>
      </c>
      <c r="AD279" s="4">
        <v>566354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2843447</v>
      </c>
      <c r="AJ279" s="4">
        <v>3409802</v>
      </c>
      <c r="AK279" s="4">
        <v>3976158</v>
      </c>
      <c r="AL279" s="4">
        <v>4542514</v>
      </c>
      <c r="AM279" s="4">
        <v>5108870</v>
      </c>
      <c r="AN279" s="4">
        <v>5675224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18235</v>
      </c>
      <c r="I280" s="1">
        <v>0</v>
      </c>
      <c r="J280" s="3">
        <v>5985794</v>
      </c>
      <c r="K280" s="3">
        <v>5967559</v>
      </c>
      <c r="L280" s="3">
        <v>5967559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4626968</v>
      </c>
      <c r="T280" s="3">
        <v>4626968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595541</v>
      </c>
      <c r="Z280" s="3">
        <v>595541</v>
      </c>
      <c r="AA280" s="4">
        <v>595540</v>
      </c>
      <c r="AB280" s="4">
        <v>595540</v>
      </c>
      <c r="AC280" s="4">
        <v>595540</v>
      </c>
      <c r="AD280" s="4">
        <v>595541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2989857</v>
      </c>
      <c r="AJ280" s="4">
        <v>3585398</v>
      </c>
      <c r="AK280" s="4">
        <v>4180938</v>
      </c>
      <c r="AL280" s="4">
        <v>4776478</v>
      </c>
      <c r="AM280" s="4">
        <v>5372018</v>
      </c>
      <c r="AN280" s="4">
        <v>5967559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12910</v>
      </c>
      <c r="I281" s="3">
        <v>0</v>
      </c>
      <c r="J281" s="3">
        <v>3639082</v>
      </c>
      <c r="K281" s="3">
        <v>3626172</v>
      </c>
      <c r="L281" s="3">
        <v>3626172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2791552</v>
      </c>
      <c r="T281" s="3">
        <v>2791552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361757</v>
      </c>
      <c r="Z281" s="3">
        <v>361757</v>
      </c>
      <c r="AA281" s="4">
        <v>361757</v>
      </c>
      <c r="AB281" s="4">
        <v>361757</v>
      </c>
      <c r="AC281" s="4">
        <v>361757</v>
      </c>
      <c r="AD281" s="4">
        <v>361755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1817389</v>
      </c>
      <c r="AJ281" s="4">
        <v>2179146</v>
      </c>
      <c r="AK281" s="4">
        <v>2540903</v>
      </c>
      <c r="AL281" s="4">
        <v>2902660</v>
      </c>
      <c r="AM281" s="4">
        <v>3264417</v>
      </c>
      <c r="AN281" s="4">
        <v>3626172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14761</v>
      </c>
      <c r="I282" s="1">
        <v>0</v>
      </c>
      <c r="J282" s="3">
        <v>4933489</v>
      </c>
      <c r="K282" s="3">
        <v>4918728</v>
      </c>
      <c r="L282" s="3">
        <v>4918728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3791284</v>
      </c>
      <c r="T282" s="3">
        <v>3791284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490889</v>
      </c>
      <c r="Z282" s="3">
        <v>490889</v>
      </c>
      <c r="AA282" s="4">
        <v>490889</v>
      </c>
      <c r="AB282" s="4">
        <v>490889</v>
      </c>
      <c r="AC282" s="4">
        <v>490889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2464285</v>
      </c>
      <c r="AJ282" s="4">
        <v>2955174</v>
      </c>
      <c r="AK282" s="4">
        <v>3446063</v>
      </c>
      <c r="AL282" s="4">
        <v>3936952</v>
      </c>
      <c r="AM282" s="4">
        <v>4427841</v>
      </c>
      <c r="AN282" s="4">
        <v>4918728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5783</v>
      </c>
      <c r="I283" s="1">
        <v>0</v>
      </c>
      <c r="J283" s="3">
        <v>1901463</v>
      </c>
      <c r="K283" s="3">
        <v>1895680</v>
      </c>
      <c r="L283" s="3">
        <v>1895680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1405156</v>
      </c>
      <c r="T283" s="3">
        <v>1405156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189183</v>
      </c>
      <c r="Z283" s="3">
        <v>189183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949767</v>
      </c>
      <c r="AJ283" s="4">
        <v>1138950</v>
      </c>
      <c r="AK283" s="4">
        <v>1328133</v>
      </c>
      <c r="AL283" s="4">
        <v>1517316</v>
      </c>
      <c r="AM283" s="4">
        <v>1706499</v>
      </c>
      <c r="AN283" s="4">
        <v>1895680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8586</v>
      </c>
      <c r="I284" s="1">
        <v>0</v>
      </c>
      <c r="J284" s="3">
        <v>3158617</v>
      </c>
      <c r="K284" s="3">
        <v>3150031</v>
      </c>
      <c r="L284" s="3">
        <v>3150031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2447836</v>
      </c>
      <c r="T284" s="3">
        <v>2447836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314431</v>
      </c>
      <c r="Z284" s="3">
        <v>314431</v>
      </c>
      <c r="AA284" s="4">
        <v>314430</v>
      </c>
      <c r="AB284" s="4">
        <v>314430</v>
      </c>
      <c r="AC284" s="4">
        <v>314430</v>
      </c>
      <c r="AD284" s="4">
        <v>314431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1577879</v>
      </c>
      <c r="AJ284" s="4">
        <v>1892310</v>
      </c>
      <c r="AK284" s="4">
        <v>2206740</v>
      </c>
      <c r="AL284" s="4">
        <v>2521170</v>
      </c>
      <c r="AM284" s="4">
        <v>2835600</v>
      </c>
      <c r="AN284" s="4">
        <v>3150031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8023</v>
      </c>
      <c r="I285" s="3">
        <v>0</v>
      </c>
      <c r="J285" s="3">
        <v>2485498</v>
      </c>
      <c r="K285" s="3">
        <v>2477475</v>
      </c>
      <c r="L285" s="3">
        <v>2477475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1730076</v>
      </c>
      <c r="T285" s="3">
        <v>1730076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247213</v>
      </c>
      <c r="Z285" s="3">
        <v>247213</v>
      </c>
      <c r="AA285" s="4">
        <v>247212</v>
      </c>
      <c r="AB285" s="4">
        <v>247212</v>
      </c>
      <c r="AC285" s="4">
        <v>247212</v>
      </c>
      <c r="AD285" s="4">
        <v>247213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1241413</v>
      </c>
      <c r="AJ285" s="4">
        <v>1488626</v>
      </c>
      <c r="AK285" s="4">
        <v>1735838</v>
      </c>
      <c r="AL285" s="4">
        <v>1983050</v>
      </c>
      <c r="AM285" s="4">
        <v>2230262</v>
      </c>
      <c r="AN285" s="4">
        <v>2477475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7075</v>
      </c>
      <c r="I286" s="1">
        <v>0</v>
      </c>
      <c r="J286" s="3">
        <v>2713547</v>
      </c>
      <c r="K286" s="3">
        <v>2706472</v>
      </c>
      <c r="L286" s="3">
        <v>2706472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2076858</v>
      </c>
      <c r="T286" s="3">
        <v>2076858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270176</v>
      </c>
      <c r="AB286" s="4">
        <v>270176</v>
      </c>
      <c r="AC286" s="4">
        <v>270176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1895946</v>
      </c>
      <c r="AL286" s="4">
        <v>2166122</v>
      </c>
      <c r="AM286" s="4">
        <v>2436298</v>
      </c>
      <c r="AN286" s="4">
        <v>2706472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3513</v>
      </c>
      <c r="I287" s="1">
        <v>0</v>
      </c>
      <c r="J287" s="3">
        <v>783684</v>
      </c>
      <c r="K287" s="3">
        <v>780171</v>
      </c>
      <c r="L287" s="3">
        <v>780171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466759</v>
      </c>
      <c r="T287" s="3">
        <v>466759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77784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780171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16535</v>
      </c>
      <c r="I288" s="1">
        <v>0</v>
      </c>
      <c r="J288" s="3">
        <v>5330047</v>
      </c>
      <c r="K288" s="3">
        <v>5313512</v>
      </c>
      <c r="L288" s="3">
        <v>5313512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4086533</v>
      </c>
      <c r="T288" s="3">
        <v>4086533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530249</v>
      </c>
      <c r="Z288" s="3">
        <v>530249</v>
      </c>
      <c r="AA288" s="4">
        <v>530249</v>
      </c>
      <c r="AB288" s="4">
        <v>530249</v>
      </c>
      <c r="AC288" s="4">
        <v>530249</v>
      </c>
      <c r="AD288" s="4">
        <v>530247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2662269</v>
      </c>
      <c r="AJ288" s="4">
        <v>3192518</v>
      </c>
      <c r="AK288" s="4">
        <v>3722767</v>
      </c>
      <c r="AL288" s="4">
        <v>4253016</v>
      </c>
      <c r="AM288" s="4">
        <v>4783265</v>
      </c>
      <c r="AN288" s="4">
        <v>5313512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8185</v>
      </c>
      <c r="I289" s="1">
        <v>0</v>
      </c>
      <c r="J289" s="3">
        <v>1634860</v>
      </c>
      <c r="K289" s="3">
        <v>1626675</v>
      </c>
      <c r="L289" s="3">
        <v>1626675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759518</v>
      </c>
      <c r="T289" s="3">
        <v>759518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162122</v>
      </c>
      <c r="Z289" s="3">
        <v>162122</v>
      </c>
      <c r="AA289" s="4">
        <v>162122</v>
      </c>
      <c r="AB289" s="4">
        <v>162122</v>
      </c>
      <c r="AC289" s="4">
        <v>162122</v>
      </c>
      <c r="AD289" s="4">
        <v>162121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816066</v>
      </c>
      <c r="AJ289" s="4">
        <v>978188</v>
      </c>
      <c r="AK289" s="4">
        <v>1140310</v>
      </c>
      <c r="AL289" s="4">
        <v>1302432</v>
      </c>
      <c r="AM289" s="4">
        <v>1464554</v>
      </c>
      <c r="AN289" s="4">
        <v>1626675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77497</v>
      </c>
      <c r="I290" s="1">
        <v>0</v>
      </c>
      <c r="J290" s="3">
        <v>24917704</v>
      </c>
      <c r="K290" s="3">
        <v>24840207</v>
      </c>
      <c r="L290" s="3">
        <v>24840207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19445239</v>
      </c>
      <c r="T290" s="3">
        <v>19445239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2478855</v>
      </c>
      <c r="Z290" s="3">
        <v>2478855</v>
      </c>
      <c r="AA290" s="4">
        <v>2478854</v>
      </c>
      <c r="AB290" s="4">
        <v>2478854</v>
      </c>
      <c r="AC290" s="4">
        <v>2478854</v>
      </c>
      <c r="AD290" s="4">
        <v>2478855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12445935</v>
      </c>
      <c r="AJ290" s="4">
        <v>14924790</v>
      </c>
      <c r="AK290" s="4">
        <v>17403644</v>
      </c>
      <c r="AL290" s="4">
        <v>19882498</v>
      </c>
      <c r="AM290" s="4">
        <v>22361352</v>
      </c>
      <c r="AN290" s="4">
        <v>24840207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21611</v>
      </c>
      <c r="I291" s="3">
        <v>0</v>
      </c>
      <c r="J291" s="3">
        <v>6522209</v>
      </c>
      <c r="K291" s="3">
        <v>6500598</v>
      </c>
      <c r="L291" s="3">
        <v>6500598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4904836</v>
      </c>
      <c r="T291" s="3">
        <v>4904836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648619</v>
      </c>
      <c r="Z291" s="3">
        <v>648619</v>
      </c>
      <c r="AA291" s="4">
        <v>648619</v>
      </c>
      <c r="AB291" s="4">
        <v>648619</v>
      </c>
      <c r="AC291" s="4">
        <v>648619</v>
      </c>
      <c r="AD291" s="4">
        <v>648619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3257503</v>
      </c>
      <c r="AJ291" s="4">
        <v>3906122</v>
      </c>
      <c r="AK291" s="4">
        <v>4554741</v>
      </c>
      <c r="AL291" s="4">
        <v>5203360</v>
      </c>
      <c r="AM291" s="4">
        <v>5851979</v>
      </c>
      <c r="AN291" s="4">
        <v>6500598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21075</v>
      </c>
      <c r="I292" s="1">
        <v>0</v>
      </c>
      <c r="J292" s="3">
        <v>6754550</v>
      </c>
      <c r="K292" s="3">
        <v>6733475</v>
      </c>
      <c r="L292" s="3">
        <v>6733475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5281664</v>
      </c>
      <c r="T292" s="3">
        <v>5281664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671943</v>
      </c>
      <c r="Z292" s="3">
        <v>671943</v>
      </c>
      <c r="AA292" s="4">
        <v>671942</v>
      </c>
      <c r="AB292" s="4">
        <v>671942</v>
      </c>
      <c r="AC292" s="4">
        <v>671942</v>
      </c>
      <c r="AD292" s="4">
        <v>671943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3373763</v>
      </c>
      <c r="AJ292" s="4">
        <v>4045706</v>
      </c>
      <c r="AK292" s="4">
        <v>4717648</v>
      </c>
      <c r="AL292" s="4">
        <v>5389590</v>
      </c>
      <c r="AM292" s="4">
        <v>6061532</v>
      </c>
      <c r="AN292" s="4">
        <v>6733475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6350</v>
      </c>
      <c r="I293" s="1">
        <v>0</v>
      </c>
      <c r="J293" s="3">
        <v>1997009</v>
      </c>
      <c r="K293" s="3">
        <v>1990659</v>
      </c>
      <c r="L293" s="3">
        <v>1990659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1441675</v>
      </c>
      <c r="T293" s="3">
        <v>1441675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198643</v>
      </c>
      <c r="Z293" s="3">
        <v>198643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997447</v>
      </c>
      <c r="AJ293" s="4">
        <v>1196090</v>
      </c>
      <c r="AK293" s="4">
        <v>1394732</v>
      </c>
      <c r="AL293" s="4">
        <v>1593374</v>
      </c>
      <c r="AM293" s="4">
        <v>1792016</v>
      </c>
      <c r="AN293" s="4">
        <v>1990659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36308</v>
      </c>
      <c r="I294" s="1">
        <v>0</v>
      </c>
      <c r="J294" s="3">
        <v>12028950</v>
      </c>
      <c r="K294" s="3">
        <v>11992642</v>
      </c>
      <c r="L294" s="3">
        <v>11992642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9511633</v>
      </c>
      <c r="T294" s="3">
        <v>9511633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1196844</v>
      </c>
      <c r="Z294" s="3">
        <v>1196844</v>
      </c>
      <c r="AA294" s="4">
        <v>1196844</v>
      </c>
      <c r="AB294" s="4">
        <v>1196844</v>
      </c>
      <c r="AC294" s="4">
        <v>1196844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6008424</v>
      </c>
      <c r="AJ294" s="4">
        <v>7205268</v>
      </c>
      <c r="AK294" s="4">
        <v>8402112</v>
      </c>
      <c r="AL294" s="4">
        <v>9598956</v>
      </c>
      <c r="AM294" s="4">
        <v>10795800</v>
      </c>
      <c r="AN294" s="4">
        <v>11992642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10349</v>
      </c>
      <c r="I295" s="1">
        <v>0</v>
      </c>
      <c r="J295" s="3">
        <v>3941839</v>
      </c>
      <c r="K295" s="3">
        <v>3931490</v>
      </c>
      <c r="L295" s="3">
        <v>3931490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2882333</v>
      </c>
      <c r="T295" s="3">
        <v>2882333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392459</v>
      </c>
      <c r="Z295" s="3">
        <v>392459</v>
      </c>
      <c r="AA295" s="4">
        <v>392459</v>
      </c>
      <c r="AB295" s="4">
        <v>392459</v>
      </c>
      <c r="AC295" s="4">
        <v>392459</v>
      </c>
      <c r="AD295" s="4">
        <v>392459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1969195</v>
      </c>
      <c r="AJ295" s="4">
        <v>2361654</v>
      </c>
      <c r="AK295" s="4">
        <v>2754113</v>
      </c>
      <c r="AL295" s="4">
        <v>3146572</v>
      </c>
      <c r="AM295" s="4">
        <v>3539031</v>
      </c>
      <c r="AN295" s="4">
        <v>3931490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19014</v>
      </c>
      <c r="I296" s="1">
        <v>0</v>
      </c>
      <c r="J296" s="3">
        <v>5363451</v>
      </c>
      <c r="K296" s="3">
        <v>5344437</v>
      </c>
      <c r="L296" s="3">
        <v>5344437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3885696</v>
      </c>
      <c r="T296" s="3">
        <v>3885696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533176</v>
      </c>
      <c r="Z296" s="3">
        <v>533176</v>
      </c>
      <c r="AA296" s="4">
        <v>533176</v>
      </c>
      <c r="AB296" s="4">
        <v>533176</v>
      </c>
      <c r="AC296" s="4">
        <v>533176</v>
      </c>
      <c r="AD296" s="4">
        <v>533177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2678556</v>
      </c>
      <c r="AJ296" s="4">
        <v>3211732</v>
      </c>
      <c r="AK296" s="4">
        <v>3744908</v>
      </c>
      <c r="AL296" s="4">
        <v>4278084</v>
      </c>
      <c r="AM296" s="4">
        <v>4811260</v>
      </c>
      <c r="AN296" s="4">
        <v>5344437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11412</v>
      </c>
      <c r="I297" s="1">
        <v>0</v>
      </c>
      <c r="J297" s="3">
        <v>3760580</v>
      </c>
      <c r="K297" s="3">
        <v>3749168</v>
      </c>
      <c r="L297" s="3">
        <v>3749168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2849668</v>
      </c>
      <c r="T297" s="3">
        <v>2849668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374156</v>
      </c>
      <c r="Z297" s="3">
        <v>374156</v>
      </c>
      <c r="AA297" s="4">
        <v>374156</v>
      </c>
      <c r="AB297" s="4">
        <v>374156</v>
      </c>
      <c r="AC297" s="4">
        <v>374156</v>
      </c>
      <c r="AD297" s="4">
        <v>374156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1878388</v>
      </c>
      <c r="AJ297" s="4">
        <v>2252544</v>
      </c>
      <c r="AK297" s="4">
        <v>2626700</v>
      </c>
      <c r="AL297" s="4">
        <v>3000856</v>
      </c>
      <c r="AM297" s="4">
        <v>3375012</v>
      </c>
      <c r="AN297" s="4">
        <v>3749168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14409</v>
      </c>
      <c r="I298" s="3">
        <v>0</v>
      </c>
      <c r="J298" s="3">
        <v>4943693</v>
      </c>
      <c r="K298" s="3">
        <v>4929284</v>
      </c>
      <c r="L298" s="3">
        <v>4929284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3886914</v>
      </c>
      <c r="T298" s="3">
        <v>3886914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491968</v>
      </c>
      <c r="Z298" s="3">
        <v>491968</v>
      </c>
      <c r="AA298" s="4">
        <v>491968</v>
      </c>
      <c r="AB298" s="4">
        <v>491968</v>
      </c>
      <c r="AC298" s="4">
        <v>491968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2469444</v>
      </c>
      <c r="AJ298" s="4">
        <v>2961412</v>
      </c>
      <c r="AK298" s="4">
        <v>3453380</v>
      </c>
      <c r="AL298" s="4">
        <v>3945348</v>
      </c>
      <c r="AM298" s="4">
        <v>4437316</v>
      </c>
      <c r="AN298" s="4">
        <v>4929284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37110</v>
      </c>
      <c r="I299" s="1">
        <v>0</v>
      </c>
      <c r="J299" s="3">
        <v>13594015</v>
      </c>
      <c r="K299" s="3">
        <v>13556905</v>
      </c>
      <c r="L299" s="3">
        <v>13556905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10739804</v>
      </c>
      <c r="T299" s="3">
        <v>10739804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1353216</v>
      </c>
      <c r="Z299" s="3">
        <v>1353216</v>
      </c>
      <c r="AA299" s="4">
        <v>1353216</v>
      </c>
      <c r="AB299" s="4">
        <v>1353216</v>
      </c>
      <c r="AC299" s="4">
        <v>1353216</v>
      </c>
      <c r="AD299" s="4">
        <v>1353217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6790824</v>
      </c>
      <c r="AJ299" s="4">
        <v>8144040</v>
      </c>
      <c r="AK299" s="4">
        <v>9497256</v>
      </c>
      <c r="AL299" s="4">
        <v>10850472</v>
      </c>
      <c r="AM299" s="4">
        <v>12203688</v>
      </c>
      <c r="AN299" s="4">
        <v>13556905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241659</v>
      </c>
      <c r="I300" s="1">
        <v>0</v>
      </c>
      <c r="J300" s="3">
        <v>98520572</v>
      </c>
      <c r="K300" s="3">
        <v>98278913</v>
      </c>
      <c r="L300" s="3">
        <v>98278913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82320539</v>
      </c>
      <c r="T300" s="3">
        <v>82320539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9811781</v>
      </c>
      <c r="Z300" s="3">
        <v>9811781</v>
      </c>
      <c r="AA300" s="4">
        <v>9811781</v>
      </c>
      <c r="AB300" s="4">
        <v>9811781</v>
      </c>
      <c r="AC300" s="4">
        <v>9811781</v>
      </c>
      <c r="AD300" s="4">
        <v>9811780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49220009</v>
      </c>
      <c r="AJ300" s="4">
        <v>59031790</v>
      </c>
      <c r="AK300" s="4">
        <v>68843571</v>
      </c>
      <c r="AL300" s="4">
        <v>78655352</v>
      </c>
      <c r="AM300" s="4">
        <v>88467133</v>
      </c>
      <c r="AN300" s="4">
        <v>98278913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307915</v>
      </c>
      <c r="I301" s="3">
        <v>0</v>
      </c>
      <c r="J301" s="3">
        <v>92603559</v>
      </c>
      <c r="K301" s="3">
        <v>92295644</v>
      </c>
      <c r="L301" s="3">
        <v>92295644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74388649</v>
      </c>
      <c r="T301" s="3">
        <v>74388649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9209037</v>
      </c>
      <c r="Z301" s="3">
        <v>9209037</v>
      </c>
      <c r="AA301" s="4">
        <v>9209037</v>
      </c>
      <c r="AB301" s="4">
        <v>9209037</v>
      </c>
      <c r="AC301" s="4">
        <v>9209037</v>
      </c>
      <c r="AD301" s="4">
        <v>9209035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46250461</v>
      </c>
      <c r="AJ301" s="4">
        <v>55459498</v>
      </c>
      <c r="AK301" s="4">
        <v>64668535</v>
      </c>
      <c r="AL301" s="4">
        <v>73877572</v>
      </c>
      <c r="AM301" s="4">
        <v>83086609</v>
      </c>
      <c r="AN301" s="4">
        <v>92295644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49173</v>
      </c>
      <c r="I302" s="1">
        <v>0</v>
      </c>
      <c r="J302" s="3">
        <v>16502973</v>
      </c>
      <c r="K302" s="3">
        <v>16453800</v>
      </c>
      <c r="L302" s="3">
        <v>16453800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13231429</v>
      </c>
      <c r="T302" s="3">
        <v>13231429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1642102</v>
      </c>
      <c r="Z302" s="3">
        <v>1642102</v>
      </c>
      <c r="AA302" s="4">
        <v>1642102</v>
      </c>
      <c r="AB302" s="4">
        <v>1642102</v>
      </c>
      <c r="AC302" s="4">
        <v>1642102</v>
      </c>
      <c r="AD302" s="4">
        <v>1642102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8243290</v>
      </c>
      <c r="AJ302" s="4">
        <v>9885392</v>
      </c>
      <c r="AK302" s="4">
        <v>11527494</v>
      </c>
      <c r="AL302" s="4">
        <v>13169596</v>
      </c>
      <c r="AM302" s="4">
        <v>14811698</v>
      </c>
      <c r="AN302" s="4">
        <v>16453800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12853</v>
      </c>
      <c r="I303" s="1">
        <v>0</v>
      </c>
      <c r="J303" s="3">
        <v>4186543</v>
      </c>
      <c r="K303" s="3">
        <v>4173690</v>
      </c>
      <c r="L303" s="3">
        <v>4173690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3077036</v>
      </c>
      <c r="T303" s="3">
        <v>3077036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416513</v>
      </c>
      <c r="AB303" s="4">
        <v>416513</v>
      </c>
      <c r="AC303" s="4">
        <v>416513</v>
      </c>
      <c r="AD303" s="4">
        <v>416511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2924153</v>
      </c>
      <c r="AL303" s="4">
        <v>3340666</v>
      </c>
      <c r="AM303" s="4">
        <v>3757179</v>
      </c>
      <c r="AN303" s="4">
        <v>4173690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39558</v>
      </c>
      <c r="I304" s="3">
        <v>0</v>
      </c>
      <c r="J304" s="3">
        <v>12660283</v>
      </c>
      <c r="K304" s="3">
        <v>12620725</v>
      </c>
      <c r="L304" s="3">
        <v>12620725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9799397</v>
      </c>
      <c r="T304" s="3">
        <v>9799397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1259436</v>
      </c>
      <c r="Z304" s="3">
        <v>1259436</v>
      </c>
      <c r="AA304" s="4">
        <v>1259435</v>
      </c>
      <c r="AB304" s="4">
        <v>1259435</v>
      </c>
      <c r="AC304" s="4">
        <v>1259435</v>
      </c>
      <c r="AD304" s="4">
        <v>1259436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6323548</v>
      </c>
      <c r="AJ304" s="4">
        <v>7582984</v>
      </c>
      <c r="AK304" s="4">
        <v>8842419</v>
      </c>
      <c r="AL304" s="4">
        <v>10101854</v>
      </c>
      <c r="AM304" s="4">
        <v>11361289</v>
      </c>
      <c r="AN304" s="4">
        <v>12620725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7658</v>
      </c>
      <c r="I305" s="3">
        <v>0</v>
      </c>
      <c r="J305" s="3">
        <v>2151647</v>
      </c>
      <c r="K305" s="3">
        <v>2143989</v>
      </c>
      <c r="L305" s="3">
        <v>2143989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1341576</v>
      </c>
      <c r="T305" s="3">
        <v>1341576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213889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2143989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17553</v>
      </c>
      <c r="I306" s="1">
        <v>0</v>
      </c>
      <c r="J306" s="3">
        <v>5057332</v>
      </c>
      <c r="K306" s="3">
        <v>5039779</v>
      </c>
      <c r="L306" s="3">
        <v>5039779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3754578</v>
      </c>
      <c r="T306" s="3">
        <v>3754578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502808</v>
      </c>
      <c r="Z306" s="3">
        <v>502808</v>
      </c>
      <c r="AA306" s="4">
        <v>502808</v>
      </c>
      <c r="AB306" s="4">
        <v>502808</v>
      </c>
      <c r="AC306" s="4">
        <v>502808</v>
      </c>
      <c r="AD306" s="4">
        <v>502807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2525740</v>
      </c>
      <c r="AJ306" s="4">
        <v>3028548</v>
      </c>
      <c r="AK306" s="4">
        <v>3531356</v>
      </c>
      <c r="AL306" s="4">
        <v>4034164</v>
      </c>
      <c r="AM306" s="4">
        <v>4536972</v>
      </c>
      <c r="AN306" s="4">
        <v>5039779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8647</v>
      </c>
      <c r="I307" s="3">
        <v>0</v>
      </c>
      <c r="J307" s="3">
        <v>2780872</v>
      </c>
      <c r="K307" s="3">
        <v>2772225</v>
      </c>
      <c r="L307" s="3">
        <v>2772225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1996216</v>
      </c>
      <c r="T307" s="3">
        <v>1996216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276647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2772225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5726</v>
      </c>
      <c r="I308" s="1">
        <v>0</v>
      </c>
      <c r="J308" s="3">
        <v>1876902</v>
      </c>
      <c r="K308" s="3">
        <v>1871176</v>
      </c>
      <c r="L308" s="3">
        <v>1871176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1224467</v>
      </c>
      <c r="T308" s="3">
        <v>1224467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186736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1871176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29893</v>
      </c>
      <c r="I309" s="1">
        <v>0</v>
      </c>
      <c r="J309" s="3">
        <v>8970704</v>
      </c>
      <c r="K309" s="3">
        <v>8940811</v>
      </c>
      <c r="L309" s="3">
        <v>8940811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6849511</v>
      </c>
      <c r="T309" s="3">
        <v>6849511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892089</v>
      </c>
      <c r="Z309" s="3">
        <v>892089</v>
      </c>
      <c r="AA309" s="4">
        <v>892088</v>
      </c>
      <c r="AB309" s="4">
        <v>892088</v>
      </c>
      <c r="AC309" s="4">
        <v>892088</v>
      </c>
      <c r="AD309" s="4">
        <v>892089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4480369</v>
      </c>
      <c r="AJ309" s="4">
        <v>5372458</v>
      </c>
      <c r="AK309" s="4">
        <v>6264546</v>
      </c>
      <c r="AL309" s="4">
        <v>7156634</v>
      </c>
      <c r="AM309" s="4">
        <v>8048722</v>
      </c>
      <c r="AN309" s="4">
        <v>8940811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193977</v>
      </c>
      <c r="I310" s="3">
        <v>0</v>
      </c>
      <c r="J310" s="3">
        <v>52584030</v>
      </c>
      <c r="K310" s="3">
        <v>52390053</v>
      </c>
      <c r="L310" s="3">
        <v>52390053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40118927</v>
      </c>
      <c r="T310" s="3">
        <v>40118927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5226074</v>
      </c>
      <c r="Z310" s="3">
        <v>5226074</v>
      </c>
      <c r="AA310" s="4">
        <v>5226073</v>
      </c>
      <c r="AB310" s="4">
        <v>5226073</v>
      </c>
      <c r="AC310" s="4">
        <v>5226073</v>
      </c>
      <c r="AD310" s="4">
        <v>5226074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26259686</v>
      </c>
      <c r="AJ310" s="4">
        <v>31485760</v>
      </c>
      <c r="AK310" s="4">
        <v>36711833</v>
      </c>
      <c r="AL310" s="4">
        <v>41937906</v>
      </c>
      <c r="AM310" s="4">
        <v>47163979</v>
      </c>
      <c r="AN310" s="4">
        <v>52390053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71827</v>
      </c>
      <c r="I311" s="1">
        <v>0</v>
      </c>
      <c r="J311" s="3">
        <v>21649868</v>
      </c>
      <c r="K311" s="3">
        <v>21578041</v>
      </c>
      <c r="L311" s="3">
        <v>21578041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15942962</v>
      </c>
      <c r="T311" s="3">
        <v>15942962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2153016</v>
      </c>
      <c r="Z311" s="3">
        <v>2153016</v>
      </c>
      <c r="AA311" s="4">
        <v>2153015</v>
      </c>
      <c r="AB311" s="4">
        <v>2153015</v>
      </c>
      <c r="AC311" s="4">
        <v>2153015</v>
      </c>
      <c r="AD311" s="4">
        <v>2153016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10812964</v>
      </c>
      <c r="AJ311" s="4">
        <v>12965980</v>
      </c>
      <c r="AK311" s="4">
        <v>15118995</v>
      </c>
      <c r="AL311" s="4">
        <v>17272010</v>
      </c>
      <c r="AM311" s="4">
        <v>19425025</v>
      </c>
      <c r="AN311" s="4">
        <v>21578041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7897</v>
      </c>
      <c r="I312" s="1">
        <v>0</v>
      </c>
      <c r="J312" s="3">
        <v>2056881</v>
      </c>
      <c r="K312" s="3">
        <v>2048984</v>
      </c>
      <c r="L312" s="3">
        <v>2048984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1417750</v>
      </c>
      <c r="T312" s="3">
        <v>1417750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204372</v>
      </c>
      <c r="AB312" s="4">
        <v>204372</v>
      </c>
      <c r="AC312" s="4">
        <v>204372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1435868</v>
      </c>
      <c r="AL312" s="4">
        <v>1640240</v>
      </c>
      <c r="AM312" s="4">
        <v>1844612</v>
      </c>
      <c r="AN312" s="4">
        <v>2048984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28157</v>
      </c>
      <c r="I313" s="1">
        <v>0</v>
      </c>
      <c r="J313" s="3">
        <v>10763476</v>
      </c>
      <c r="K313" s="3">
        <v>10735319</v>
      </c>
      <c r="L313" s="3">
        <v>10735319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8744672</v>
      </c>
      <c r="T313" s="3">
        <v>8744672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1071655</v>
      </c>
      <c r="Z313" s="3">
        <v>1071655</v>
      </c>
      <c r="AA313" s="4">
        <v>1071654</v>
      </c>
      <c r="AB313" s="4">
        <v>1071654</v>
      </c>
      <c r="AC313" s="4">
        <v>1071654</v>
      </c>
      <c r="AD313" s="4">
        <v>1071655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5377047</v>
      </c>
      <c r="AJ313" s="4">
        <v>6448702</v>
      </c>
      <c r="AK313" s="4">
        <v>7520356</v>
      </c>
      <c r="AL313" s="4">
        <v>8592010</v>
      </c>
      <c r="AM313" s="4">
        <v>9663664</v>
      </c>
      <c r="AN313" s="4">
        <v>10735319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21381</v>
      </c>
      <c r="I314" s="3">
        <v>0</v>
      </c>
      <c r="J314" s="3">
        <v>5866802</v>
      </c>
      <c r="K314" s="3">
        <v>5845421</v>
      </c>
      <c r="L314" s="3">
        <v>5845421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4242036</v>
      </c>
      <c r="T314" s="3">
        <v>4242036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583117</v>
      </c>
      <c r="Z314" s="3">
        <v>583117</v>
      </c>
      <c r="AA314" s="4">
        <v>583117</v>
      </c>
      <c r="AB314" s="4">
        <v>583117</v>
      </c>
      <c r="AC314" s="4">
        <v>583117</v>
      </c>
      <c r="AD314" s="4">
        <v>583116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2929837</v>
      </c>
      <c r="AJ314" s="4">
        <v>3512954</v>
      </c>
      <c r="AK314" s="4">
        <v>4096071</v>
      </c>
      <c r="AL314" s="4">
        <v>4679188</v>
      </c>
      <c r="AM314" s="4">
        <v>5262305</v>
      </c>
      <c r="AN314" s="4">
        <v>5845421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17060</v>
      </c>
      <c r="I315" s="3">
        <v>0</v>
      </c>
      <c r="J315" s="3">
        <v>5173033</v>
      </c>
      <c r="K315" s="3">
        <v>5155973</v>
      </c>
      <c r="L315" s="3">
        <v>5155973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3920640</v>
      </c>
      <c r="T315" s="3">
        <v>3920640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514460</v>
      </c>
      <c r="Z315" s="3">
        <v>514460</v>
      </c>
      <c r="AA315" s="4">
        <v>514460</v>
      </c>
      <c r="AB315" s="4">
        <v>514460</v>
      </c>
      <c r="AC315" s="4">
        <v>514460</v>
      </c>
      <c r="AD315" s="4">
        <v>514461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2583672</v>
      </c>
      <c r="AJ315" s="4">
        <v>3098132</v>
      </c>
      <c r="AK315" s="4">
        <v>3612592</v>
      </c>
      <c r="AL315" s="4">
        <v>4127052</v>
      </c>
      <c r="AM315" s="4">
        <v>4641512</v>
      </c>
      <c r="AN315" s="4">
        <v>5155973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13034</v>
      </c>
      <c r="I316" s="3">
        <v>0</v>
      </c>
      <c r="J316" s="3">
        <v>4031808</v>
      </c>
      <c r="K316" s="3">
        <v>4018774</v>
      </c>
      <c r="L316" s="3">
        <v>4018774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2950795</v>
      </c>
      <c r="T316" s="3">
        <v>2950795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401009</v>
      </c>
      <c r="AB316" s="4">
        <v>401009</v>
      </c>
      <c r="AC316" s="4">
        <v>401009</v>
      </c>
      <c r="AD316" s="4">
        <v>401007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2815749</v>
      </c>
      <c r="AL316" s="4">
        <v>3216758</v>
      </c>
      <c r="AM316" s="4">
        <v>3617767</v>
      </c>
      <c r="AN316" s="4">
        <v>4018774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17053</v>
      </c>
      <c r="I317" s="3">
        <v>0</v>
      </c>
      <c r="J317" s="3">
        <v>6289855</v>
      </c>
      <c r="K317" s="3">
        <v>6272802</v>
      </c>
      <c r="L317" s="3">
        <v>6272802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4936772</v>
      </c>
      <c r="T317" s="3">
        <v>4936772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626143</v>
      </c>
      <c r="Z317" s="3">
        <v>626143</v>
      </c>
      <c r="AA317" s="4">
        <v>626143</v>
      </c>
      <c r="AB317" s="4">
        <v>626143</v>
      </c>
      <c r="AC317" s="4">
        <v>626143</v>
      </c>
      <c r="AD317" s="4">
        <v>626143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3142087</v>
      </c>
      <c r="AJ317" s="4">
        <v>3768230</v>
      </c>
      <c r="AK317" s="4">
        <v>4394373</v>
      </c>
      <c r="AL317" s="4">
        <v>5020516</v>
      </c>
      <c r="AM317" s="4">
        <v>5646659</v>
      </c>
      <c r="AN317" s="4">
        <v>6272802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12000</v>
      </c>
      <c r="I318" s="3">
        <v>0</v>
      </c>
      <c r="J318" s="3">
        <v>3039423</v>
      </c>
      <c r="K318" s="3">
        <v>3027423</v>
      </c>
      <c r="L318" s="3">
        <v>3027423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2134102</v>
      </c>
      <c r="T318" s="3">
        <v>2134102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301943</v>
      </c>
      <c r="Z318" s="3">
        <v>301943</v>
      </c>
      <c r="AA318" s="4">
        <v>301942</v>
      </c>
      <c r="AB318" s="4">
        <v>301942</v>
      </c>
      <c r="AC318" s="4">
        <v>301942</v>
      </c>
      <c r="AD318" s="4">
        <v>301943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1517711</v>
      </c>
      <c r="AJ318" s="4">
        <v>1819654</v>
      </c>
      <c r="AK318" s="4">
        <v>2121596</v>
      </c>
      <c r="AL318" s="4">
        <v>2423538</v>
      </c>
      <c r="AM318" s="4">
        <v>2725480</v>
      </c>
      <c r="AN318" s="4">
        <v>3027423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4339</v>
      </c>
      <c r="I319" s="1">
        <v>0</v>
      </c>
      <c r="J319" s="3">
        <v>1244143</v>
      </c>
      <c r="K319" s="3">
        <v>1239804</v>
      </c>
      <c r="L319" s="3">
        <v>1239804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822703</v>
      </c>
      <c r="T319" s="3">
        <v>822703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123692</v>
      </c>
      <c r="AB319" s="4">
        <v>123692</v>
      </c>
      <c r="AC319" s="4">
        <v>123692</v>
      </c>
      <c r="AD319" s="4">
        <v>123690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868730</v>
      </c>
      <c r="AL319" s="4">
        <v>992422</v>
      </c>
      <c r="AM319" s="4">
        <v>1116114</v>
      </c>
      <c r="AN319" s="4">
        <v>1239804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25919</v>
      </c>
      <c r="I320" s="1">
        <v>0</v>
      </c>
      <c r="J320" s="3">
        <v>8248918</v>
      </c>
      <c r="K320" s="3">
        <v>8222999</v>
      </c>
      <c r="L320" s="3">
        <v>8222999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6463072</v>
      </c>
      <c r="T320" s="3">
        <v>6463072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820572</v>
      </c>
      <c r="Z320" s="3">
        <v>820572</v>
      </c>
      <c r="AA320" s="4">
        <v>820572</v>
      </c>
      <c r="AB320" s="4">
        <v>820572</v>
      </c>
      <c r="AC320" s="4">
        <v>820572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4120140</v>
      </c>
      <c r="AJ320" s="4">
        <v>4940712</v>
      </c>
      <c r="AK320" s="4">
        <v>5761284</v>
      </c>
      <c r="AL320" s="4">
        <v>6581856</v>
      </c>
      <c r="AM320" s="4">
        <v>7402428</v>
      </c>
      <c r="AN320" s="4">
        <v>8222999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19174</v>
      </c>
      <c r="I321" s="3">
        <v>0</v>
      </c>
      <c r="J321" s="3">
        <v>6721163</v>
      </c>
      <c r="K321" s="3">
        <v>6701989</v>
      </c>
      <c r="L321" s="3">
        <v>6701989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5336252</v>
      </c>
      <c r="T321" s="3">
        <v>5336252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668921</v>
      </c>
      <c r="Z321" s="3">
        <v>668921</v>
      </c>
      <c r="AA321" s="4">
        <v>668921</v>
      </c>
      <c r="AB321" s="4">
        <v>668921</v>
      </c>
      <c r="AC321" s="4">
        <v>668921</v>
      </c>
      <c r="AD321" s="4">
        <v>668920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3357385</v>
      </c>
      <c r="AJ321" s="4">
        <v>4026306</v>
      </c>
      <c r="AK321" s="4">
        <v>4695227</v>
      </c>
      <c r="AL321" s="4">
        <v>5364148</v>
      </c>
      <c r="AM321" s="4">
        <v>6033069</v>
      </c>
      <c r="AN321" s="4">
        <v>6701989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7129</v>
      </c>
      <c r="I322" s="1">
        <v>0</v>
      </c>
      <c r="J322" s="3">
        <v>2550503</v>
      </c>
      <c r="K322" s="3">
        <v>2543374</v>
      </c>
      <c r="L322" s="3">
        <v>2543374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1915888</v>
      </c>
      <c r="T322" s="3">
        <v>1915888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253863</v>
      </c>
      <c r="AB322" s="4">
        <v>253863</v>
      </c>
      <c r="AC322" s="4">
        <v>253863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1781787</v>
      </c>
      <c r="AL322" s="4">
        <v>2035650</v>
      </c>
      <c r="AM322" s="4">
        <v>2289513</v>
      </c>
      <c r="AN322" s="4">
        <v>2543374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37556</v>
      </c>
      <c r="I323" s="1">
        <v>0</v>
      </c>
      <c r="J323" s="3">
        <v>12347420</v>
      </c>
      <c r="K323" s="3">
        <v>12309864</v>
      </c>
      <c r="L323" s="3">
        <v>12309864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9913596</v>
      </c>
      <c r="T323" s="3">
        <v>9913596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1228483</v>
      </c>
      <c r="Z323" s="3">
        <v>1228483</v>
      </c>
      <c r="AA323" s="4">
        <v>1228483</v>
      </c>
      <c r="AB323" s="4">
        <v>1228483</v>
      </c>
      <c r="AC323" s="4">
        <v>1228483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6167451</v>
      </c>
      <c r="AJ323" s="4">
        <v>7395934</v>
      </c>
      <c r="AK323" s="4">
        <v>8624417</v>
      </c>
      <c r="AL323" s="4">
        <v>9852900</v>
      </c>
      <c r="AM323" s="4">
        <v>11081383</v>
      </c>
      <c r="AN323" s="4">
        <v>12309864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11417</v>
      </c>
      <c r="I324" s="3">
        <v>0</v>
      </c>
      <c r="J324" s="3">
        <v>3845442</v>
      </c>
      <c r="K324" s="3">
        <v>3834025</v>
      </c>
      <c r="L324" s="3">
        <v>3834025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2932205</v>
      </c>
      <c r="T324" s="3">
        <v>2932205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382642</v>
      </c>
      <c r="Z324" s="3">
        <v>382642</v>
      </c>
      <c r="AA324" s="4">
        <v>382641</v>
      </c>
      <c r="AB324" s="4">
        <v>382641</v>
      </c>
      <c r="AC324" s="4">
        <v>382641</v>
      </c>
      <c r="AD324" s="4">
        <v>382642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1920818</v>
      </c>
      <c r="AJ324" s="4">
        <v>2303460</v>
      </c>
      <c r="AK324" s="4">
        <v>2686101</v>
      </c>
      <c r="AL324" s="4">
        <v>3068742</v>
      </c>
      <c r="AM324" s="4">
        <v>3451383</v>
      </c>
      <c r="AN324" s="4">
        <v>3834025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11466</v>
      </c>
      <c r="I325" s="1">
        <v>0</v>
      </c>
      <c r="J325" s="3">
        <v>3872571</v>
      </c>
      <c r="K325" s="3">
        <v>3861105</v>
      </c>
      <c r="L325" s="3">
        <v>3861105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2991344</v>
      </c>
      <c r="T325" s="3">
        <v>2991344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385346</v>
      </c>
      <c r="AB325" s="4">
        <v>385346</v>
      </c>
      <c r="AC325" s="4">
        <v>385346</v>
      </c>
      <c r="AD325" s="4">
        <v>385347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2705066</v>
      </c>
      <c r="AL325" s="4">
        <v>3090412</v>
      </c>
      <c r="AM325" s="4">
        <v>3475758</v>
      </c>
      <c r="AN325" s="4">
        <v>3861105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24288</v>
      </c>
      <c r="I326" s="1">
        <v>0</v>
      </c>
      <c r="J326" s="3">
        <v>7875061</v>
      </c>
      <c r="K326" s="3">
        <v>7850773</v>
      </c>
      <c r="L326" s="3">
        <v>7850773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6186448</v>
      </c>
      <c r="T326" s="3">
        <v>6186448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783458</v>
      </c>
      <c r="Z326" s="3">
        <v>783458</v>
      </c>
      <c r="AA326" s="4">
        <v>783458</v>
      </c>
      <c r="AB326" s="4">
        <v>783458</v>
      </c>
      <c r="AC326" s="4">
        <v>783458</v>
      </c>
      <c r="AD326" s="4">
        <v>783459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3933482</v>
      </c>
      <c r="AJ326" s="4">
        <v>4716940</v>
      </c>
      <c r="AK326" s="4">
        <v>5500398</v>
      </c>
      <c r="AL326" s="4">
        <v>6283856</v>
      </c>
      <c r="AM326" s="4">
        <v>7067314</v>
      </c>
      <c r="AN326" s="4">
        <v>7850773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10892060</v>
      </c>
      <c r="I327" s="3">
        <f t="shared" si="0"/>
        <v>0</v>
      </c>
      <c r="J327" s="3">
        <f t="shared" si="0"/>
        <v>3641994374</v>
      </c>
      <c r="K327" s="3">
        <f t="shared" si="0"/>
        <v>3631102314</v>
      </c>
      <c r="L327" s="3">
        <f t="shared" si="0"/>
        <v>3631102314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2870439247</v>
      </c>
      <c r="T327" s="3">
        <f t="shared" si="0"/>
        <v>2870439247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362384114</v>
      </c>
      <c r="Z327" s="3">
        <f t="shared" si="0"/>
        <v>362384114</v>
      </c>
      <c r="AA327" s="3">
        <f t="shared" si="0"/>
        <v>362384103</v>
      </c>
      <c r="AB327" s="3">
        <f t="shared" si="0"/>
        <v>362384103</v>
      </c>
      <c r="AC327" s="3">
        <f t="shared" si="0"/>
        <v>362384103</v>
      </c>
      <c r="AD327" s="3">
        <f t="shared" si="0"/>
        <v>362383941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1819181950</v>
      </c>
      <c r="AJ327" s="3">
        <f t="shared" si="0"/>
        <v>2181566064</v>
      </c>
      <c r="AK327" s="3">
        <f t="shared" si="0"/>
        <v>2543950167</v>
      </c>
      <c r="AL327" s="3">
        <f t="shared" si="0"/>
        <v>2906334270</v>
      </c>
      <c r="AM327" s="3">
        <f t="shared" si="0"/>
        <v>3268718373</v>
      </c>
      <c r="AN327" s="3">
        <f t="shared" si="0"/>
        <v>3631102314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704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Total'!C332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Total'!C332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10954588.389999999</v>
      </c>
      <c r="C27" s="147">
        <v>10954588.389999999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35828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3" t="str">
        <f>CONCATENATE("FY ",Notes!$B$1," Summary of State Aid Payments to School Districts")</f>
        <v>FY 2025 Summary of State Aid Payments to School Districts</v>
      </c>
      <c r="B1" s="204"/>
      <c r="C1" s="204"/>
      <c r="D1" s="204"/>
      <c r="E1" s="205"/>
      <c r="F1" s="60"/>
    </row>
    <row r="2" spans="1:25" ht="19.5" customHeight="1" x14ac:dyDescent="0.3">
      <c r="A2" s="62"/>
      <c r="B2" s="63" t="s">
        <v>778</v>
      </c>
      <c r="C2" s="206"/>
      <c r="D2" s="206"/>
      <c r="E2" s="20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0" t="str">
        <f>CONCATENATE("FY ",Notes!$B$1," Budget for State Payments to School Districts by Month by Source")</f>
        <v>FY 2025 Budget for State Payments to School Districts by Month by Source</v>
      </c>
      <c r="J11" s="210"/>
      <c r="K11" s="210"/>
      <c r="L11" s="210"/>
      <c r="M11" s="210"/>
      <c r="N11" s="210"/>
      <c r="O11" s="210"/>
      <c r="P11" s="210"/>
      <c r="Q11" s="211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1082287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2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3645355998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8" t="s">
        <v>699</v>
      </c>
      <c r="J14" s="208" t="str">
        <f>Data!$M$1</f>
        <v>Preschool State Aid (Code 3117)</v>
      </c>
      <c r="K14" s="208" t="str">
        <f>Data!N1</f>
        <v>Teacher Salary (Code 3204)</v>
      </c>
      <c r="L14" s="208" t="str">
        <f>Data!O1</f>
        <v>Early Intervention (Code 3216)</v>
      </c>
      <c r="M14" s="208" t="str">
        <f>Data!P1</f>
        <v>Professional Development (Code 3376)</v>
      </c>
      <c r="N14" s="208" t="str">
        <f>Data!Q1</f>
        <v>Teacher Leadership (Code 3116)</v>
      </c>
      <c r="O14" s="208" t="s">
        <v>747</v>
      </c>
      <c r="P14" s="208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8"/>
      <c r="J15" s="208"/>
      <c r="K15" s="208"/>
      <c r="L15" s="208"/>
      <c r="M15" s="208"/>
      <c r="N15" s="208"/>
      <c r="O15" s="208"/>
      <c r="P15" s="208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9"/>
      <c r="J16" s="209"/>
      <c r="K16" s="209"/>
      <c r="L16" s="209"/>
      <c r="M16" s="209"/>
      <c r="N16" s="209"/>
      <c r="O16" s="209"/>
      <c r="P16" s="209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362384114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286317807</v>
      </c>
      <c r="P21" s="81">
        <f t="shared" si="1"/>
        <v>362384114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362384114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286317807</v>
      </c>
      <c r="P22" s="81">
        <f t="shared" si="1"/>
        <v>362384114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362384103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286317796</v>
      </c>
      <c r="P23" s="81">
        <f t="shared" si="1"/>
        <v>362384103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362384103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286317796</v>
      </c>
      <c r="P24" s="81">
        <f t="shared" si="1"/>
        <v>362384103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362384103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286317796</v>
      </c>
      <c r="P25" s="81">
        <f t="shared" si="1"/>
        <v>362384103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362383941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288133081</v>
      </c>
      <c r="P26" s="81">
        <f t="shared" si="1"/>
        <v>362383941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2872254691</v>
      </c>
      <c r="P27" s="85">
        <f>SUM(P17:P26)</f>
        <v>3631102314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3634463938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13" t="s">
        <v>785</v>
      </c>
      <c r="K34" s="21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14"/>
      <c r="K35" s="21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15"/>
      <c r="K36" s="21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2024-09-12T15:03:31Z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